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870" windowWidth="19575" windowHeight="7590" activeTab="1"/>
  </bookViews>
  <sheets>
    <sheet name="CB-0104  SEGUIMIENTO A EJECU..." sheetId="1" r:id="rId1"/>
    <sheet name="CB-0003  EJECUCION CUENTAS P..." sheetId="2" r:id="rId2"/>
  </sheets>
  <calcPr calcId="144525"/>
</workbook>
</file>

<file path=xl/calcChain.xml><?xml version="1.0" encoding="utf-8"?>
<calcChain xmlns="http://schemas.openxmlformats.org/spreadsheetml/2006/main">
  <c r="K33" i="1" l="1"/>
  <c r="M33" i="1" s="1"/>
  <c r="M31" i="1"/>
  <c r="M32" i="1"/>
  <c r="K30" i="1"/>
  <c r="M30" i="1" s="1"/>
  <c r="K24" i="1"/>
  <c r="K21" i="1"/>
  <c r="M21" i="1" s="1"/>
  <c r="K19" i="1"/>
  <c r="K18" i="1"/>
  <c r="K17" i="1"/>
  <c r="M17" i="1" s="1"/>
  <c r="K15" i="1"/>
  <c r="M12" i="1"/>
  <c r="M13" i="1"/>
  <c r="M14" i="1"/>
  <c r="M15" i="1"/>
  <c r="M16" i="1"/>
  <c r="M18" i="1"/>
  <c r="M19" i="1"/>
  <c r="M20" i="1"/>
  <c r="M22" i="1"/>
  <c r="M23" i="1"/>
  <c r="M24" i="1"/>
  <c r="M25" i="1"/>
  <c r="K11" i="1"/>
  <c r="M11" i="1" s="1"/>
</calcChain>
</file>

<file path=xl/sharedStrings.xml><?xml version="1.0" encoding="utf-8"?>
<sst xmlns="http://schemas.openxmlformats.org/spreadsheetml/2006/main" count="378" uniqueCount="136">
  <si>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</si>
  <si>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</si>
  <si>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</si>
  <si>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</si>
  <si>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</si>
  <si>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</si>
  <si>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</si>
  <si>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</si>
  <si>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</si>
  <si>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</si>
  <si>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</si>
  <si>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</si>
  <si>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</si>
  <si>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</si>
  <si>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</si>
  <si>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</si>
  <si>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</si>
  <si>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</si>
  <si>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</si>
  <si>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</si>
  <si>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</si>
  <si>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</si>
  <si>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</si>
  <si>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
  </si>
  <si>
    <t>[2]</t>
  </si>
  <si>
    <t>0 TOTAL RESERVAS DE INVERSION</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</si>
  <si>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</si>
  <si>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</si>
  <si>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</si>
  <si>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</si>
  <si>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</si>
  <si>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</si>
  <si>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</si>
  <si>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</si>
  <si>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</si>
  <si>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</si>
  <si>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</si>
  <si>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</si>
  <si>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</si>
  <si>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</si>
  <si>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</si>
  <si>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</si>
  <si>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</si>
  <si>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</si>
  <si>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</si>
  <si>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ADMINISTRACIÓN DEL INMUEBLE UBICADO EN LA AVENIDA CARRERA 10 NO. 24-62, LOCAL 8 QUE CONSTA DE PRIMER PISO, MEZANINE Y SÓTANO, AL CUAL LE CORRESPONDE LA MATRICULA INMOBILIARIA NO. 50C-753403 Y LA CEDULA CATASTRAL NO. 24927. ASI COMO Y EL ARRENDAMIENTO DE LA BODEGA DE LA COPROPIEDAD.</t>
  </si>
  <si>
    <t xml:space="preserve">PROPIEDAD HORIZONTAL EDIFICIO RESIDENCIAS COLON   </t>
  </si>
  <si>
    <t>CONTRATAR EL SUMINISTRO DE COMBUSTIBLE (GALÓN DE ACPM, Y/O GALÓN DE GASOLINA CORRIENTE, Y/O GALÓN DE GASOLINA EXTRA) MEDIANTE EL SISTEMA DE CHIPS, Y MANTENIMIENTOS MENORES PARA LOS VEHICULOS DE LA PERSONERIA DE BOGOTÁ D.C.</t>
  </si>
  <si>
    <t>ULISES EUGENIO MARTINEZ MORA</t>
  </si>
  <si>
    <t xml:space="preserve">LUCKY GLOBAL ELEVATORS S A S   </t>
  </si>
  <si>
    <t>CONTRATAR LA PRESTACIÓN DE SERVICIOS PARA LA REALIZACIÓN DE EXÁMENES OCUPACIONALES DE INGRESO, PERIÓDICOS Y DE EGRESO Y/O EXÁMENES O VALORACIONES ADICIONALES, A LOS FUNCIONARIOS DE LA PERSONERÍA DE BOGOTÁ D.C, CONFORME LAS ESPECIFICACIONES, COSTOS, CONTENIDOS, PERSONAL MÉDICO, INFRAESTRUCTURA Y PROTOCOLOS DETERMINADOS EN LA INVITACIÓN PÚBLICA QUE HAGA LA ENTIDAD. PLAZO EJECUCION: 12 MESES Y/O HASTA AGOTAR PRESPUESTO.</t>
  </si>
  <si>
    <t xml:space="preserve">CAJA COLOMBIANA DE SUBSIDIO FAMILIAR - COLSUBSIDIO   </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</si>
  <si>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</si>
  <si>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SANDRA  ROCA BERNAL</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</si>
  <si>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9.689.370, MAURICIO ROCA BERNAL CC 80.409.443, DARIO ROCA BERNAL C.C. 80.420.231, ACORBE S.A NIT 830.010.640-8 Y RM CONSULTING S.A NIT 860.023.774-1</t>
  </si>
  <si>
    <t>MAURICIO  ROCA BERNAL</t>
  </si>
  <si>
    <t>DARIO  ROCA BERNAL</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</si>
  <si>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</si>
  <si>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 xml:space="preserve">ACORBE S.A   </t>
  </si>
  <si>
    <t xml:space="preserve">R.M CONSULTING S.A.   </t>
  </si>
  <si>
    <t>CONTRATAR EL MANTENIMIENTO INTEGRAL PREVENTIVO Y CORRECTIVO CON SUMINISTRO DE REPUESTOS ORIGINALES Y NUEVOS PARA CUATRO ASCENSORES, (GRUPO I DOS ASCENSORES MARCA GOLDSTAR Y GRUPO II DOS ASCENSORES MARCA LG), DE LA SEDE PRINCIPAL DE LA PERSONERIA DE BOGOTÁ D.C. PLAZO 12 MESES.</t>
  </si>
  <si>
    <t xml:space="preserve">ESTILO INGENIERIA S.A   </t>
  </si>
  <si>
    <t>CONTRATAR EL SERVICIO DE MANTENIMIENTO INTEGRAL PREVENTIVO Y CORRECTIVO INCLUIDO REPUESTOS ORIGINALES DE LOS EQUIPOS DE FOTOCOPIADO Y LA DUPLICADORA DE LA PERSONERIA DE BOGOTÁ D.C. PLAZO 12 MESES.</t>
  </si>
  <si>
    <t xml:space="preserve">SYSTEM NET INGENIERIA LTDA   </t>
  </si>
  <si>
    <t>CONTRATAR POR EL SISTEMA DE PRECIOS UNITARIOS FIJOS SIN FORMULA DE REAJUSTE, LAS OBRAS DE MANTENIMIENTO Y REPARACIONES LOCATIVAS, DE LOS PISOS PRIMERO, SEGUNDO, TERCERO Y CUARTO DEL EDIFICIO
UBICADO EN LA CRA 7 NO. 21-24 DE PROPIEDAD DE LA PERSONERIA DE BOGOTÁ. PLAZO DE EJECUCION 5 MESES.</t>
  </si>
  <si>
    <t xml:space="preserve">CONSORCIO VM   </t>
  </si>
  <si>
    <t>RELACION DE AUTORIZACIÓN NOMINA MES TRECE, AFILIADOS  FONDO NACIONAL DEL AHORRO</t>
  </si>
  <si>
    <t>PERSONERIA DE BOGOTA D.C</t>
  </si>
  <si>
    <t>RA 48</t>
  </si>
  <si>
    <t>RELACIÓN DE AUTORIZACIÓN INTERESES DE CESANTIAS AFILIADOS FONDOS PRIVADOS</t>
  </si>
  <si>
    <t>RA 49</t>
  </si>
  <si>
    <t>RELACIÓN DE AUTORIZACIÓN CESANTIAS FUNCIONARIOS AFILIADOS A FONDOS PRIVADOS</t>
  </si>
  <si>
    <t>RA 50</t>
  </si>
  <si>
    <t>COMPRA E INSTALACIÓN DE PROYECTOR INHALAMBRICO, PROYECTOR INTERACTIVO, CONTROLES REMOTOS PARA PRESENTACIONES. PLAZO EJECUCIONES: 25 DIAS HABILES</t>
  </si>
  <si>
    <t xml:space="preserve">AUDIOVISUALES IMAGEN Y SONIDO S.A.S.   </t>
  </si>
  <si>
    <t>APOYAR A LA COORDINACIÓN DE ASUNTOS DISCIPLINARIOS DE LA PERSONERIA DE BOGOTÁ Y/O SUS
DELEGADAS, EN LA SUSTANCIACIÓN Y TRÁMITE DE PROCESOS DISCIPLINARIOS. PLAZO EJECUCION: 2 MESES 11 DIAS O HASTA EL 31/12/2014.</t>
  </si>
  <si>
    <t>JOHANA PATRICIA MORENO BENAVIDES</t>
  </si>
  <si>
    <t>RESPALDAR LA ADICIÓN Y PRORROGA NO. 01 AL CONTRATO NO. 523 DEL 26 DE DICIEMBRE DE 2013, CUYO OBJETO ES CONTRATAR EL SUMINISTRO DE COMBUSTIBLE (GALÓN DE ACPM, Y/O GALÓN DE GASOLINA CORRIENTE, Y/O GALÓN DE GASOLINA EXTRA) MEDIANTE EL SISTEMA DE CHIPS, Y MANTENIMIENTOS MENORES (LAVADO Y DESPINCHE) PARA LOS VEHICULOS DE LA PERSONERIA DE BOGOTÁ D.C. PLAZO PRORROGA: 4 MESES MAS.</t>
  </si>
  <si>
    <t>ACTIVIDADES DE BIENESTAR RELACIONADAS CON LA CELEBRACIÓN DE NAVIDAD DE LOS HIJOS DE LOS FUNCIONARIOS, MEDIANTE LA EMISIÓN DE BONOS NAVIDEÑOS CANJEABLES, CONFORME A LA SOLICITUD REALIZADA POR LA DIRECCIÓN DE TALENTO HUMANO</t>
  </si>
  <si>
    <t>RESPALDAR EL PROCESO CONTRACTUAL, CUYO OBJETO ES EL DE CONTRATAR LA PRESTACION DEL SERVICIO PARA EL MANTENIMIENTO PREVENTIVO, PREDICTIVO Y CORRECTIVO DE LOS EQUIPOS DE POTENCIA DE LA PERSONERIA DE BOGOTÁ. D.C. PLAZO EJECUCIÓN: 12 MESES.</t>
  </si>
  <si>
    <t xml:space="preserve">ASEM INGENIERIA LTDA   </t>
  </si>
  <si>
    <t>APOYAR A LA PERSONERIA DE BOGOTA D.C, EN LA ATENCION Y ORIENTACION DE LOS REQUERIMIENTOS CIUDADANOS ALLEGADOS A LA ENTIDAD. PLAZO EJECUCION: 1 MES 24 DIAS O HASTA EL 31/12/2014.</t>
  </si>
  <si>
    <t>LEANDRO  OVALLE MUÑOZ</t>
  </si>
  <si>
    <t>EL ARRENDADOR SE COMPROMETE CON EL ARRENDATARIO A ENTREGAR A TITULO DE ARRENDAMIENTO EL USO Y GOCE DE LA TOTALIDAD DE LAS OFICINAS DEL INMUEBLE UBICADO EN LA CARRERA 7 NO. 22-86, PARA EL
FUNCIONAMIENTO DE LAS DEPENDENCIAS QUE REQUERA LA ENTIDAD, CUYOS LINDEROS SE ENCUENTRAN DETERMINADOS EN LA ESCRITURA PÚBLICA NO. 2929 DEL 29 DE NOVIEMBRE DE 1983, OTORGADA EN LA NOTARIA 32 DEL CIRCULO DE BOGOTA Y CERTIFICADO DE TRADICION Y LIBERTAD DE MATRICULA INMOBILIARIA NO. 50C-58401. PLAZO EJECUCIÓN: 2 MESES.</t>
  </si>
  <si>
    <t xml:space="preserve">JULIO CORREDOR O &amp; CIA LTDA   </t>
  </si>
  <si>
    <t>CONTRATAR LA COMPRA DE ELECTRODOMESTICOS PARA DOTAR LAS DIFERENTES DEPENDENCIAS DE LA PERSONERIA DE BOGOTA D.C. PALZO DE EJECUCIÓN 5 DIAS HABILES</t>
  </si>
  <si>
    <t>BLANCA NIDIA JIMENEZ QUINTERO</t>
  </si>
  <si>
    <t>PAGO DE INCENTIVOS PARA LOS FUNCIONARIOS DE CARRERA ADMINISTRATIVA EN LOS NIVELES PROFESIONAL Y ASISTENCIAL POR EL PERÍODO COMPRENDIDO ENTRE EL 1 DE FEBRERO Y EL 31 DE ENERO DE 2014</t>
  </si>
  <si>
    <t>SERVICIO TELEFÓNICO ENTIDAD</t>
  </si>
  <si>
    <t xml:space="preserve">EMPRESA DE TELECOMUNICACIONES DE BOGOTA SA ESP   </t>
  </si>
  <si>
    <t>PAGAR EL SERVICIO PUBLICO DE ENERGIA DE LA PERSONERIA LOCAL DE CIUDAD BOLIVAR, PERIODO DE FACTURACIÓN DEL 20 DE NOVIEMBRE AL 18 DE DICIEMBRE DE 2014.</t>
  </si>
  <si>
    <t xml:space="preserve">CODENSA S. A. ESP   </t>
  </si>
  <si>
    <t>PAGAR EL SERVICIO PUBLICO DE ACUEDUCTO Y ALCANTARILLADO DEL PERIODO DE FACTURACION DEL 24 DE SEPTIEMBRE AL 21 DE NOVIEMBRE DE LA PERSONERIA LOCAL DE USME.</t>
  </si>
  <si>
    <t xml:space="preserve">EMPRESA DE ACUEDUCTO ALCANTARILLADO Y ASEO DE BOGOTA ESP   </t>
  </si>
  <si>
    <t>PAGAR EL SERVICIO PUBLICO DE SERVICIO DE ASEO DEL PERIODO COMPRENDIDO ENTRE EL 25 DE SEPTIEMBRE AL 22 DE NOVIEMBRE DE 2014, DE LA PERSONERIA LOCAL DE USME</t>
  </si>
  <si>
    <t>APOYAR A LA PERSONERIA DE BOGOTA D.C. EN LA ORIENTACIÓN Y ASISTENCIA PARA LA ELABORACIÓN DE ACCIONES CONSTITUCIONALES Y EN ATENCIÓN DE LOS REQUERIMIENTOS CIUDADANOS. PLAZO EJECUCION: 2 MESES 17 DIAS O HASTA EL 31/12/2014.</t>
  </si>
  <si>
    <t>MARGARITA  TORRES GAONA</t>
  </si>
  <si>
    <t>APOYAR A LA SUBDIRECCION DE CONTRATACION, EN EL ACOMPAÑAMIENTO, EJECUCION Y DESARROLLO DE LA GESTION CONTRACTUAL DE LA ENTIDAD. PLAZO EJECUCION: 1 MES 25 DIAS O HASTA EL 31/12/2014.</t>
  </si>
  <si>
    <t>LUIS CARLOS RAMIREZ HERNANDEZ</t>
  </si>
  <si>
    <t>APOYAR A LA PERSONERIA DE BOGOTÁ D.C, EN ESPECIAL A LA SECRETARIA GENERAL, EN LA CONCEPTUALIZACIÓN JURÍDICA DE LOS PROCESOS INSTITUCIONALES Y DEMÁS ASPECTOS DE CONOCIMIENTO DE ESA DEPENDENCIA. PLAZO EJECUCION: 3 MESES Y 18 DIAS O HASTA EL 31 DE DICIEMBRE DE 2014.</t>
  </si>
  <si>
    <t>LEONARDO ENRIQUE BERROCAL ARDILA</t>
  </si>
  <si>
    <t>CANCELAR EL TIEMPO QUE DURO LA ENTREGA DEL CARGO DE PERSONERO LOCAL DE MARTIRES</t>
  </si>
  <si>
    <t>JEREMIAS ENRIQUE CANDIA GUERRA</t>
  </si>
  <si>
    <t>RELACIÓN DE AUTORIZACIÓN NOMINA ADICIONAL APORTES FONCEP</t>
  </si>
  <si>
    <t>FONCEP</t>
  </si>
  <si>
    <t>RELACIÓN DE AUTORIZACIÓN NOMINA ADICIONAL APORTES FONCEP (COMISION)</t>
  </si>
  <si>
    <t>APOYAR DESDE SU DISCIPLINA, A LA PERSONERIA DELGADA PARA LA COORIDNACION DE VEEDURIAS Y/O A LAS DELEGADAS, EN LOS ANALISIS FINANCIEROS QUE RESULTEN EN LA VERIFICACION DE LA REVISION A LA GESTION PÚBLICA. PLAZO EJECUCION: 6 MESES.</t>
  </si>
  <si>
    <t>JUAN JOSE ROJAS RODRIGUEZ</t>
  </si>
  <si>
    <t xml:space="preserve">CONTRATAR LA ADQUISICIÓN DE MUEBLES Y ENSERES PARA DOTAR LAS OFICINAS DE LA ENTIDAD CONFORME A LAS ESPECIFICACIONES TÉCNICAS, DESCRIPCIÓN DE UNIDADES DE MEDIDA Y CANTIDADES REQUERIDAS DENTRO DEL MARCO DEL PROYECTO 693 - MODERNIZAR Y FORTALECER LOS PROCESOS MISIONALES Y DE APOYO DE LA PERSONERIA DE BOGOTÁ. META: 4. DOTAR DEPENDENCIAS, COMPONENTE: MOBILIARIO, ENSERES Y EQUIPOS. PLAZO EJECUCIÓN: 6 MESES. </t>
  </si>
  <si>
    <t xml:space="preserve">SOLUCIONES INTEGRALES DE OFICINA  SAS   </t>
  </si>
  <si>
    <t>ADMINISTRACIÓN DEL INMUEBLE P UBICADO EN LA AVENIDA CARRERA 10 NO. 24-62, LOCAL 8 QUE CONSTA DE PRIMER PISO, MEZANINE Y SÓTANO, AL CUAL LE CORRESPONDE LA MATRICULA INMOBILIARIA NO. 50C-753403 Y LA CEDULA CATASTRAL NO. 24927. ASI COMO Y EL ARRENDAMIENTO DE LA BODEGA DE LA COPROPIEDAD.</t>
  </si>
  <si>
    <t>CONTRATAR EL SUMINISTRO DE COMBUSTIBLE (GALÓN DE ACPM, Y/O GALÓN DE GASOLINA CORRIENTE, Y/O GALÓN DE GASOLINA EXTRA) MEDIANTE EL SISTEMA DE CHIPS, Y MANTENIMIENTOS MENORES PARA LOS VEHICULOS DE LA
PERSONERIA DE BOGOTÁ D.C.</t>
  </si>
  <si>
    <t>PAGAR EL SERVICIO PUBLICO DE ENERGIA DE LA PERSONERIA LOCAL DE CIUDAD BOLIVAR, PERIODO DE
FACTURACIÓN DEL 20 DE NOVIEMBRE AL 18 DE DICIEMBRE DE 2014.</t>
  </si>
  <si>
    <t>CONTRATAR EL MANTENIMIENTO PREVENTIVO Y CORRECTIVO CON SUMINISTRO DE REPUESTOS ORIGINALES Y NUEVOS A DOS ASCENSORES MARCA LG, DE LA SEDE PRINCIPAL DE LA PERSONERIA DE BOGOTÁ D.C. PLAZO EJECUCION: 12 MESES.</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</si>
  <si>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</si>
  <si>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APOYAR A LA COORDINACIÓN DE ASUNTOS DISCIPLINARIOS DE LA PERSONERIA DE BOGOTÁ Y/O SUS DELEGADAS, EN LA SUSTANCIACIÓN Y TRÁMITE DE PROCESOS DISCIPLINARIOS. PLAZO EJECUCION: 2 MESES 11 DIAS O HASTA EL 31/12/2014.</t>
  </si>
  <si>
    <t>EL ARRENDADOR SE COMPROMETE CON EL ARRENDATARIO A ENTREGAR A TITULO DE ARRENDAMIENTO EL USO Y GOCE DE LA TOTALIDAD DE LAS OFICINAS DEL INMUEBLE UBICADO EN LA CARRERA 7 NO. 22-86, PARA EL FUNCIONAMIENTO DE LAS DEPENDENCIAS QUE REQUERA LA ENTIDAD, CUYOS LINDEROS SE ENCUENTRAN DETERMINADOS EN LA ESCRITURA PÚBLICA NO. 2929 DEL 29 DE NOVIEMBRE DE 1983, OTORGADA EN LA NOTARIA 32 DEL CIRCULO DE BOGOTA Y CERTIFICADO DE TRADICION Y LIBERTAD DE MATRICULA INMOBILIARIA NO. 50C-58401. PLAZO EJECUCIÓN: 2 MESES.</t>
  </si>
  <si>
    <t>Honorarios Entidad</t>
  </si>
  <si>
    <t>Remuneración Servicios Técnicos</t>
  </si>
  <si>
    <t>Gastos de Computador</t>
  </si>
  <si>
    <t>Combustibles, Lubricantes y Llantas</t>
  </si>
  <si>
    <t>Materiales y Suministros</t>
  </si>
  <si>
    <t>Compra de Equipo</t>
  </si>
  <si>
    <t>Arrendamientos</t>
  </si>
  <si>
    <t>Gastos de Transporte y Comunicación</t>
  </si>
  <si>
    <t>Mantenimiento Entidad</t>
  </si>
  <si>
    <t>Seguros Entidad</t>
  </si>
  <si>
    <t>Capacitación Interna</t>
  </si>
  <si>
    <t>Promoción institucional</t>
  </si>
  <si>
    <t>Salud Ocupacional</t>
  </si>
  <si>
    <t>Información</t>
  </si>
  <si>
    <t>Impuestos, Tasas, Contribuciones, Derechos y Multas</t>
  </si>
  <si>
    <t>224 - Construcción de ciudadano en sus derechos y deberes</t>
  </si>
  <si>
    <t>222 - Protección a los derechos de las víctimas</t>
  </si>
  <si>
    <t>223 - Defensa del consumidor</t>
  </si>
  <si>
    <t>235 - Modernizar y fortalecer los procesos misionales y de apoyo de la Personería de Bogotá</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</si>
</sst>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00"/>
  </numFmts>
  <fonts count="9" x14ac:knownFonts="1">
    <font>
      <sz val="11"/>
      <color indexed="8"/>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b/>
      <sz val="10"/>
      <color indexed="8"/>
      <name val="Arial"/>
      <family val="2"/>
    </font>
    <font>
      <sz val="10"/>
      <name val="Arial"/>
      <family val="2"/>
    </font>
    <font>
      <sz val="9"/>
      <name val="Arial"/>
      <family val="2"/>
    </font>
    <font>
      <b/>
      <sz val="9"/>
      <color indexed="8"/>
      <name val="Arial"/>
      <family val="2"/>
    </font>
  </fonts>
  <fills count="9">
    <fill>
      <patternFill patternType="none"/>
    </fill>
    <fill>
      <patternFill patternType="gray125"/>
    </fill>
    <fill>
      <patternFill patternType="solid">
        <fgColor indexed="54"/>
      </patternFill>
    </fill>
    <fill>
      <patternFill patternType="solid">
        <fgColor indexed="9"/>
      </patternFill>
    </fill>
    <fill>
      <patternFill patternType="none">
        <fgColor indexed="11"/>
      </patternFill>
    </fill>
    <fill>
      <patternFill patternType="solid">
        <fgColor indexed="11"/>
      </patternFill>
    </fill>
    <fill>
      <patternFill patternType="solid">
        <fgColor indexed="9"/>
        <bgColor indexed="64"/>
      </patternFill>
    </fill>
    <fill>
      <patternFill patternType="solid">
        <fgColor indexed="17"/>
        <bgColor indexed="64"/>
      </patternFill>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8"/>
      </left>
      <right style="medium">
        <color indexed="8"/>
      </right>
      <top/>
      <bottom/>
      <diagonal/>
    </border>
  </borders>
  <cellStyleXfs count="21">
    <xf numFmtId="0" fontId="0" fillId="0" borderId="0"/>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cellStyleXfs>
  <cellXfs count="52">
    <xf numFmtId="0" fontId="0" fillId="0" borderId="0" xfId="0"/>
    <xf numFmtId="0" fontId="1" fillId="2" borderId="1" xfId="0" applyFont="1" applyFill="1" applyBorder="1" applyAlignment="1">
      <alignment horizontal="center" vertical="center"/>
    </xf>
    <xf numFmtId="164" fontId="0" fillId="3" borderId="3" xfId="0" applyNumberFormat="1" applyFill="1" applyBorder="1" applyAlignment="1" applyProtection="1">
      <alignment vertical="center"/>
      <protection locked="0"/>
    </xf>
    <xf numFmtId="0" fontId="0" fillId="3" borderId="3" xfId="0" applyFill="1" applyBorder="1" applyAlignment="1" applyProtection="1">
      <alignment vertical="center"/>
      <protection locked="0"/>
    </xf>
    <xf numFmtId="164" fontId="2" fillId="3" borderId="4" xfId="0" applyNumberFormat="1" applyFont="1" applyFill="1" applyBorder="1" applyAlignment="1">
      <alignment horizontal="center" vertical="center"/>
    </xf>
    <xf numFmtId="0" fontId="3" fillId="5" borderId="3" xfId="0" applyFont="1" applyFill="1" applyBorder="1" applyAlignment="1">
      <alignment vertical="center"/>
    </xf>
    <xf numFmtId="1" fontId="7" fillId="6" borderId="5" xfId="6" applyNumberFormat="1" applyFont="1" applyFill="1" applyBorder="1" applyAlignment="1" applyProtection="1">
      <alignment vertical="center"/>
      <protection locked="0"/>
    </xf>
    <xf numFmtId="0" fontId="7" fillId="6" borderId="5" xfId="6" applyFont="1" applyFill="1" applyBorder="1" applyAlignment="1" applyProtection="1">
      <alignment horizontal="justify" vertical="center" wrapText="1"/>
      <protection locked="0"/>
    </xf>
    <xf numFmtId="0" fontId="7" fillId="6" borderId="5" xfId="6" applyFont="1" applyFill="1" applyBorder="1" applyAlignment="1" applyProtection="1">
      <alignment horizontal="center" vertical="center"/>
      <protection locked="0"/>
    </xf>
    <xf numFmtId="164" fontId="7" fillId="6" borderId="5" xfId="6" applyNumberFormat="1" applyFont="1" applyFill="1" applyBorder="1" applyAlignment="1" applyProtection="1">
      <alignment horizontal="center" vertical="center"/>
      <protection locked="0"/>
    </xf>
    <xf numFmtId="0" fontId="7" fillId="6" borderId="5" xfId="6" applyFont="1" applyFill="1" applyBorder="1" applyAlignment="1" applyProtection="1">
      <alignment vertical="center"/>
      <protection locked="0"/>
    </xf>
    <xf numFmtId="0" fontId="8" fillId="7" borderId="5" xfId="6" applyFont="1" applyFill="1" applyBorder="1" applyAlignment="1" applyProtection="1">
      <alignment vertical="center"/>
    </xf>
    <xf numFmtId="1" fontId="8" fillId="7" borderId="5" xfId="6" applyNumberFormat="1" applyFont="1" applyFill="1" applyBorder="1" applyAlignment="1" applyProtection="1">
      <alignment vertical="center"/>
    </xf>
    <xf numFmtId="0" fontId="7" fillId="6" borderId="7" xfId="6" applyFont="1" applyFill="1" applyBorder="1" applyAlignment="1" applyProtection="1">
      <alignment horizontal="center" vertical="center"/>
      <protection locked="0"/>
    </xf>
    <xf numFmtId="0" fontId="4" fillId="6" borderId="5" xfId="7" applyFill="1" applyBorder="1" applyAlignment="1" applyProtection="1">
      <alignment vertical="center"/>
      <protection locked="0"/>
    </xf>
    <xf numFmtId="1" fontId="4" fillId="6" borderId="5" xfId="7" applyNumberFormat="1" applyFill="1" applyBorder="1" applyAlignment="1" applyProtection="1">
      <alignment vertical="center"/>
      <protection locked="0"/>
    </xf>
    <xf numFmtId="0" fontId="6" fillId="6" borderId="5" xfId="7" applyFont="1" applyFill="1" applyBorder="1" applyAlignment="1" applyProtection="1">
      <alignment horizontal="justify" vertical="center" wrapText="1"/>
      <protection locked="0"/>
    </xf>
    <xf numFmtId="0" fontId="4" fillId="6" borderId="5" xfId="7" applyFill="1" applyBorder="1" applyAlignment="1" applyProtection="1">
      <alignment horizontal="center" vertical="center"/>
      <protection locked="0"/>
    </xf>
    <xf numFmtId="164" fontId="4" fillId="6" borderId="5" xfId="7" applyNumberFormat="1" applyFill="1" applyBorder="1" applyAlignment="1" applyProtection="1">
      <alignment horizontal="center" vertical="center"/>
      <protection locked="0"/>
    </xf>
    <xf numFmtId="0" fontId="5" fillId="7" borderId="5" xfId="7" applyFont="1" applyFill="1" applyBorder="1" applyAlignment="1" applyProtection="1">
      <alignment vertical="center"/>
    </xf>
    <xf numFmtId="1" fontId="5" fillId="7" borderId="5" xfId="7" applyNumberFormat="1" applyFont="1" applyFill="1" applyBorder="1" applyAlignment="1" applyProtection="1">
      <alignment vertical="center"/>
    </xf>
    <xf numFmtId="0" fontId="4" fillId="6" borderId="5" xfId="8" applyFill="1" applyBorder="1" applyAlignment="1" applyProtection="1">
      <alignment vertical="center"/>
      <protection locked="0"/>
    </xf>
    <xf numFmtId="1" fontId="4" fillId="6" borderId="5" xfId="8" applyNumberFormat="1" applyFill="1" applyBorder="1" applyAlignment="1" applyProtection="1">
      <alignment vertical="center"/>
      <protection locked="0"/>
    </xf>
    <xf numFmtId="0" fontId="6" fillId="6" borderId="5" xfId="8" applyFont="1" applyFill="1" applyBorder="1" applyAlignment="1" applyProtection="1">
      <alignment horizontal="justify" vertical="center" wrapText="1"/>
      <protection locked="0"/>
    </xf>
    <xf numFmtId="0" fontId="4" fillId="6" borderId="5" xfId="8" applyFill="1" applyBorder="1" applyAlignment="1" applyProtection="1">
      <alignment horizontal="center" vertical="center"/>
      <protection locked="0"/>
    </xf>
    <xf numFmtId="164" fontId="4" fillId="6" borderId="5" xfId="8" applyNumberFormat="1" applyFill="1" applyBorder="1" applyAlignment="1" applyProtection="1">
      <alignment horizontal="center" vertical="center"/>
      <protection locked="0"/>
    </xf>
    <xf numFmtId="0" fontId="5" fillId="7" borderId="5" xfId="8" applyFont="1" applyFill="1" applyBorder="1" applyAlignment="1" applyProtection="1">
      <alignment vertical="center"/>
    </xf>
    <xf numFmtId="1" fontId="5" fillId="7" borderId="5" xfId="8" applyNumberFormat="1" applyFont="1" applyFill="1" applyBorder="1" applyAlignment="1" applyProtection="1">
      <alignment vertical="center"/>
    </xf>
    <xf numFmtId="0" fontId="4" fillId="6" borderId="7" xfId="8" applyFill="1" applyBorder="1" applyAlignment="1" applyProtection="1">
      <alignment horizontal="center" vertical="center"/>
      <protection locked="0"/>
    </xf>
    <xf numFmtId="164" fontId="4" fillId="6" borderId="5" xfId="8" applyNumberFormat="1" applyFill="1" applyBorder="1" applyAlignment="1" applyProtection="1">
      <alignment vertical="center"/>
      <protection locked="0"/>
    </xf>
    <xf numFmtId="1" fontId="4" fillId="4" borderId="4" xfId="4" applyNumberFormat="1" applyBorder="1"/>
    <xf numFmtId="0" fontId="4" fillId="4" borderId="4" xfId="4" applyBorder="1"/>
    <xf numFmtId="3" fontId="4" fillId="6" borderId="5" xfId="4" applyNumberFormat="1" applyFill="1" applyBorder="1" applyAlignment="1" applyProtection="1">
      <alignment vertical="center"/>
      <protection locked="0"/>
    </xf>
    <xf numFmtId="0" fontId="4" fillId="6" borderId="5" xfId="4" applyNumberFormat="1" applyFill="1" applyBorder="1" applyAlignment="1" applyProtection="1">
      <alignment vertical="center"/>
      <protection locked="0"/>
    </xf>
    <xf numFmtId="3" fontId="5" fillId="7" borderId="5" xfId="4" applyNumberFormat="1" applyFont="1" applyFill="1" applyBorder="1" applyAlignment="1" applyProtection="1">
      <alignment vertical="center"/>
    </xf>
    <xf numFmtId="0" fontId="6" fillId="4" borderId="4" xfId="4" applyFont="1" applyBorder="1"/>
    <xf numFmtId="0" fontId="0" fillId="4" borderId="6" xfId="4" applyFont="1" applyFill="1" applyBorder="1"/>
    <xf numFmtId="165" fontId="4" fillId="6" borderId="5" xfId="4" applyNumberFormat="1" applyFill="1" applyBorder="1" applyAlignment="1" applyProtection="1">
      <alignment vertical="center"/>
      <protection locked="0"/>
    </xf>
    <xf numFmtId="1" fontId="4" fillId="4" borderId="4" xfId="5" applyNumberFormat="1" applyBorder="1"/>
    <xf numFmtId="0" fontId="4" fillId="4" borderId="4" xfId="5" applyBorder="1"/>
    <xf numFmtId="3" fontId="4" fillId="6" borderId="5" xfId="5" applyNumberFormat="1" applyFill="1" applyBorder="1" applyAlignment="1" applyProtection="1">
      <alignment vertical="center"/>
      <protection locked="0"/>
    </xf>
    <xf numFmtId="3" fontId="5" fillId="7" borderId="5" xfId="5" applyNumberFormat="1" applyFont="1" applyFill="1" applyBorder="1" applyAlignment="1" applyProtection="1">
      <alignment vertical="center"/>
    </xf>
    <xf numFmtId="165" fontId="4" fillId="6" borderId="5" xfId="5" applyNumberFormat="1" applyFill="1" applyBorder="1" applyAlignment="1" applyProtection="1">
      <alignment vertical="center"/>
      <protection locked="0"/>
    </xf>
    <xf numFmtId="0" fontId="4" fillId="6" borderId="5" xfId="5" applyFill="1" applyBorder="1" applyAlignment="1" applyProtection="1">
      <alignment vertical="center"/>
      <protection locked="0"/>
    </xf>
    <xf numFmtId="3" fontId="4" fillId="8" borderId="5" xfId="4" applyNumberFormat="1" applyFill="1" applyBorder="1" applyAlignment="1" applyProtection="1">
      <alignment vertical="center"/>
      <protection locked="0"/>
    </xf>
    <xf numFmtId="0" fontId="4" fillId="8" borderId="5" xfId="5" applyFill="1" applyBorder="1" applyAlignment="1" applyProtection="1">
      <alignment vertical="center"/>
      <protection locked="0"/>
    </xf>
    <xf numFmtId="0" fontId="4" fillId="8" borderId="5" xfId="4" applyNumberFormat="1" applyFill="1" applyBorder="1" applyAlignment="1" applyProtection="1">
      <alignment vertical="center"/>
      <protection locked="0"/>
    </xf>
    <xf numFmtId="0" fontId="0" fillId="8" borderId="0" xfId="0" applyFill="1"/>
    <xf numFmtId="3" fontId="4" fillId="8" borderId="5" xfId="5" applyNumberFormat="1" applyFill="1" applyBorder="1" applyAlignment="1" applyProtection="1">
      <alignment vertical="center"/>
      <protection locked="0"/>
    </xf>
    <xf numFmtId="0" fontId="4" fillId="8" borderId="5" xfId="5" applyNumberFormat="1" applyFill="1" applyBorder="1" applyAlignment="1" applyProtection="1">
      <alignment vertical="center"/>
      <protection locked="0"/>
    </xf>
    <xf numFmtId="0" fontId="1" fillId="2" borderId="1" xfId="0" applyFont="1" applyFill="1" applyBorder="1" applyAlignment="1">
      <alignment horizontal="center" vertical="center"/>
    </xf>
    <xf numFmtId="0" fontId="0" fillId="0" borderId="0" xfId="0"/>
  </cellXfs>
  <cellStyles count="21">
    <cellStyle name="Normal" xfId="0" builtinId="0"/>
    <cellStyle name="Normal 10" xfId="11"/>
    <cellStyle name="Normal 11" xfId="12"/>
    <cellStyle name="Normal 12" xfId="2"/>
    <cellStyle name="Normal 13" xfId="13"/>
    <cellStyle name="Normal 14" xfId="14"/>
    <cellStyle name="Normal 15" xfId="15"/>
    <cellStyle name="Normal 16" xfId="16"/>
    <cellStyle name="Normal 17" xfId="1"/>
    <cellStyle name="Normal 18" xfId="17"/>
    <cellStyle name="Normal 19" xfId="18"/>
    <cellStyle name="Normal 2" xfId="4"/>
    <cellStyle name="Normal 20" xfId="20"/>
    <cellStyle name="Normal 21" xfId="19"/>
    <cellStyle name="Normal 3" xfId="5"/>
    <cellStyle name="Normal 4" xfId="6"/>
    <cellStyle name="Normal 5" xfId="7"/>
    <cellStyle name="Normal 6" xfId="8"/>
    <cellStyle name="Normal 7" xfId="3"/>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176893</xdr:rowOff>
    </xdr:from>
    <xdr:to>
      <xdr:col>0</xdr:col>
      <xdr:colOff>634182</xdr:colOff>
      <xdr:row>5</xdr:row>
      <xdr:rowOff>122507</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68035" y="367393"/>
          <a:ext cx="566147" cy="7076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topLeftCell="C1" zoomScale="85" zoomScaleNormal="85" workbookViewId="0">
      <selection activeCell="J5" sqref="J5"/>
    </sheetView>
  </sheetViews>
  <sheetFormatPr baseColWidth="10" defaultRowHeight="15" x14ac:dyDescent="0.25"/>
  <cols>
    <col min="2" max="2" width="18" customWidth="1"/>
    <col min="3" max="3" width="15.42578125"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4" max="14" width="9.140625"/>
    <col min="15" max="256" width="8" hidden="1"/>
  </cols>
  <sheetData>
    <row r="1" spans="1:13" x14ac:dyDescent="0.25">
      <c r="B1" s="1" t="s">
        <v>0</v>
      </c>
      <c r="C1" s="1">
        <v>1</v>
      </c>
      <c r="D1" s="50" t="s">
        <v>1</v>
      </c>
      <c r="E1" s="51"/>
      <c r="F1" s="51"/>
      <c r="G1" s="51"/>
    </row>
    <row r="2" spans="1:13" x14ac:dyDescent="0.25">
      <c r="B2" s="1" t="s">
        <v>2</v>
      </c>
      <c r="C2" s="1">
        <v>400</v>
      </c>
      <c r="D2" s="50" t="s">
        <v>3</v>
      </c>
      <c r="E2" s="51"/>
      <c r="F2" s="51"/>
      <c r="G2" s="51"/>
    </row>
    <row r="3" spans="1:13" x14ac:dyDescent="0.25">
      <c r="B3" s="1" t="s">
        <v>4</v>
      </c>
      <c r="C3" s="1">
        <v>1</v>
      </c>
    </row>
    <row r="4" spans="1:13" x14ac:dyDescent="0.25">
      <c r="B4" s="1" t="s">
        <v>5</v>
      </c>
      <c r="C4" s="1">
        <v>102</v>
      </c>
    </row>
    <row r="5" spans="1:13" x14ac:dyDescent="0.25">
      <c r="B5" s="1" t="s">
        <v>6</v>
      </c>
      <c r="C5" s="4">
        <v>42216</v>
      </c>
    </row>
    <row r="6" spans="1:13" x14ac:dyDescent="0.25">
      <c r="B6" s="1" t="s">
        <v>7</v>
      </c>
      <c r="C6" s="1">
        <v>1</v>
      </c>
      <c r="D6" s="1" t="s">
        <v>8</v>
      </c>
    </row>
    <row r="8" spans="1:13" x14ac:dyDescent="0.25">
      <c r="A8" s="1" t="s">
        <v>9</v>
      </c>
      <c r="B8" s="50" t="s">
        <v>10</v>
      </c>
      <c r="C8" s="51"/>
      <c r="D8" s="51"/>
      <c r="E8" s="51"/>
      <c r="F8" s="51"/>
      <c r="G8" s="51"/>
      <c r="H8" s="51"/>
      <c r="I8" s="51"/>
      <c r="J8" s="51"/>
      <c r="K8" s="51"/>
      <c r="L8" s="51"/>
      <c r="M8" s="51"/>
    </row>
    <row r="9" spans="1:13" x14ac:dyDescent="0.25">
      <c r="C9" s="1">
        <v>1</v>
      </c>
      <c r="D9" s="1">
        <v>2</v>
      </c>
      <c r="E9" s="1">
        <v>4</v>
      </c>
      <c r="F9" s="1">
        <v>7</v>
      </c>
      <c r="G9" s="1">
        <v>8</v>
      </c>
      <c r="H9" s="1">
        <v>12</v>
      </c>
      <c r="I9" s="1">
        <v>15</v>
      </c>
      <c r="J9" s="1">
        <v>16</v>
      </c>
      <c r="K9" s="1">
        <v>20</v>
      </c>
      <c r="L9" s="1">
        <v>24</v>
      </c>
      <c r="M9" s="1">
        <v>28</v>
      </c>
    </row>
    <row r="10" spans="1:13" ht="15.75" thickBot="1" x14ac:dyDescent="0.3">
      <c r="C10" s="1" t="s">
        <v>11</v>
      </c>
      <c r="D10" s="1" t="s">
        <v>12</v>
      </c>
      <c r="E10" s="1" t="s">
        <v>13</v>
      </c>
      <c r="F10" s="1" t="s">
        <v>14</v>
      </c>
      <c r="G10" s="1" t="s">
        <v>15</v>
      </c>
      <c r="H10" s="1" t="s">
        <v>16</v>
      </c>
      <c r="I10" s="1" t="s">
        <v>17</v>
      </c>
      <c r="J10" s="1" t="s">
        <v>18</v>
      </c>
      <c r="K10" s="1" t="s">
        <v>19</v>
      </c>
      <c r="L10" s="1" t="s">
        <v>20</v>
      </c>
      <c r="M10" s="1" t="s">
        <v>21</v>
      </c>
    </row>
    <row r="11" spans="1:13" ht="15.75" thickBot="1" x14ac:dyDescent="0.3">
      <c r="A11" s="1">
        <v>1</v>
      </c>
      <c r="B11" t="s">
        <v>22</v>
      </c>
      <c r="C11" s="30">
        <v>311020301</v>
      </c>
      <c r="D11" s="31" t="s">
        <v>117</v>
      </c>
      <c r="E11" s="32">
        <v>170933334</v>
      </c>
      <c r="F11" s="44">
        <v>0</v>
      </c>
      <c r="G11" s="32">
        <v>14266667</v>
      </c>
      <c r="H11" s="32">
        <v>156666667</v>
      </c>
      <c r="I11" s="33">
        <v>0.17199999999999999</v>
      </c>
      <c r="J11" s="44">
        <v>11600000</v>
      </c>
      <c r="K11" s="44">
        <f>127566667+11600000</f>
        <v>139166667</v>
      </c>
      <c r="L11" s="46">
        <v>88.83</v>
      </c>
      <c r="M11" s="34">
        <f>+H11-K11</f>
        <v>17500000</v>
      </c>
    </row>
    <row r="12" spans="1:13" ht="15.75" thickBot="1" x14ac:dyDescent="0.3">
      <c r="A12" s="1">
        <v>1</v>
      </c>
      <c r="B12" t="s">
        <v>22</v>
      </c>
      <c r="C12" s="30">
        <v>3110204</v>
      </c>
      <c r="D12" s="31" t="s">
        <v>118</v>
      </c>
      <c r="E12" s="32">
        <v>34876666</v>
      </c>
      <c r="F12" s="44">
        <v>0</v>
      </c>
      <c r="G12" s="32">
        <v>1003332</v>
      </c>
      <c r="H12" s="32">
        <v>33873334</v>
      </c>
      <c r="I12" s="33">
        <v>3.5000000000000003E-2</v>
      </c>
      <c r="J12" s="44">
        <v>0</v>
      </c>
      <c r="K12" s="44">
        <v>33123334</v>
      </c>
      <c r="L12" s="46">
        <v>97.79</v>
      </c>
      <c r="M12" s="34">
        <f t="shared" ref="M12:M25" si="0">+H12-K12</f>
        <v>750000</v>
      </c>
    </row>
    <row r="13" spans="1:13" ht="15.75" thickBot="1" x14ac:dyDescent="0.3">
      <c r="A13" s="1">
        <v>1</v>
      </c>
      <c r="B13" t="s">
        <v>22</v>
      </c>
      <c r="C13" s="30">
        <v>3120102</v>
      </c>
      <c r="D13" s="31" t="s">
        <v>119</v>
      </c>
      <c r="E13" s="32">
        <v>43446091</v>
      </c>
      <c r="F13" s="44">
        <v>0</v>
      </c>
      <c r="G13" s="32">
        <v>11793</v>
      </c>
      <c r="H13" s="32">
        <v>43434298</v>
      </c>
      <c r="I13" s="33">
        <v>4.3999999999999997E-2</v>
      </c>
      <c r="J13" s="44">
        <v>0</v>
      </c>
      <c r="K13" s="44">
        <v>43434298</v>
      </c>
      <c r="L13" s="46">
        <v>100</v>
      </c>
      <c r="M13" s="34">
        <f t="shared" si="0"/>
        <v>0</v>
      </c>
    </row>
    <row r="14" spans="1:13" ht="15.75" thickBot="1" x14ac:dyDescent="0.3">
      <c r="A14" s="1">
        <v>1</v>
      </c>
      <c r="B14" t="s">
        <v>22</v>
      </c>
      <c r="C14" s="30">
        <v>3120103</v>
      </c>
      <c r="D14" s="31" t="s">
        <v>120</v>
      </c>
      <c r="E14" s="32">
        <v>47248284</v>
      </c>
      <c r="F14" s="44">
        <v>0</v>
      </c>
      <c r="G14" s="32">
        <v>0</v>
      </c>
      <c r="H14" s="32">
        <v>47248284</v>
      </c>
      <c r="I14" s="33">
        <v>4.8000000000000001E-2</v>
      </c>
      <c r="J14" s="44">
        <v>0</v>
      </c>
      <c r="K14" s="44">
        <v>47248284</v>
      </c>
      <c r="L14" s="46">
        <v>100</v>
      </c>
      <c r="M14" s="34">
        <f t="shared" si="0"/>
        <v>0</v>
      </c>
    </row>
    <row r="15" spans="1:13" ht="15.75" thickBot="1" x14ac:dyDescent="0.3">
      <c r="A15" s="1">
        <v>1</v>
      </c>
      <c r="B15" t="s">
        <v>22</v>
      </c>
      <c r="C15" s="30">
        <v>3120104</v>
      </c>
      <c r="D15" s="31" t="s">
        <v>121</v>
      </c>
      <c r="E15" s="32">
        <v>369582394</v>
      </c>
      <c r="F15" s="44">
        <v>0</v>
      </c>
      <c r="G15" s="32">
        <v>0</v>
      </c>
      <c r="H15" s="32">
        <v>369582394</v>
      </c>
      <c r="I15" s="33">
        <v>0.372</v>
      </c>
      <c r="J15" s="44">
        <v>36074071</v>
      </c>
      <c r="K15" s="44">
        <f>262353211+36074071</f>
        <v>298427282</v>
      </c>
      <c r="L15" s="46">
        <v>80.75</v>
      </c>
      <c r="M15" s="34">
        <f t="shared" si="0"/>
        <v>71155112</v>
      </c>
    </row>
    <row r="16" spans="1:13" ht="15.75" thickBot="1" x14ac:dyDescent="0.3">
      <c r="A16" s="1">
        <v>1</v>
      </c>
      <c r="B16" t="s">
        <v>22</v>
      </c>
      <c r="C16" s="30">
        <v>3120105</v>
      </c>
      <c r="D16" s="35" t="s">
        <v>122</v>
      </c>
      <c r="E16" s="32">
        <v>847960</v>
      </c>
      <c r="F16" s="44">
        <v>0</v>
      </c>
      <c r="G16" s="32">
        <v>0</v>
      </c>
      <c r="H16" s="32">
        <v>847960</v>
      </c>
      <c r="I16" s="33">
        <v>1E-3</v>
      </c>
      <c r="J16" s="44">
        <v>0</v>
      </c>
      <c r="K16" s="44">
        <v>847960</v>
      </c>
      <c r="L16" s="46">
        <v>100</v>
      </c>
      <c r="M16" s="34">
        <f t="shared" si="0"/>
        <v>0</v>
      </c>
    </row>
    <row r="17" spans="1:13" ht="15.75" thickBot="1" x14ac:dyDescent="0.3">
      <c r="A17" s="1">
        <v>1</v>
      </c>
      <c r="B17" t="s">
        <v>22</v>
      </c>
      <c r="C17" s="30">
        <v>3120201</v>
      </c>
      <c r="D17" s="31" t="s">
        <v>123</v>
      </c>
      <c r="E17" s="32">
        <v>103779050</v>
      </c>
      <c r="F17" s="44">
        <v>0</v>
      </c>
      <c r="G17" s="32">
        <v>0</v>
      </c>
      <c r="H17" s="32">
        <v>103779050</v>
      </c>
      <c r="I17" s="33">
        <v>0.104</v>
      </c>
      <c r="J17" s="44">
        <v>7193602</v>
      </c>
      <c r="K17" s="44">
        <f>96528448+7193602</f>
        <v>103722050</v>
      </c>
      <c r="L17" s="46">
        <v>99.95</v>
      </c>
      <c r="M17" s="34">
        <f t="shared" si="0"/>
        <v>57000</v>
      </c>
    </row>
    <row r="18" spans="1:13" ht="15.75" thickBot="1" x14ac:dyDescent="0.3">
      <c r="A18" s="1">
        <v>1</v>
      </c>
      <c r="B18" t="s">
        <v>22</v>
      </c>
      <c r="C18" s="30">
        <v>3120203</v>
      </c>
      <c r="D18" s="31" t="s">
        <v>124</v>
      </c>
      <c r="E18" s="32">
        <v>241382730</v>
      </c>
      <c r="F18" s="44">
        <v>0</v>
      </c>
      <c r="G18" s="32">
        <v>3771659</v>
      </c>
      <c r="H18" s="32">
        <v>237611071</v>
      </c>
      <c r="I18" s="33">
        <v>0.24299999999999999</v>
      </c>
      <c r="J18" s="44">
        <v>435911</v>
      </c>
      <c r="K18" s="44">
        <f>237175160+435911</f>
        <v>237611071</v>
      </c>
      <c r="L18" s="46">
        <v>100</v>
      </c>
      <c r="M18" s="34">
        <f t="shared" si="0"/>
        <v>0</v>
      </c>
    </row>
    <row r="19" spans="1:13" ht="15.75" thickBot="1" x14ac:dyDescent="0.3">
      <c r="A19" s="1">
        <v>1</v>
      </c>
      <c r="B19" t="s">
        <v>22</v>
      </c>
      <c r="C19" s="30">
        <v>312020501</v>
      </c>
      <c r="D19" s="31" t="s">
        <v>125</v>
      </c>
      <c r="E19" s="32">
        <v>715737008</v>
      </c>
      <c r="F19" s="44">
        <v>0</v>
      </c>
      <c r="G19" s="32">
        <v>1916708</v>
      </c>
      <c r="H19" s="32">
        <v>713820300</v>
      </c>
      <c r="I19" s="33">
        <v>0.72</v>
      </c>
      <c r="J19" s="44">
        <v>17364009</v>
      </c>
      <c r="K19" s="44">
        <f>657054217+17364009</f>
        <v>674418226</v>
      </c>
      <c r="L19" s="46">
        <v>94.48</v>
      </c>
      <c r="M19" s="34">
        <f t="shared" si="0"/>
        <v>39402074</v>
      </c>
    </row>
    <row r="20" spans="1:13" ht="15.75" thickBot="1" x14ac:dyDescent="0.3">
      <c r="A20" s="1">
        <v>1</v>
      </c>
      <c r="B20" t="s">
        <v>22</v>
      </c>
      <c r="C20" s="30">
        <v>312020601</v>
      </c>
      <c r="D20" s="31" t="s">
        <v>126</v>
      </c>
      <c r="E20" s="32">
        <v>18749896</v>
      </c>
      <c r="F20" s="44">
        <v>0</v>
      </c>
      <c r="G20" s="32">
        <v>7598796</v>
      </c>
      <c r="H20" s="32">
        <v>11151100</v>
      </c>
      <c r="I20" s="33">
        <v>1.9E-2</v>
      </c>
      <c r="J20" s="44">
        <v>0</v>
      </c>
      <c r="K20" s="44">
        <v>11151100</v>
      </c>
      <c r="L20" s="46">
        <v>100</v>
      </c>
      <c r="M20" s="34">
        <f t="shared" si="0"/>
        <v>0</v>
      </c>
    </row>
    <row r="21" spans="1:13" ht="15.75" thickBot="1" x14ac:dyDescent="0.3">
      <c r="A21" s="1">
        <v>1</v>
      </c>
      <c r="B21" t="s">
        <v>22</v>
      </c>
      <c r="C21" s="30">
        <v>312020901</v>
      </c>
      <c r="D21" s="31" t="s">
        <v>127</v>
      </c>
      <c r="E21" s="32">
        <v>32940305</v>
      </c>
      <c r="F21" s="44">
        <v>0</v>
      </c>
      <c r="G21" s="32">
        <v>0</v>
      </c>
      <c r="H21" s="32">
        <v>32940305</v>
      </c>
      <c r="I21" s="33">
        <v>3.3000000000000002E-2</v>
      </c>
      <c r="J21" s="44">
        <v>32940305</v>
      </c>
      <c r="K21" s="44">
        <f>+J21</f>
        <v>32940305</v>
      </c>
      <c r="L21" s="46">
        <v>100</v>
      </c>
      <c r="M21" s="34">
        <f t="shared" si="0"/>
        <v>0</v>
      </c>
    </row>
    <row r="22" spans="1:13" ht="15.75" thickBot="1" x14ac:dyDescent="0.3">
      <c r="A22" s="1">
        <v>1</v>
      </c>
      <c r="B22" t="s">
        <v>22</v>
      </c>
      <c r="C22" s="30">
        <v>3120211</v>
      </c>
      <c r="D22" s="36" t="s">
        <v>128</v>
      </c>
      <c r="E22" s="32">
        <v>25264800</v>
      </c>
      <c r="F22" s="44">
        <v>0</v>
      </c>
      <c r="G22" s="32">
        <v>0</v>
      </c>
      <c r="H22" s="32">
        <v>25264800</v>
      </c>
      <c r="I22" s="33">
        <v>2.5000000000000001E-2</v>
      </c>
      <c r="J22" s="44">
        <v>0</v>
      </c>
      <c r="K22" s="44">
        <v>25264800</v>
      </c>
      <c r="L22" s="46">
        <v>100</v>
      </c>
      <c r="M22" s="34">
        <f t="shared" si="0"/>
        <v>0</v>
      </c>
    </row>
    <row r="23" spans="1:13" ht="15.75" thickBot="1" x14ac:dyDescent="0.3">
      <c r="A23" s="1">
        <v>1</v>
      </c>
      <c r="B23" t="s">
        <v>22</v>
      </c>
      <c r="C23" s="30">
        <v>3120212</v>
      </c>
      <c r="D23" s="31" t="s">
        <v>129</v>
      </c>
      <c r="E23" s="32">
        <v>23524340</v>
      </c>
      <c r="F23" s="44">
        <v>0</v>
      </c>
      <c r="G23" s="32">
        <v>0</v>
      </c>
      <c r="H23" s="32">
        <v>23524340</v>
      </c>
      <c r="I23" s="33">
        <v>2.4E-2</v>
      </c>
      <c r="J23" s="44">
        <v>0</v>
      </c>
      <c r="K23" s="44">
        <v>23517440</v>
      </c>
      <c r="L23" s="46">
        <v>99.97</v>
      </c>
      <c r="M23" s="34">
        <f t="shared" si="0"/>
        <v>6900</v>
      </c>
    </row>
    <row r="24" spans="1:13" ht="15.75" thickBot="1" x14ac:dyDescent="0.3">
      <c r="A24" s="1">
        <v>1</v>
      </c>
      <c r="B24" t="s">
        <v>22</v>
      </c>
      <c r="C24" s="30">
        <v>3120217</v>
      </c>
      <c r="D24" s="31" t="s">
        <v>130</v>
      </c>
      <c r="E24" s="32">
        <v>49619944</v>
      </c>
      <c r="F24" s="44">
        <v>0</v>
      </c>
      <c r="G24" s="32">
        <v>0</v>
      </c>
      <c r="H24" s="32">
        <v>49619944</v>
      </c>
      <c r="I24" s="37">
        <v>0.05</v>
      </c>
      <c r="J24" s="44">
        <v>7347738</v>
      </c>
      <c r="K24" s="44">
        <f>37245655+7347738</f>
        <v>44593393</v>
      </c>
      <c r="L24" s="46">
        <v>89.87</v>
      </c>
      <c r="M24" s="34">
        <f t="shared" si="0"/>
        <v>5026551</v>
      </c>
    </row>
    <row r="25" spans="1:13" ht="15.75" thickBot="1" x14ac:dyDescent="0.3">
      <c r="A25" s="1">
        <v>1</v>
      </c>
      <c r="B25" t="s">
        <v>22</v>
      </c>
      <c r="C25" s="30">
        <v>3120302</v>
      </c>
      <c r="D25" s="31" t="s">
        <v>131</v>
      </c>
      <c r="E25" s="32">
        <v>284100</v>
      </c>
      <c r="F25" s="44">
        <v>0</v>
      </c>
      <c r="G25" s="32">
        <v>0</v>
      </c>
      <c r="H25" s="32">
        <v>284100</v>
      </c>
      <c r="I25" s="37">
        <v>0</v>
      </c>
      <c r="J25" s="44">
        <v>0</v>
      </c>
      <c r="K25" s="44">
        <v>284100</v>
      </c>
      <c r="L25" s="46">
        <v>100</v>
      </c>
      <c r="M25" s="34">
        <f t="shared" si="0"/>
        <v>0</v>
      </c>
    </row>
    <row r="26" spans="1:13" x14ac:dyDescent="0.25">
      <c r="J26" s="47"/>
      <c r="K26" s="47"/>
      <c r="L26" s="47"/>
    </row>
    <row r="27" spans="1:13" x14ac:dyDescent="0.25">
      <c r="A27" s="1" t="s">
        <v>24</v>
      </c>
      <c r="B27" s="50" t="s">
        <v>25</v>
      </c>
      <c r="C27" s="51"/>
      <c r="D27" s="51"/>
      <c r="E27" s="51"/>
      <c r="F27" s="51"/>
      <c r="G27" s="51"/>
      <c r="H27" s="51"/>
      <c r="I27" s="51"/>
      <c r="J27" s="51"/>
      <c r="K27" s="51"/>
      <c r="L27" s="51"/>
      <c r="M27" s="51"/>
    </row>
    <row r="28" spans="1:13" x14ac:dyDescent="0.25">
      <c r="C28" s="1">
        <v>1</v>
      </c>
      <c r="D28" s="1">
        <v>2</v>
      </c>
      <c r="E28" s="1">
        <v>4</v>
      </c>
      <c r="F28" s="1">
        <v>7</v>
      </c>
      <c r="G28" s="1">
        <v>8</v>
      </c>
      <c r="H28" s="1">
        <v>12</v>
      </c>
      <c r="I28" s="1">
        <v>15</v>
      </c>
      <c r="J28" s="1">
        <v>16</v>
      </c>
      <c r="K28" s="1">
        <v>20</v>
      </c>
      <c r="L28" s="1">
        <v>24</v>
      </c>
      <c r="M28" s="1">
        <v>28</v>
      </c>
    </row>
    <row r="29" spans="1:13" ht="15.75" thickBot="1" x14ac:dyDescent="0.3">
      <c r="C29" s="1" t="s">
        <v>11</v>
      </c>
      <c r="D29" s="1" t="s">
        <v>12</v>
      </c>
      <c r="E29" s="1" t="s">
        <v>13</v>
      </c>
      <c r="F29" s="1" t="s">
        <v>14</v>
      </c>
      <c r="G29" s="1" t="s">
        <v>15</v>
      </c>
      <c r="H29" s="1" t="s">
        <v>16</v>
      </c>
      <c r="I29" s="1" t="s">
        <v>17</v>
      </c>
      <c r="J29" s="1" t="s">
        <v>18</v>
      </c>
      <c r="K29" s="1" t="s">
        <v>19</v>
      </c>
      <c r="L29" s="1" t="s">
        <v>20</v>
      </c>
      <c r="M29" s="1" t="s">
        <v>21</v>
      </c>
    </row>
    <row r="30" spans="1:13" ht="15.75" thickBot="1" x14ac:dyDescent="0.3">
      <c r="A30" s="1">
        <v>1</v>
      </c>
      <c r="B30" t="s">
        <v>22</v>
      </c>
      <c r="C30" s="38">
        <v>3311403260695</v>
      </c>
      <c r="D30" s="39" t="s">
        <v>132</v>
      </c>
      <c r="E30" s="40">
        <v>529495091</v>
      </c>
      <c r="F30" s="45">
        <v>0</v>
      </c>
      <c r="G30" s="43">
        <v>0</v>
      </c>
      <c r="H30" s="40">
        <v>529495091</v>
      </c>
      <c r="I30" s="42">
        <v>0.53200000000000003</v>
      </c>
      <c r="J30" s="48">
        <v>63997402</v>
      </c>
      <c r="K30" s="48">
        <f>350715496+63997402</f>
        <v>414712898</v>
      </c>
      <c r="L30" s="49">
        <v>78.319999999999993</v>
      </c>
      <c r="M30" s="41">
        <f>+H30-K30</f>
        <v>114782193</v>
      </c>
    </row>
    <row r="31" spans="1:13" ht="15.75" thickBot="1" x14ac:dyDescent="0.3">
      <c r="A31" s="1">
        <v>1</v>
      </c>
      <c r="B31" t="s">
        <v>22</v>
      </c>
      <c r="C31" s="38">
        <v>3311403260696</v>
      </c>
      <c r="D31" s="39" t="s">
        <v>133</v>
      </c>
      <c r="E31" s="40">
        <v>27860000</v>
      </c>
      <c r="F31" s="45">
        <v>0</v>
      </c>
      <c r="G31" s="43">
        <v>0</v>
      </c>
      <c r="H31" s="40">
        <v>27860000</v>
      </c>
      <c r="I31" s="42">
        <v>2.8000000000000001E-2</v>
      </c>
      <c r="J31" s="48">
        <v>0</v>
      </c>
      <c r="K31" s="48">
        <v>27770000</v>
      </c>
      <c r="L31" s="49">
        <v>99.68</v>
      </c>
      <c r="M31" s="41">
        <f t="shared" ref="M31:M33" si="1">+H31-K31</f>
        <v>90000</v>
      </c>
    </row>
    <row r="32" spans="1:13" ht="15.75" thickBot="1" x14ac:dyDescent="0.3">
      <c r="A32" s="1">
        <v>1</v>
      </c>
      <c r="B32" t="s">
        <v>22</v>
      </c>
      <c r="C32" s="38">
        <v>3311403260697</v>
      </c>
      <c r="D32" s="39" t="s">
        <v>134</v>
      </c>
      <c r="E32" s="40">
        <v>5500000</v>
      </c>
      <c r="F32" s="45">
        <v>0</v>
      </c>
      <c r="G32" s="43">
        <v>0</v>
      </c>
      <c r="H32" s="40">
        <v>5500000</v>
      </c>
      <c r="I32" s="42">
        <v>6.0000000000000001E-3</v>
      </c>
      <c r="J32" s="48">
        <v>0</v>
      </c>
      <c r="K32" s="48">
        <v>5500000</v>
      </c>
      <c r="L32" s="49">
        <v>100</v>
      </c>
      <c r="M32" s="41">
        <f t="shared" si="1"/>
        <v>0</v>
      </c>
    </row>
    <row r="33" spans="1:13" ht="15.75" thickBot="1" x14ac:dyDescent="0.3">
      <c r="A33" s="1">
        <v>1</v>
      </c>
      <c r="B33" t="s">
        <v>22</v>
      </c>
      <c r="C33" s="38">
        <v>3311403310693</v>
      </c>
      <c r="D33" s="39" t="s">
        <v>135</v>
      </c>
      <c r="E33" s="40">
        <v>584810136</v>
      </c>
      <c r="F33" s="45">
        <v>0</v>
      </c>
      <c r="G33" s="43">
        <v>0</v>
      </c>
      <c r="H33" s="40">
        <v>584810136</v>
      </c>
      <c r="I33" s="42">
        <v>0.58799999999999997</v>
      </c>
      <c r="J33" s="48">
        <v>62806492</v>
      </c>
      <c r="K33" s="48">
        <f>512070311+62806492</f>
        <v>574876803</v>
      </c>
      <c r="L33" s="49">
        <v>98.3</v>
      </c>
      <c r="M33" s="41">
        <f t="shared" si="1"/>
        <v>9933333</v>
      </c>
    </row>
  </sheetData>
  <sheetProtection password="DD30" sheet="1" objects="1" scenarios="1" selectLockedCells="1" selectUnlockedCells="1"/>
  <mergeCells count="4">
    <mergeCell ref="D1:G1"/>
    <mergeCell ref="D2:G2"/>
    <mergeCell ref="B8:M8"/>
    <mergeCell ref="B27:M27"/>
  </mergeCells>
  <dataValidations count="2">
    <dataValidation type="textLength" allowBlank="1" showInputMessage="1" error="Escriba un texto " promptTitle="Cualquier contenido" sqref="C11:D25 C30:D33">
      <formula1>0</formula1>
      <formula2>3500</formula2>
    </dataValidation>
    <dataValidation type="decimal" allowBlank="1" showInputMessage="1" showErrorMessage="1" errorTitle="Entrada no válida" error="Por favor escriba un número" promptTitle="Escriba un número en esta casilla" sqref="E11:M25 E30:M33">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9"/>
  <sheetViews>
    <sheetView tabSelected="1" topLeftCell="A42" zoomScale="70" zoomScaleNormal="70" workbookViewId="0">
      <selection activeCell="C62" sqref="C62"/>
    </sheetView>
  </sheetViews>
  <sheetFormatPr baseColWidth="10" defaultRowHeight="15" x14ac:dyDescent="0.25"/>
  <cols>
    <col min="2" max="2" width="20" customWidth="1"/>
    <col min="3" max="3" width="21.28515625" customWidth="1"/>
    <col min="4" max="4" width="41.5703125"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5" max="15" width="9.140625"/>
    <col min="16" max="256" width="8" hidden="1"/>
  </cols>
  <sheetData>
    <row r="1" spans="1:14" x14ac:dyDescent="0.25">
      <c r="B1" s="1" t="s">
        <v>0</v>
      </c>
      <c r="C1" s="1">
        <v>1</v>
      </c>
      <c r="D1" s="50" t="s">
        <v>1</v>
      </c>
      <c r="E1" s="51"/>
      <c r="F1" s="51"/>
      <c r="G1" s="51"/>
    </row>
    <row r="2" spans="1:14" x14ac:dyDescent="0.25">
      <c r="B2" s="1" t="s">
        <v>2</v>
      </c>
      <c r="C2" s="1">
        <v>14183</v>
      </c>
      <c r="D2" s="50" t="s">
        <v>26</v>
      </c>
      <c r="E2" s="51"/>
      <c r="F2" s="51"/>
      <c r="G2" s="51"/>
    </row>
    <row r="3" spans="1:14" x14ac:dyDescent="0.25">
      <c r="B3" s="1" t="s">
        <v>4</v>
      </c>
      <c r="C3" s="1">
        <v>1</v>
      </c>
    </row>
    <row r="4" spans="1:14" x14ac:dyDescent="0.25">
      <c r="B4" s="1" t="s">
        <v>5</v>
      </c>
      <c r="C4" s="1">
        <v>102</v>
      </c>
    </row>
    <row r="5" spans="1:14" x14ac:dyDescent="0.25">
      <c r="B5" s="1" t="s">
        <v>6</v>
      </c>
      <c r="C5" s="4">
        <v>42216</v>
      </c>
    </row>
    <row r="6" spans="1:14" x14ac:dyDescent="0.25">
      <c r="B6" s="1" t="s">
        <v>7</v>
      </c>
      <c r="C6" s="1">
        <v>1</v>
      </c>
      <c r="D6" s="1" t="s">
        <v>8</v>
      </c>
    </row>
    <row r="8" spans="1:14" x14ac:dyDescent="0.25">
      <c r="A8" s="1" t="s">
        <v>9</v>
      </c>
      <c r="B8" s="50" t="s">
        <v>27</v>
      </c>
      <c r="C8" s="51"/>
      <c r="D8" s="51"/>
      <c r="E8" s="51"/>
      <c r="F8" s="51"/>
      <c r="G8" s="51"/>
      <c r="H8" s="51"/>
      <c r="I8" s="51"/>
      <c r="J8" s="51"/>
      <c r="K8" s="51"/>
      <c r="L8" s="51"/>
      <c r="M8" s="51"/>
      <c r="N8" s="51"/>
    </row>
    <row r="9" spans="1:14" x14ac:dyDescent="0.25">
      <c r="C9" s="1">
        <v>4</v>
      </c>
      <c r="D9" s="1">
        <v>8</v>
      </c>
      <c r="E9" s="1">
        <v>12</v>
      </c>
      <c r="F9" s="1">
        <v>16</v>
      </c>
      <c r="G9" s="1">
        <v>20</v>
      </c>
      <c r="H9" s="1">
        <v>24</v>
      </c>
      <c r="I9" s="1">
        <v>28</v>
      </c>
      <c r="J9" s="1">
        <v>32</v>
      </c>
      <c r="K9" s="1">
        <v>36</v>
      </c>
      <c r="L9" s="1">
        <v>40</v>
      </c>
      <c r="M9" s="1">
        <v>44</v>
      </c>
      <c r="N9" s="1">
        <v>48</v>
      </c>
    </row>
    <row r="10" spans="1:14" ht="15.75" thickBot="1" x14ac:dyDescent="0.3">
      <c r="C10" s="1" t="s">
        <v>12</v>
      </c>
      <c r="D10" s="1" t="s">
        <v>28</v>
      </c>
      <c r="E10" s="1" t="s">
        <v>29</v>
      </c>
      <c r="F10" s="1" t="s">
        <v>30</v>
      </c>
      <c r="G10" s="1" t="s">
        <v>31</v>
      </c>
      <c r="H10" s="1" t="s">
        <v>32</v>
      </c>
      <c r="I10" s="1" t="s">
        <v>33</v>
      </c>
      <c r="J10" s="1" t="s">
        <v>34</v>
      </c>
      <c r="K10" s="1" t="s">
        <v>35</v>
      </c>
      <c r="L10" s="1" t="s">
        <v>36</v>
      </c>
      <c r="M10" s="1" t="s">
        <v>37</v>
      </c>
      <c r="N10" s="1" t="s">
        <v>38</v>
      </c>
    </row>
    <row r="11" spans="1:14" ht="96.75" thickBot="1" x14ac:dyDescent="0.3">
      <c r="A11" s="1">
        <v>1</v>
      </c>
      <c r="B11" t="s">
        <v>22</v>
      </c>
      <c r="C11" s="6">
        <v>312020100000000</v>
      </c>
      <c r="D11" s="7" t="s">
        <v>45</v>
      </c>
      <c r="E11" s="7" t="s">
        <v>46</v>
      </c>
      <c r="F11" s="8">
        <v>890</v>
      </c>
      <c r="G11" s="9">
        <v>41639</v>
      </c>
      <c r="H11" s="8">
        <v>212</v>
      </c>
      <c r="I11" s="9">
        <v>41638</v>
      </c>
      <c r="J11" s="8">
        <v>1340000</v>
      </c>
      <c r="K11" s="8">
        <v>0</v>
      </c>
      <c r="L11" s="10">
        <v>1340000</v>
      </c>
      <c r="M11" s="11">
        <v>0</v>
      </c>
      <c r="N11" s="12">
        <v>100</v>
      </c>
    </row>
    <row r="12" spans="1:14" ht="84.75" thickBot="1" x14ac:dyDescent="0.3">
      <c r="A12" s="1">
        <v>1</v>
      </c>
      <c r="B12" t="s">
        <v>22</v>
      </c>
      <c r="C12" s="6">
        <v>312010300000000</v>
      </c>
      <c r="D12" s="7" t="s">
        <v>47</v>
      </c>
      <c r="E12" s="7" t="s">
        <v>48</v>
      </c>
      <c r="F12" s="8">
        <v>863</v>
      </c>
      <c r="G12" s="9">
        <v>41634</v>
      </c>
      <c r="H12" s="8">
        <v>523</v>
      </c>
      <c r="I12" s="9">
        <v>41634</v>
      </c>
      <c r="J12" s="8">
        <v>3997308</v>
      </c>
      <c r="K12" s="8">
        <v>0</v>
      </c>
      <c r="L12" s="10">
        <v>3997308</v>
      </c>
      <c r="M12" s="11">
        <v>0</v>
      </c>
      <c r="N12" s="12">
        <v>100</v>
      </c>
    </row>
    <row r="13" spans="1:14" ht="72.75" thickBot="1" x14ac:dyDescent="0.3">
      <c r="A13" s="1">
        <v>1</v>
      </c>
      <c r="B13" t="s">
        <v>22</v>
      </c>
      <c r="C13" s="6">
        <v>312020501000000</v>
      </c>
      <c r="D13" s="7" t="s">
        <v>113</v>
      </c>
      <c r="E13" s="7" t="s">
        <v>49</v>
      </c>
      <c r="F13" s="8">
        <v>873</v>
      </c>
      <c r="G13" s="9">
        <v>41635</v>
      </c>
      <c r="H13" s="8">
        <v>526</v>
      </c>
      <c r="I13" s="9">
        <v>41635</v>
      </c>
      <c r="J13" s="8">
        <v>2112635</v>
      </c>
      <c r="K13" s="8">
        <v>0</v>
      </c>
      <c r="L13" s="10">
        <v>2112635</v>
      </c>
      <c r="M13" s="11">
        <v>0</v>
      </c>
      <c r="N13" s="12">
        <v>100</v>
      </c>
    </row>
    <row r="14" spans="1:14" ht="144.75" thickBot="1" x14ac:dyDescent="0.3">
      <c r="A14" s="1">
        <v>1</v>
      </c>
      <c r="B14" t="s">
        <v>22</v>
      </c>
      <c r="C14" s="6">
        <v>312021200000000</v>
      </c>
      <c r="D14" s="7" t="s">
        <v>50</v>
      </c>
      <c r="E14" s="7" t="s">
        <v>51</v>
      </c>
      <c r="F14" s="8">
        <v>563</v>
      </c>
      <c r="G14" s="9">
        <v>41540</v>
      </c>
      <c r="H14" s="8">
        <v>28</v>
      </c>
      <c r="I14" s="9">
        <v>41540</v>
      </c>
      <c r="J14" s="8">
        <v>138000</v>
      </c>
      <c r="K14" s="8">
        <v>0</v>
      </c>
      <c r="L14" s="10">
        <v>138000</v>
      </c>
      <c r="M14" s="11">
        <v>0</v>
      </c>
      <c r="N14" s="12">
        <v>100</v>
      </c>
    </row>
    <row r="15" spans="1:14" ht="192.75" thickBot="1" x14ac:dyDescent="0.3">
      <c r="A15" s="1">
        <v>1</v>
      </c>
      <c r="B15" t="s">
        <v>22</v>
      </c>
      <c r="C15" s="6">
        <v>312020100000000</v>
      </c>
      <c r="D15" s="7" t="s">
        <v>52</v>
      </c>
      <c r="E15" s="7" t="s">
        <v>53</v>
      </c>
      <c r="F15" s="8">
        <v>877</v>
      </c>
      <c r="G15" s="9">
        <v>41638</v>
      </c>
      <c r="H15" s="8">
        <v>531</v>
      </c>
      <c r="I15" s="9">
        <v>41638</v>
      </c>
      <c r="J15" s="8">
        <v>8537600</v>
      </c>
      <c r="K15" s="8">
        <v>0</v>
      </c>
      <c r="L15" s="10">
        <v>8537600</v>
      </c>
      <c r="M15" s="11">
        <v>0</v>
      </c>
      <c r="N15" s="12">
        <v>100</v>
      </c>
    </row>
    <row r="16" spans="1:14" ht="192.75" thickBot="1" x14ac:dyDescent="0.3">
      <c r="A16" s="1">
        <v>1</v>
      </c>
      <c r="B16" t="s">
        <v>22</v>
      </c>
      <c r="C16" s="6">
        <v>312020100000000</v>
      </c>
      <c r="D16" s="7" t="s">
        <v>54</v>
      </c>
      <c r="E16" s="7" t="s">
        <v>55</v>
      </c>
      <c r="F16" s="8">
        <v>877</v>
      </c>
      <c r="G16" s="9">
        <v>41638</v>
      </c>
      <c r="H16" s="8">
        <v>531</v>
      </c>
      <c r="I16" s="9">
        <v>41638</v>
      </c>
      <c r="J16" s="8">
        <v>8537600</v>
      </c>
      <c r="K16" s="8">
        <v>0</v>
      </c>
      <c r="L16" s="10">
        <v>8537600</v>
      </c>
      <c r="M16" s="11">
        <v>0</v>
      </c>
      <c r="N16" s="12">
        <v>100</v>
      </c>
    </row>
    <row r="17" spans="1:14" ht="192.75" thickBot="1" x14ac:dyDescent="0.3">
      <c r="A17" s="1">
        <v>1</v>
      </c>
      <c r="B17" t="s">
        <v>22</v>
      </c>
      <c r="C17" s="6">
        <v>312020100000000</v>
      </c>
      <c r="D17" s="7" t="s">
        <v>52</v>
      </c>
      <c r="E17" s="7" t="s">
        <v>56</v>
      </c>
      <c r="F17" s="8">
        <v>877</v>
      </c>
      <c r="G17" s="9">
        <v>41638</v>
      </c>
      <c r="H17" s="8">
        <v>531</v>
      </c>
      <c r="I17" s="9">
        <v>41638</v>
      </c>
      <c r="J17" s="8">
        <v>8537600</v>
      </c>
      <c r="K17" s="8">
        <v>0</v>
      </c>
      <c r="L17" s="10">
        <v>8537600</v>
      </c>
      <c r="M17" s="11">
        <v>0</v>
      </c>
      <c r="N17" s="12">
        <v>100</v>
      </c>
    </row>
    <row r="18" spans="1:14" ht="204.75" thickBot="1" x14ac:dyDescent="0.3">
      <c r="A18" s="1">
        <v>1</v>
      </c>
      <c r="B18" t="s">
        <v>22</v>
      </c>
      <c r="C18" s="6">
        <v>312020100000000</v>
      </c>
      <c r="D18" s="7" t="s">
        <v>57</v>
      </c>
      <c r="E18" s="7" t="s">
        <v>58</v>
      </c>
      <c r="F18" s="8">
        <v>877</v>
      </c>
      <c r="G18" s="9">
        <v>41638</v>
      </c>
      <c r="H18" s="8">
        <v>531</v>
      </c>
      <c r="I18" s="9">
        <v>41638</v>
      </c>
      <c r="J18" s="8">
        <v>8537600</v>
      </c>
      <c r="K18" s="8">
        <v>0</v>
      </c>
      <c r="L18" s="10">
        <v>8537600</v>
      </c>
      <c r="M18" s="11">
        <v>0</v>
      </c>
      <c r="N18" s="12">
        <v>100</v>
      </c>
    </row>
    <row r="19" spans="1:14" ht="192.75" thickBot="1" x14ac:dyDescent="0.3">
      <c r="A19" s="1">
        <v>1</v>
      </c>
      <c r="B19" t="s">
        <v>22</v>
      </c>
      <c r="C19" s="6">
        <v>312020100000000</v>
      </c>
      <c r="D19" s="7" t="s">
        <v>114</v>
      </c>
      <c r="E19" s="7" t="s">
        <v>59</v>
      </c>
      <c r="F19" s="8">
        <v>877</v>
      </c>
      <c r="G19" s="9">
        <v>41638</v>
      </c>
      <c r="H19" s="8">
        <v>531</v>
      </c>
      <c r="I19" s="9">
        <v>41638</v>
      </c>
      <c r="J19" s="8">
        <v>8537600</v>
      </c>
      <c r="K19" s="8">
        <v>0</v>
      </c>
      <c r="L19" s="10">
        <v>8537600</v>
      </c>
      <c r="M19" s="11">
        <v>0</v>
      </c>
      <c r="N19" s="12">
        <v>100</v>
      </c>
    </row>
    <row r="20" spans="1:14" ht="96.75" thickBot="1" x14ac:dyDescent="0.3">
      <c r="A20" s="1">
        <v>1</v>
      </c>
      <c r="B20" t="s">
        <v>22</v>
      </c>
      <c r="C20" s="6">
        <v>312020501000000</v>
      </c>
      <c r="D20" s="7" t="s">
        <v>60</v>
      </c>
      <c r="E20" s="7" t="s">
        <v>61</v>
      </c>
      <c r="F20" s="8">
        <v>880</v>
      </c>
      <c r="G20" s="9">
        <v>41638</v>
      </c>
      <c r="H20" s="8">
        <v>528</v>
      </c>
      <c r="I20" s="9">
        <v>41638</v>
      </c>
      <c r="J20" s="8">
        <v>1914342</v>
      </c>
      <c r="K20" s="8">
        <v>0</v>
      </c>
      <c r="L20" s="10">
        <v>1914342</v>
      </c>
      <c r="M20" s="11">
        <v>0</v>
      </c>
      <c r="N20" s="12">
        <v>100</v>
      </c>
    </row>
    <row r="21" spans="1:14" ht="72.75" thickBot="1" x14ac:dyDescent="0.3">
      <c r="A21" s="1">
        <v>1</v>
      </c>
      <c r="B21" t="s">
        <v>22</v>
      </c>
      <c r="C21" s="6">
        <v>312020501000000</v>
      </c>
      <c r="D21" s="7" t="s">
        <v>62</v>
      </c>
      <c r="E21" s="7" t="s">
        <v>63</v>
      </c>
      <c r="F21" s="8">
        <v>876</v>
      </c>
      <c r="G21" s="9">
        <v>41638</v>
      </c>
      <c r="H21" s="8">
        <v>529</v>
      </c>
      <c r="I21" s="9">
        <v>41638</v>
      </c>
      <c r="J21" s="8">
        <v>6061000</v>
      </c>
      <c r="K21" s="8">
        <v>0</v>
      </c>
      <c r="L21" s="10">
        <v>6061000</v>
      </c>
      <c r="M21" s="11">
        <v>0</v>
      </c>
      <c r="N21" s="12">
        <v>100</v>
      </c>
    </row>
    <row r="22" spans="1:14" ht="108.75" thickBot="1" x14ac:dyDescent="0.3">
      <c r="A22" s="1">
        <v>1</v>
      </c>
      <c r="B22" t="s">
        <v>22</v>
      </c>
      <c r="C22" s="6">
        <v>312020501000000</v>
      </c>
      <c r="D22" s="7" t="s">
        <v>64</v>
      </c>
      <c r="E22" s="7" t="s">
        <v>65</v>
      </c>
      <c r="F22" s="8">
        <v>885</v>
      </c>
      <c r="G22" s="9">
        <v>41638</v>
      </c>
      <c r="H22" s="13">
        <v>532</v>
      </c>
      <c r="I22" s="9">
        <v>41638</v>
      </c>
      <c r="J22" s="8">
        <v>90492907</v>
      </c>
      <c r="K22" s="8">
        <v>0</v>
      </c>
      <c r="L22" s="10">
        <v>90492907</v>
      </c>
      <c r="M22" s="11">
        <v>0</v>
      </c>
      <c r="N22" s="12">
        <v>100</v>
      </c>
    </row>
    <row r="23" spans="1:14" ht="36.75" thickBot="1" x14ac:dyDescent="0.3">
      <c r="A23" s="1">
        <v>1</v>
      </c>
      <c r="B23" t="s">
        <v>22</v>
      </c>
      <c r="C23" s="6">
        <v>311030201000000</v>
      </c>
      <c r="D23" s="7" t="s">
        <v>66</v>
      </c>
      <c r="E23" s="7" t="s">
        <v>67</v>
      </c>
      <c r="F23" s="8">
        <v>1157</v>
      </c>
      <c r="G23" s="9">
        <v>41997</v>
      </c>
      <c r="H23" s="8" t="s">
        <v>68</v>
      </c>
      <c r="I23" s="9">
        <v>41997</v>
      </c>
      <c r="J23" s="8">
        <v>74611327</v>
      </c>
      <c r="K23" s="8">
        <v>0</v>
      </c>
      <c r="L23" s="10">
        <v>74611327</v>
      </c>
      <c r="M23" s="11">
        <v>0</v>
      </c>
      <c r="N23" s="12">
        <v>100</v>
      </c>
    </row>
    <row r="24" spans="1:14" ht="24.75" thickBot="1" x14ac:dyDescent="0.3">
      <c r="A24" s="1">
        <v>1</v>
      </c>
      <c r="B24" t="s">
        <v>22</v>
      </c>
      <c r="C24" s="6">
        <v>311030101000000</v>
      </c>
      <c r="D24" s="7" t="s">
        <v>69</v>
      </c>
      <c r="E24" s="7" t="s">
        <v>67</v>
      </c>
      <c r="F24" s="8">
        <v>1158</v>
      </c>
      <c r="G24" s="9">
        <v>41997</v>
      </c>
      <c r="H24" s="8" t="s">
        <v>70</v>
      </c>
      <c r="I24" s="9">
        <v>41997</v>
      </c>
      <c r="J24" s="8">
        <v>123890250</v>
      </c>
      <c r="K24" s="8">
        <v>0</v>
      </c>
      <c r="L24" s="10">
        <v>123890250</v>
      </c>
      <c r="M24" s="11">
        <v>0</v>
      </c>
      <c r="N24" s="12">
        <v>100</v>
      </c>
    </row>
    <row r="25" spans="1:14" ht="36.75" thickBot="1" x14ac:dyDescent="0.3">
      <c r="A25" s="1">
        <v>1</v>
      </c>
      <c r="B25" t="s">
        <v>22</v>
      </c>
      <c r="C25" s="6">
        <v>311030101000000</v>
      </c>
      <c r="D25" s="7" t="s">
        <v>71</v>
      </c>
      <c r="E25" s="7" t="s">
        <v>67</v>
      </c>
      <c r="F25" s="8">
        <v>1159</v>
      </c>
      <c r="G25" s="9">
        <v>41997</v>
      </c>
      <c r="H25" s="8" t="s">
        <v>72</v>
      </c>
      <c r="I25" s="9">
        <v>41997</v>
      </c>
      <c r="J25" s="8">
        <v>1057389836</v>
      </c>
      <c r="K25" s="8">
        <v>0</v>
      </c>
      <c r="L25" s="10">
        <v>1057389836</v>
      </c>
      <c r="M25" s="11">
        <v>0</v>
      </c>
      <c r="N25" s="12">
        <v>0</v>
      </c>
    </row>
    <row r="26" spans="1:14" ht="60.75" thickBot="1" x14ac:dyDescent="0.3">
      <c r="A26" s="1">
        <v>1</v>
      </c>
      <c r="B26" t="s">
        <v>22</v>
      </c>
      <c r="C26" s="6">
        <v>312010500000000</v>
      </c>
      <c r="D26" s="7" t="s">
        <v>73</v>
      </c>
      <c r="E26" s="7" t="s">
        <v>74</v>
      </c>
      <c r="F26" s="8">
        <v>812</v>
      </c>
      <c r="G26" s="9">
        <v>41885</v>
      </c>
      <c r="H26" s="8">
        <v>20</v>
      </c>
      <c r="I26" s="9">
        <v>41885</v>
      </c>
      <c r="J26" s="8">
        <v>14585000</v>
      </c>
      <c r="K26" s="8">
        <v>0</v>
      </c>
      <c r="L26" s="10">
        <v>14585000</v>
      </c>
      <c r="M26" s="11">
        <v>0</v>
      </c>
      <c r="N26" s="12">
        <v>100</v>
      </c>
    </row>
    <row r="27" spans="1:14" ht="72.75" thickBot="1" x14ac:dyDescent="0.3">
      <c r="A27" s="1">
        <v>1</v>
      </c>
      <c r="B27" t="s">
        <v>22</v>
      </c>
      <c r="C27" s="6">
        <v>311020301000000</v>
      </c>
      <c r="D27" s="7" t="s">
        <v>115</v>
      </c>
      <c r="E27" s="7" t="s">
        <v>76</v>
      </c>
      <c r="F27" s="8">
        <v>1010</v>
      </c>
      <c r="G27" s="9">
        <v>41934</v>
      </c>
      <c r="H27" s="8">
        <v>654</v>
      </c>
      <c r="I27" s="9">
        <v>41934</v>
      </c>
      <c r="J27" s="8">
        <v>3000000</v>
      </c>
      <c r="K27" s="8">
        <v>0</v>
      </c>
      <c r="L27" s="10">
        <v>3000000</v>
      </c>
      <c r="M27" s="11">
        <v>0</v>
      </c>
      <c r="N27" s="12">
        <v>100</v>
      </c>
    </row>
    <row r="28" spans="1:14" ht="120.75" thickBot="1" x14ac:dyDescent="0.3">
      <c r="A28" s="1">
        <v>1</v>
      </c>
      <c r="B28" t="s">
        <v>22</v>
      </c>
      <c r="C28" s="6">
        <v>312010300000000</v>
      </c>
      <c r="D28" s="7" t="s">
        <v>77</v>
      </c>
      <c r="E28" s="7" t="s">
        <v>48</v>
      </c>
      <c r="F28" s="8">
        <v>1068</v>
      </c>
      <c r="G28" s="9">
        <v>41947</v>
      </c>
      <c r="H28" s="8">
        <v>523</v>
      </c>
      <c r="I28" s="9">
        <v>41947</v>
      </c>
      <c r="J28" s="8">
        <v>751716</v>
      </c>
      <c r="K28" s="8">
        <v>0</v>
      </c>
      <c r="L28" s="10">
        <v>751716</v>
      </c>
      <c r="M28" s="11">
        <v>0</v>
      </c>
      <c r="N28" s="12">
        <v>100</v>
      </c>
    </row>
    <row r="29" spans="1:14" ht="72.75" thickBot="1" x14ac:dyDescent="0.3">
      <c r="A29" s="1">
        <v>1</v>
      </c>
      <c r="B29" t="s">
        <v>22</v>
      </c>
      <c r="C29" s="6">
        <v>312021000000000</v>
      </c>
      <c r="D29" s="7" t="s">
        <v>78</v>
      </c>
      <c r="E29" s="7" t="s">
        <v>51</v>
      </c>
      <c r="F29" s="8">
        <v>1142</v>
      </c>
      <c r="G29" s="9">
        <v>41989</v>
      </c>
      <c r="H29" s="8">
        <v>114</v>
      </c>
      <c r="I29" s="9">
        <v>41989</v>
      </c>
      <c r="J29" s="8">
        <v>45584000</v>
      </c>
      <c r="K29" s="8">
        <v>0</v>
      </c>
      <c r="L29" s="10">
        <v>45584000</v>
      </c>
      <c r="M29" s="11">
        <v>0</v>
      </c>
      <c r="N29" s="12">
        <v>100</v>
      </c>
    </row>
    <row r="30" spans="1:14" ht="84.75" thickBot="1" x14ac:dyDescent="0.3">
      <c r="A30" s="1">
        <v>1</v>
      </c>
      <c r="B30" t="s">
        <v>22</v>
      </c>
      <c r="C30" s="6">
        <v>312020501000000</v>
      </c>
      <c r="D30" s="7" t="s">
        <v>79</v>
      </c>
      <c r="E30" s="7" t="s">
        <v>80</v>
      </c>
      <c r="F30" s="8">
        <v>515</v>
      </c>
      <c r="G30" s="9">
        <v>41828</v>
      </c>
      <c r="H30" s="8">
        <v>12</v>
      </c>
      <c r="I30" s="9">
        <v>41828</v>
      </c>
      <c r="J30" s="8">
        <v>3074000</v>
      </c>
      <c r="K30" s="8">
        <v>0</v>
      </c>
      <c r="L30" s="10">
        <v>3074000</v>
      </c>
      <c r="M30" s="11">
        <v>0</v>
      </c>
      <c r="N30" s="12">
        <v>100</v>
      </c>
    </row>
    <row r="31" spans="1:14" ht="60.75" thickBot="1" x14ac:dyDescent="0.3">
      <c r="A31" s="1">
        <v>1</v>
      </c>
      <c r="B31" t="s">
        <v>22</v>
      </c>
      <c r="C31" s="6">
        <v>311020400000000</v>
      </c>
      <c r="D31" s="7" t="s">
        <v>81</v>
      </c>
      <c r="E31" s="7" t="s">
        <v>82</v>
      </c>
      <c r="F31" s="8">
        <v>1083</v>
      </c>
      <c r="G31" s="9">
        <v>41954</v>
      </c>
      <c r="H31" s="8">
        <v>707</v>
      </c>
      <c r="I31" s="9">
        <v>41954</v>
      </c>
      <c r="J31" s="8">
        <v>1393333</v>
      </c>
      <c r="K31" s="8">
        <v>0</v>
      </c>
      <c r="L31" s="10">
        <v>1393333</v>
      </c>
      <c r="M31" s="11">
        <v>0</v>
      </c>
      <c r="N31" s="12">
        <v>100</v>
      </c>
    </row>
    <row r="32" spans="1:14" ht="168.75" thickBot="1" x14ac:dyDescent="0.3">
      <c r="A32" s="1">
        <v>1</v>
      </c>
      <c r="B32" t="s">
        <v>22</v>
      </c>
      <c r="C32" s="6">
        <v>312020100000000</v>
      </c>
      <c r="D32" s="7" t="s">
        <v>83</v>
      </c>
      <c r="E32" s="7" t="s">
        <v>84</v>
      </c>
      <c r="F32" s="8">
        <v>1117</v>
      </c>
      <c r="G32" s="9">
        <v>41971</v>
      </c>
      <c r="H32" s="8">
        <v>725</v>
      </c>
      <c r="I32" s="9">
        <v>41971</v>
      </c>
      <c r="J32" s="8">
        <v>24822289</v>
      </c>
      <c r="K32" s="8">
        <v>0</v>
      </c>
      <c r="L32" s="10">
        <v>24822289</v>
      </c>
      <c r="M32" s="11">
        <v>0</v>
      </c>
      <c r="N32" s="12">
        <v>100</v>
      </c>
    </row>
    <row r="33" spans="1:14" ht="60.75" thickBot="1" x14ac:dyDescent="0.3">
      <c r="A33" s="1">
        <v>1</v>
      </c>
      <c r="B33" t="s">
        <v>22</v>
      </c>
      <c r="C33" s="6">
        <v>312010500000000</v>
      </c>
      <c r="D33" s="7" t="s">
        <v>85</v>
      </c>
      <c r="E33" s="7" t="s">
        <v>86</v>
      </c>
      <c r="F33" s="8">
        <v>1145</v>
      </c>
      <c r="G33" s="9">
        <v>41990</v>
      </c>
      <c r="H33" s="8">
        <v>28</v>
      </c>
      <c r="I33" s="9">
        <v>41990</v>
      </c>
      <c r="J33" s="8">
        <v>8486000</v>
      </c>
      <c r="K33" s="8">
        <v>0</v>
      </c>
      <c r="L33" s="10">
        <v>8486000</v>
      </c>
      <c r="M33" s="11">
        <v>0</v>
      </c>
      <c r="N33" s="12">
        <v>100</v>
      </c>
    </row>
    <row r="34" spans="1:14" ht="60.75" thickBot="1" x14ac:dyDescent="0.3">
      <c r="A34" s="1">
        <v>1</v>
      </c>
      <c r="B34" t="s">
        <v>22</v>
      </c>
      <c r="C34" s="6">
        <v>312021000000000</v>
      </c>
      <c r="D34" s="7" t="s">
        <v>87</v>
      </c>
      <c r="E34" s="7" t="s">
        <v>51</v>
      </c>
      <c r="F34" s="8">
        <v>1151</v>
      </c>
      <c r="G34" s="9">
        <v>41991</v>
      </c>
      <c r="H34" s="8">
        <v>637</v>
      </c>
      <c r="I34" s="9">
        <v>41991</v>
      </c>
      <c r="J34" s="8">
        <v>48000000</v>
      </c>
      <c r="K34" s="8">
        <v>0</v>
      </c>
      <c r="L34" s="10">
        <v>48000000</v>
      </c>
      <c r="M34" s="11">
        <v>0</v>
      </c>
      <c r="N34" s="12">
        <v>100</v>
      </c>
    </row>
    <row r="35" spans="1:14" ht="48.75" thickBot="1" x14ac:dyDescent="0.3">
      <c r="A35" s="1">
        <v>1</v>
      </c>
      <c r="B35" t="s">
        <v>22</v>
      </c>
      <c r="C35" s="6">
        <v>312020804000000</v>
      </c>
      <c r="D35" s="7" t="s">
        <v>88</v>
      </c>
      <c r="E35" s="7" t="s">
        <v>89</v>
      </c>
      <c r="F35" s="8">
        <v>1160</v>
      </c>
      <c r="G35" s="9">
        <v>41997</v>
      </c>
      <c r="H35" s="8">
        <v>119</v>
      </c>
      <c r="I35" s="9">
        <v>41997</v>
      </c>
      <c r="J35" s="8">
        <v>56518236</v>
      </c>
      <c r="K35" s="8">
        <v>0</v>
      </c>
      <c r="L35" s="10">
        <v>56518236</v>
      </c>
      <c r="M35" s="11">
        <v>0</v>
      </c>
      <c r="N35" s="12">
        <v>100</v>
      </c>
    </row>
    <row r="36" spans="1:14" ht="48.75" thickBot="1" x14ac:dyDescent="0.3">
      <c r="A36" s="1">
        <v>1</v>
      </c>
      <c r="B36" t="s">
        <v>22</v>
      </c>
      <c r="C36" s="6">
        <v>312020801000000</v>
      </c>
      <c r="D36" s="7" t="s">
        <v>90</v>
      </c>
      <c r="E36" s="7" t="s">
        <v>91</v>
      </c>
      <c r="F36" s="8">
        <v>1172</v>
      </c>
      <c r="G36" s="9">
        <v>42003</v>
      </c>
      <c r="H36" s="8">
        <v>13606748</v>
      </c>
      <c r="I36" s="9">
        <v>42003</v>
      </c>
      <c r="J36" s="8">
        <v>27780</v>
      </c>
      <c r="K36" s="8">
        <v>0</v>
      </c>
      <c r="L36" s="10">
        <v>27780</v>
      </c>
      <c r="M36" s="11">
        <v>0</v>
      </c>
      <c r="N36" s="12">
        <v>100</v>
      </c>
    </row>
    <row r="37" spans="1:14" ht="60.75" thickBot="1" x14ac:dyDescent="0.3">
      <c r="A37" s="1">
        <v>1</v>
      </c>
      <c r="B37" t="s">
        <v>22</v>
      </c>
      <c r="C37" s="6">
        <v>312020802000000</v>
      </c>
      <c r="D37" s="7" t="s">
        <v>92</v>
      </c>
      <c r="E37" s="7" t="s">
        <v>93</v>
      </c>
      <c r="F37" s="8">
        <v>1174</v>
      </c>
      <c r="G37" s="9">
        <v>42003</v>
      </c>
      <c r="H37" s="8">
        <v>1192357310</v>
      </c>
      <c r="I37" s="9">
        <v>42003</v>
      </c>
      <c r="J37" s="8">
        <v>119310</v>
      </c>
      <c r="K37" s="8">
        <v>0</v>
      </c>
      <c r="L37" s="10">
        <v>119310</v>
      </c>
      <c r="M37" s="11">
        <v>0</v>
      </c>
      <c r="N37" s="12">
        <v>100</v>
      </c>
    </row>
    <row r="38" spans="1:14" ht="60.75" thickBot="1" x14ac:dyDescent="0.3">
      <c r="A38" s="1">
        <v>1</v>
      </c>
      <c r="B38" t="s">
        <v>22</v>
      </c>
      <c r="C38" s="6">
        <v>312020803000000</v>
      </c>
      <c r="D38" s="7" t="s">
        <v>94</v>
      </c>
      <c r="E38" s="7" t="s">
        <v>93</v>
      </c>
      <c r="F38" s="8">
        <v>1173</v>
      </c>
      <c r="G38" s="9">
        <v>42003</v>
      </c>
      <c r="H38" s="8">
        <v>1192357311</v>
      </c>
      <c r="I38" s="9">
        <v>42003</v>
      </c>
      <c r="J38" s="8">
        <v>77700</v>
      </c>
      <c r="K38" s="8">
        <v>0</v>
      </c>
      <c r="L38" s="10">
        <v>77700</v>
      </c>
      <c r="M38" s="11">
        <v>0</v>
      </c>
      <c r="N38" s="12">
        <v>100</v>
      </c>
    </row>
    <row r="39" spans="1:14" ht="84.75" thickBot="1" x14ac:dyDescent="0.3">
      <c r="A39" s="1">
        <v>1</v>
      </c>
      <c r="B39" t="s">
        <v>22</v>
      </c>
      <c r="C39" s="6">
        <v>311020301000000</v>
      </c>
      <c r="D39" s="7" t="s">
        <v>95</v>
      </c>
      <c r="E39" s="7" t="s">
        <v>96</v>
      </c>
      <c r="F39" s="8">
        <v>933</v>
      </c>
      <c r="G39" s="9">
        <v>41926</v>
      </c>
      <c r="H39" s="8">
        <v>582</v>
      </c>
      <c r="I39" s="9">
        <v>41926</v>
      </c>
      <c r="J39" s="8">
        <v>666667</v>
      </c>
      <c r="K39" s="8">
        <v>0</v>
      </c>
      <c r="L39" s="10">
        <v>666667</v>
      </c>
      <c r="M39" s="11">
        <v>0</v>
      </c>
      <c r="N39" s="12">
        <v>100</v>
      </c>
    </row>
    <row r="40" spans="1:14" ht="72.75" thickBot="1" x14ac:dyDescent="0.3">
      <c r="A40" s="1">
        <v>1</v>
      </c>
      <c r="B40" t="s">
        <v>22</v>
      </c>
      <c r="C40" s="6">
        <v>311020301000000</v>
      </c>
      <c r="D40" s="7" t="s">
        <v>97</v>
      </c>
      <c r="E40" s="7" t="s">
        <v>98</v>
      </c>
      <c r="F40" s="8">
        <v>1082</v>
      </c>
      <c r="G40" s="9">
        <v>41949</v>
      </c>
      <c r="H40" s="8">
        <v>706</v>
      </c>
      <c r="I40" s="9">
        <v>41894</v>
      </c>
      <c r="J40" s="8">
        <v>216667</v>
      </c>
      <c r="K40" s="8">
        <v>0</v>
      </c>
      <c r="L40" s="10">
        <v>216667</v>
      </c>
      <c r="M40" s="11">
        <v>0</v>
      </c>
      <c r="N40" s="12">
        <v>100</v>
      </c>
    </row>
    <row r="41" spans="1:14" ht="84.75" thickBot="1" x14ac:dyDescent="0.3">
      <c r="A41" s="1">
        <v>1</v>
      </c>
      <c r="B41" t="s">
        <v>22</v>
      </c>
      <c r="C41" s="6">
        <v>311020301000000</v>
      </c>
      <c r="D41" s="7" t="s">
        <v>99</v>
      </c>
      <c r="E41" s="7" t="s">
        <v>100</v>
      </c>
      <c r="F41" s="8">
        <v>824</v>
      </c>
      <c r="G41" s="9">
        <v>41894</v>
      </c>
      <c r="H41" s="8">
        <v>501</v>
      </c>
      <c r="I41" s="9">
        <v>41894</v>
      </c>
      <c r="J41" s="8">
        <v>1866666</v>
      </c>
      <c r="K41" s="8">
        <v>0</v>
      </c>
      <c r="L41" s="10">
        <v>1866666</v>
      </c>
      <c r="M41" s="11">
        <v>0</v>
      </c>
      <c r="N41" s="12">
        <v>100</v>
      </c>
    </row>
    <row r="42" spans="1:14" ht="36.75" thickBot="1" x14ac:dyDescent="0.3">
      <c r="A42" s="1">
        <v>1</v>
      </c>
      <c r="B42" t="s">
        <v>22</v>
      </c>
      <c r="C42" s="6">
        <v>311029900000000</v>
      </c>
      <c r="D42" s="7" t="s">
        <v>101</v>
      </c>
      <c r="E42" s="7" t="s">
        <v>102</v>
      </c>
      <c r="F42" s="8">
        <v>1189</v>
      </c>
      <c r="G42" s="9">
        <v>42004</v>
      </c>
      <c r="H42" s="8">
        <v>527</v>
      </c>
      <c r="I42" s="9">
        <v>42004</v>
      </c>
      <c r="J42" s="8">
        <v>618233</v>
      </c>
      <c r="K42" s="8">
        <v>0</v>
      </c>
      <c r="L42" s="10">
        <v>618233</v>
      </c>
      <c r="M42" s="11">
        <v>0</v>
      </c>
      <c r="N42" s="12">
        <v>100</v>
      </c>
    </row>
    <row r="43" spans="1:14" ht="24.75" thickBot="1" x14ac:dyDescent="0.3">
      <c r="A43" s="1">
        <v>1</v>
      </c>
      <c r="B43" t="s">
        <v>22</v>
      </c>
      <c r="C43" s="6">
        <v>311030201000000</v>
      </c>
      <c r="D43" s="7" t="s">
        <v>103</v>
      </c>
      <c r="E43" s="7" t="s">
        <v>104</v>
      </c>
      <c r="F43" s="8">
        <v>1212</v>
      </c>
      <c r="G43" s="9">
        <v>42004</v>
      </c>
      <c r="H43" s="8">
        <v>1</v>
      </c>
      <c r="I43" s="9">
        <v>42004</v>
      </c>
      <c r="J43" s="8">
        <v>1870225594</v>
      </c>
      <c r="K43" s="8">
        <v>0</v>
      </c>
      <c r="L43" s="10">
        <v>1870225594</v>
      </c>
      <c r="M43" s="11">
        <v>0</v>
      </c>
      <c r="N43" s="12">
        <v>100</v>
      </c>
    </row>
    <row r="44" spans="1:14" ht="24.75" thickBot="1" x14ac:dyDescent="0.3">
      <c r="A44" s="1">
        <v>1</v>
      </c>
      <c r="B44" t="s">
        <v>22</v>
      </c>
      <c r="C44" s="6">
        <v>311030209000000</v>
      </c>
      <c r="D44" s="7" t="s">
        <v>105</v>
      </c>
      <c r="E44" s="7" t="s">
        <v>104</v>
      </c>
      <c r="F44" s="8">
        <v>1213</v>
      </c>
      <c r="G44" s="9">
        <v>42004</v>
      </c>
      <c r="H44" s="8">
        <v>12014</v>
      </c>
      <c r="I44" s="9">
        <v>42004</v>
      </c>
      <c r="J44" s="8">
        <v>37404512</v>
      </c>
      <c r="K44" s="8">
        <v>0</v>
      </c>
      <c r="L44" s="10">
        <v>37404512</v>
      </c>
      <c r="M44" s="11">
        <v>0</v>
      </c>
      <c r="N44" s="12">
        <v>100</v>
      </c>
    </row>
    <row r="45" spans="1:14" ht="84.75" thickBot="1" x14ac:dyDescent="0.3">
      <c r="A45" s="1">
        <v>1</v>
      </c>
      <c r="B45" t="s">
        <v>22</v>
      </c>
      <c r="C45" s="6">
        <v>311020301000000</v>
      </c>
      <c r="D45" s="7" t="s">
        <v>106</v>
      </c>
      <c r="E45" s="7" t="s">
        <v>107</v>
      </c>
      <c r="F45" s="8">
        <v>277</v>
      </c>
      <c r="G45" s="9">
        <v>41655</v>
      </c>
      <c r="H45" s="8">
        <v>251</v>
      </c>
      <c r="I45" s="9">
        <v>41655</v>
      </c>
      <c r="J45" s="8">
        <v>5000000</v>
      </c>
      <c r="K45" s="8">
        <v>0</v>
      </c>
      <c r="L45" s="10">
        <v>5000000</v>
      </c>
      <c r="M45" s="11">
        <v>0</v>
      </c>
      <c r="N45" s="12">
        <v>100</v>
      </c>
    </row>
    <row r="46" spans="1:14" ht="84.75" thickBot="1" x14ac:dyDescent="0.3">
      <c r="A46" s="1">
        <v>1</v>
      </c>
      <c r="B46" t="s">
        <v>22</v>
      </c>
      <c r="C46" s="6">
        <v>311020301000000</v>
      </c>
      <c r="D46" s="7" t="s">
        <v>106</v>
      </c>
      <c r="E46" s="7" t="s">
        <v>107</v>
      </c>
      <c r="F46" s="8">
        <v>277</v>
      </c>
      <c r="G46" s="9">
        <v>41655</v>
      </c>
      <c r="H46" s="8">
        <v>251</v>
      </c>
      <c r="I46" s="9">
        <v>41655</v>
      </c>
      <c r="J46" s="8">
        <v>5000000</v>
      </c>
      <c r="K46" s="8">
        <v>0</v>
      </c>
      <c r="L46" s="10">
        <v>5000000</v>
      </c>
      <c r="M46" s="11">
        <v>0</v>
      </c>
      <c r="N46" s="12">
        <v>100</v>
      </c>
    </row>
    <row r="47" spans="1:14" ht="84.75" thickBot="1" x14ac:dyDescent="0.3">
      <c r="A47" s="1">
        <v>1</v>
      </c>
      <c r="B47" t="s">
        <v>22</v>
      </c>
      <c r="C47" s="6">
        <v>311020301000000</v>
      </c>
      <c r="D47" s="7" t="s">
        <v>106</v>
      </c>
      <c r="E47" s="7" t="s">
        <v>107</v>
      </c>
      <c r="F47" s="8">
        <v>277</v>
      </c>
      <c r="G47" s="9">
        <v>41655</v>
      </c>
      <c r="H47" s="8">
        <v>251</v>
      </c>
      <c r="I47" s="9">
        <v>41655</v>
      </c>
      <c r="J47" s="8">
        <v>4833333</v>
      </c>
      <c r="K47" s="8">
        <v>0</v>
      </c>
      <c r="L47" s="10">
        <v>4833333</v>
      </c>
      <c r="M47" s="11">
        <v>0</v>
      </c>
      <c r="N47" s="12">
        <v>100</v>
      </c>
    </row>
    <row r="49" spans="1:14" x14ac:dyDescent="0.25">
      <c r="A49" s="1" t="s">
        <v>24</v>
      </c>
      <c r="B49" s="50" t="s">
        <v>39</v>
      </c>
      <c r="C49" s="51"/>
      <c r="D49" s="51"/>
      <c r="E49" s="51"/>
      <c r="F49" s="51"/>
      <c r="G49" s="51"/>
      <c r="H49" s="51"/>
      <c r="I49" s="51"/>
      <c r="J49" s="51"/>
      <c r="K49" s="51"/>
      <c r="L49" s="51"/>
      <c r="M49" s="51"/>
      <c r="N49" s="51"/>
    </row>
    <row r="50" spans="1:14" x14ac:dyDescent="0.25">
      <c r="C50" s="1">
        <v>4</v>
      </c>
      <c r="D50" s="1">
        <v>8</v>
      </c>
      <c r="E50" s="1">
        <v>12</v>
      </c>
      <c r="F50" s="1">
        <v>16</v>
      </c>
      <c r="G50" s="1">
        <v>20</v>
      </c>
      <c r="H50" s="1">
        <v>24</v>
      </c>
      <c r="I50" s="1">
        <v>28</v>
      </c>
      <c r="J50" s="1">
        <v>32</v>
      </c>
      <c r="K50" s="1">
        <v>36</v>
      </c>
      <c r="L50" s="1">
        <v>40</v>
      </c>
      <c r="M50" s="1">
        <v>44</v>
      </c>
      <c r="N50" s="1">
        <v>48</v>
      </c>
    </row>
    <row r="51" spans="1:14" x14ac:dyDescent="0.25">
      <c r="C51" s="1" t="s">
        <v>12</v>
      </c>
      <c r="D51" s="1" t="s">
        <v>28</v>
      </c>
      <c r="E51" s="1" t="s">
        <v>29</v>
      </c>
      <c r="F51" s="1" t="s">
        <v>30</v>
      </c>
      <c r="G51" s="1" t="s">
        <v>31</v>
      </c>
      <c r="H51" s="1" t="s">
        <v>32</v>
      </c>
      <c r="I51" s="1" t="s">
        <v>33</v>
      </c>
      <c r="J51" s="1" t="s">
        <v>34</v>
      </c>
      <c r="K51" s="1" t="s">
        <v>35</v>
      </c>
      <c r="L51" s="1" t="s">
        <v>36</v>
      </c>
      <c r="M51" s="1" t="s">
        <v>37</v>
      </c>
      <c r="N51" s="1" t="s">
        <v>38</v>
      </c>
    </row>
    <row r="52" spans="1:14" ht="15.75" thickBot="1" x14ac:dyDescent="0.3">
      <c r="A52" s="1">
        <v>1</v>
      </c>
      <c r="B52" t="s">
        <v>22</v>
      </c>
      <c r="C52" s="3"/>
      <c r="D52" s="3" t="s">
        <v>23</v>
      </c>
      <c r="E52" s="3" t="s">
        <v>23</v>
      </c>
      <c r="F52" s="3"/>
      <c r="G52" s="2" t="s">
        <v>23</v>
      </c>
      <c r="H52" s="3" t="s">
        <v>23</v>
      </c>
      <c r="I52" s="2" t="s">
        <v>23</v>
      </c>
      <c r="J52" s="3"/>
      <c r="K52" s="3"/>
      <c r="L52" s="3"/>
      <c r="M52" s="5"/>
      <c r="N52" s="5"/>
    </row>
    <row r="54" spans="1:14" x14ac:dyDescent="0.25">
      <c r="A54" s="1" t="s">
        <v>40</v>
      </c>
      <c r="B54" s="50" t="s">
        <v>41</v>
      </c>
      <c r="C54" s="51"/>
      <c r="D54" s="51"/>
      <c r="E54" s="51"/>
      <c r="F54" s="51"/>
      <c r="G54" s="51"/>
      <c r="H54" s="51"/>
      <c r="I54" s="51"/>
      <c r="J54" s="51"/>
      <c r="K54" s="51"/>
      <c r="L54" s="51"/>
      <c r="M54" s="51"/>
      <c r="N54" s="51"/>
    </row>
    <row r="55" spans="1:14" x14ac:dyDescent="0.25">
      <c r="C55" s="1">
        <v>4</v>
      </c>
      <c r="D55" s="1">
        <v>8</v>
      </c>
      <c r="E55" s="1">
        <v>12</v>
      </c>
      <c r="F55" s="1">
        <v>16</v>
      </c>
      <c r="G55" s="1">
        <v>20</v>
      </c>
      <c r="H55" s="1">
        <v>24</v>
      </c>
      <c r="I55" s="1">
        <v>28</v>
      </c>
      <c r="J55" s="1">
        <v>32</v>
      </c>
      <c r="K55" s="1">
        <v>36</v>
      </c>
      <c r="L55" s="1">
        <v>40</v>
      </c>
      <c r="M55" s="1">
        <v>44</v>
      </c>
      <c r="N55" s="1">
        <v>48</v>
      </c>
    </row>
    <row r="56" spans="1:14" ht="15.75" thickBot="1" x14ac:dyDescent="0.3">
      <c r="C56" s="1" t="s">
        <v>12</v>
      </c>
      <c r="D56" s="1" t="s">
        <v>28</v>
      </c>
      <c r="E56" s="1" t="s">
        <v>29</v>
      </c>
      <c r="F56" s="1" t="s">
        <v>30</v>
      </c>
      <c r="G56" s="1" t="s">
        <v>31</v>
      </c>
      <c r="H56" s="1" t="s">
        <v>32</v>
      </c>
      <c r="I56" s="1" t="s">
        <v>33</v>
      </c>
      <c r="J56" s="1" t="s">
        <v>34</v>
      </c>
      <c r="K56" s="1" t="s">
        <v>35</v>
      </c>
      <c r="L56" s="1" t="s">
        <v>36</v>
      </c>
      <c r="M56" s="1" t="s">
        <v>37</v>
      </c>
      <c r="N56" s="1" t="s">
        <v>38</v>
      </c>
    </row>
    <row r="57" spans="1:14" ht="166.5" thickBot="1" x14ac:dyDescent="0.3">
      <c r="A57" s="1">
        <v>1</v>
      </c>
      <c r="B57" t="s">
        <v>22</v>
      </c>
      <c r="C57" s="15">
        <v>3311403310693230</v>
      </c>
      <c r="D57" s="16" t="s">
        <v>108</v>
      </c>
      <c r="E57" s="14" t="s">
        <v>109</v>
      </c>
      <c r="F57" s="17">
        <v>754</v>
      </c>
      <c r="G57" s="18">
        <v>41856</v>
      </c>
      <c r="H57" s="17">
        <v>464</v>
      </c>
      <c r="I57" s="18">
        <v>41856</v>
      </c>
      <c r="J57" s="17">
        <v>190817912</v>
      </c>
      <c r="K57" s="14">
        <v>0</v>
      </c>
      <c r="L57" s="14">
        <v>190817912</v>
      </c>
      <c r="M57" s="19">
        <v>0</v>
      </c>
      <c r="N57" s="20">
        <v>100</v>
      </c>
    </row>
    <row r="59" spans="1:14" x14ac:dyDescent="0.25">
      <c r="A59" s="1" t="s">
        <v>42</v>
      </c>
      <c r="B59" s="50" t="s">
        <v>43</v>
      </c>
      <c r="C59" s="51"/>
      <c r="D59" s="51"/>
      <c r="E59" s="51"/>
      <c r="F59" s="51"/>
      <c r="G59" s="51"/>
      <c r="H59" s="51"/>
      <c r="I59" s="51"/>
      <c r="J59" s="51"/>
      <c r="K59" s="51"/>
      <c r="L59" s="51"/>
      <c r="M59" s="51"/>
      <c r="N59" s="51"/>
    </row>
    <row r="60" spans="1:14" x14ac:dyDescent="0.25">
      <c r="C60" s="1">
        <v>4</v>
      </c>
      <c r="D60" s="1">
        <v>8</v>
      </c>
      <c r="E60" s="1">
        <v>12</v>
      </c>
      <c r="F60" s="1">
        <v>16</v>
      </c>
      <c r="G60" s="1">
        <v>20</v>
      </c>
      <c r="H60" s="1">
        <v>24</v>
      </c>
      <c r="I60" s="1">
        <v>28</v>
      </c>
      <c r="J60" s="1">
        <v>32</v>
      </c>
      <c r="K60" s="1">
        <v>36</v>
      </c>
      <c r="L60" s="1">
        <v>40</v>
      </c>
      <c r="M60" s="1">
        <v>44</v>
      </c>
      <c r="N60" s="1">
        <v>48</v>
      </c>
    </row>
    <row r="61" spans="1:14" ht="15.75" thickBot="1" x14ac:dyDescent="0.3">
      <c r="C61" s="1" t="s">
        <v>12</v>
      </c>
      <c r="D61" s="1" t="s">
        <v>28</v>
      </c>
      <c r="E61" s="1" t="s">
        <v>29</v>
      </c>
      <c r="F61" s="1" t="s">
        <v>30</v>
      </c>
      <c r="G61" s="1" t="s">
        <v>31</v>
      </c>
      <c r="H61" s="1" t="s">
        <v>32</v>
      </c>
      <c r="I61" s="1" t="s">
        <v>33</v>
      </c>
      <c r="J61" s="1" t="s">
        <v>34</v>
      </c>
      <c r="K61" s="1" t="s">
        <v>35</v>
      </c>
      <c r="L61" s="1" t="s">
        <v>36</v>
      </c>
      <c r="M61" s="1" t="s">
        <v>37</v>
      </c>
      <c r="N61" s="1" t="s">
        <v>38</v>
      </c>
    </row>
    <row r="62" spans="1:14" ht="115.5" thickBot="1" x14ac:dyDescent="0.3">
      <c r="A62" s="1">
        <v>10</v>
      </c>
      <c r="B62" t="s">
        <v>44</v>
      </c>
      <c r="C62" s="22">
        <v>312020100000000</v>
      </c>
      <c r="D62" s="23" t="s">
        <v>110</v>
      </c>
      <c r="E62" s="23" t="s">
        <v>46</v>
      </c>
      <c r="F62" s="24">
        <v>890</v>
      </c>
      <c r="G62" s="25">
        <v>41639</v>
      </c>
      <c r="H62" s="24">
        <v>212</v>
      </c>
      <c r="I62" s="25">
        <v>41638</v>
      </c>
      <c r="J62" s="24">
        <v>1340000</v>
      </c>
      <c r="K62" s="24">
        <v>0</v>
      </c>
      <c r="L62" s="21">
        <v>1340000</v>
      </c>
      <c r="M62" s="26">
        <v>0</v>
      </c>
      <c r="N62" s="27">
        <v>100</v>
      </c>
    </row>
    <row r="63" spans="1:14" ht="90" thickBot="1" x14ac:dyDescent="0.3">
      <c r="A63" s="1">
        <v>10</v>
      </c>
      <c r="B63" t="s">
        <v>44</v>
      </c>
      <c r="C63" s="22">
        <v>312010300000000</v>
      </c>
      <c r="D63" s="23" t="s">
        <v>111</v>
      </c>
      <c r="E63" s="23" t="s">
        <v>48</v>
      </c>
      <c r="F63" s="24">
        <v>863</v>
      </c>
      <c r="G63" s="25">
        <v>41634</v>
      </c>
      <c r="H63" s="24">
        <v>523</v>
      </c>
      <c r="I63" s="25">
        <v>41634</v>
      </c>
      <c r="J63" s="24">
        <v>3997308</v>
      </c>
      <c r="K63" s="24">
        <v>0</v>
      </c>
      <c r="L63" s="21">
        <v>3997308</v>
      </c>
      <c r="M63" s="26">
        <v>0</v>
      </c>
      <c r="N63" s="27">
        <v>100</v>
      </c>
    </row>
    <row r="64" spans="1:14" ht="90" thickBot="1" x14ac:dyDescent="0.3">
      <c r="A64" s="1">
        <v>10</v>
      </c>
      <c r="B64" t="s">
        <v>44</v>
      </c>
      <c r="C64" s="22">
        <v>312020501000000</v>
      </c>
      <c r="D64" s="23" t="s">
        <v>113</v>
      </c>
      <c r="E64" s="23" t="s">
        <v>49</v>
      </c>
      <c r="F64" s="24">
        <v>873</v>
      </c>
      <c r="G64" s="25">
        <v>41635</v>
      </c>
      <c r="H64" s="24">
        <v>526</v>
      </c>
      <c r="I64" s="25">
        <v>41635</v>
      </c>
      <c r="J64" s="24">
        <v>2112635</v>
      </c>
      <c r="K64" s="24">
        <v>0</v>
      </c>
      <c r="L64" s="21">
        <v>2112635</v>
      </c>
      <c r="M64" s="26">
        <v>0</v>
      </c>
      <c r="N64" s="27">
        <v>100</v>
      </c>
    </row>
    <row r="65" spans="1:14" ht="179.25" thickBot="1" x14ac:dyDescent="0.3">
      <c r="A65" s="1">
        <v>10</v>
      </c>
      <c r="B65" t="s">
        <v>44</v>
      </c>
      <c r="C65" s="22">
        <v>312021200000000</v>
      </c>
      <c r="D65" s="23" t="s">
        <v>50</v>
      </c>
      <c r="E65" s="23" t="s">
        <v>51</v>
      </c>
      <c r="F65" s="24">
        <v>563</v>
      </c>
      <c r="G65" s="25">
        <v>41540</v>
      </c>
      <c r="H65" s="24">
        <v>28</v>
      </c>
      <c r="I65" s="25">
        <v>41540</v>
      </c>
      <c r="J65" s="24">
        <v>138000</v>
      </c>
      <c r="K65" s="24">
        <v>0</v>
      </c>
      <c r="L65" s="21">
        <v>138000</v>
      </c>
      <c r="M65" s="26">
        <v>0</v>
      </c>
      <c r="N65" s="27">
        <v>100</v>
      </c>
    </row>
    <row r="66" spans="1:14" ht="243" thickBot="1" x14ac:dyDescent="0.3">
      <c r="A66" s="1">
        <v>10</v>
      </c>
      <c r="B66" t="s">
        <v>44</v>
      </c>
      <c r="C66" s="22">
        <v>312020100000000</v>
      </c>
      <c r="D66" s="23" t="s">
        <v>57</v>
      </c>
      <c r="E66" s="23" t="s">
        <v>53</v>
      </c>
      <c r="F66" s="24">
        <v>877</v>
      </c>
      <c r="G66" s="25">
        <v>41638</v>
      </c>
      <c r="H66" s="24">
        <v>531</v>
      </c>
      <c r="I66" s="25">
        <v>41638</v>
      </c>
      <c r="J66" s="24">
        <v>8537600</v>
      </c>
      <c r="K66" s="24">
        <v>0</v>
      </c>
      <c r="L66" s="21">
        <v>8537600</v>
      </c>
      <c r="M66" s="26">
        <v>0</v>
      </c>
      <c r="N66" s="27">
        <v>100</v>
      </c>
    </row>
    <row r="67" spans="1:14" ht="243" thickBot="1" x14ac:dyDescent="0.3">
      <c r="A67" s="1">
        <v>10</v>
      </c>
      <c r="B67" t="s">
        <v>44</v>
      </c>
      <c r="C67" s="22">
        <v>312020100000000</v>
      </c>
      <c r="D67" s="23" t="s">
        <v>57</v>
      </c>
      <c r="E67" s="23" t="s">
        <v>55</v>
      </c>
      <c r="F67" s="24">
        <v>877</v>
      </c>
      <c r="G67" s="25">
        <v>41638</v>
      </c>
      <c r="H67" s="24">
        <v>531</v>
      </c>
      <c r="I67" s="25">
        <v>41638</v>
      </c>
      <c r="J67" s="24">
        <v>8537600</v>
      </c>
      <c r="K67" s="24">
        <v>0</v>
      </c>
      <c r="L67" s="21">
        <v>8537600</v>
      </c>
      <c r="M67" s="26">
        <v>0</v>
      </c>
      <c r="N67" s="27">
        <v>100</v>
      </c>
    </row>
    <row r="68" spans="1:14" ht="243" thickBot="1" x14ac:dyDescent="0.3">
      <c r="A68" s="1">
        <v>10</v>
      </c>
      <c r="B68" t="s">
        <v>44</v>
      </c>
      <c r="C68" s="22">
        <v>312020100000000</v>
      </c>
      <c r="D68" s="23" t="s">
        <v>57</v>
      </c>
      <c r="E68" s="23" t="s">
        <v>56</v>
      </c>
      <c r="F68" s="24">
        <v>877</v>
      </c>
      <c r="G68" s="25">
        <v>41638</v>
      </c>
      <c r="H68" s="24">
        <v>531</v>
      </c>
      <c r="I68" s="25">
        <v>41638</v>
      </c>
      <c r="J68" s="24">
        <v>8537600</v>
      </c>
      <c r="K68" s="24">
        <v>0</v>
      </c>
      <c r="L68" s="21">
        <v>8537600</v>
      </c>
      <c r="M68" s="26">
        <v>0</v>
      </c>
      <c r="N68" s="27">
        <v>100</v>
      </c>
    </row>
    <row r="69" spans="1:14" ht="243" thickBot="1" x14ac:dyDescent="0.3">
      <c r="A69" s="1">
        <v>10</v>
      </c>
      <c r="B69" t="s">
        <v>44</v>
      </c>
      <c r="C69" s="22">
        <v>312020100000000</v>
      </c>
      <c r="D69" s="23" t="s">
        <v>57</v>
      </c>
      <c r="E69" s="23" t="s">
        <v>58</v>
      </c>
      <c r="F69" s="24">
        <v>877</v>
      </c>
      <c r="G69" s="25">
        <v>41638</v>
      </c>
      <c r="H69" s="24">
        <v>531</v>
      </c>
      <c r="I69" s="25">
        <v>41638</v>
      </c>
      <c r="J69" s="24">
        <v>8537600</v>
      </c>
      <c r="K69" s="24">
        <v>0</v>
      </c>
      <c r="L69" s="21">
        <v>8537600</v>
      </c>
      <c r="M69" s="26">
        <v>0</v>
      </c>
      <c r="N69" s="27">
        <v>100</v>
      </c>
    </row>
    <row r="70" spans="1:14" ht="243" thickBot="1" x14ac:dyDescent="0.3">
      <c r="A70" s="1">
        <v>10</v>
      </c>
      <c r="B70" t="s">
        <v>44</v>
      </c>
      <c r="C70" s="22">
        <v>312020100000000</v>
      </c>
      <c r="D70" s="23" t="s">
        <v>57</v>
      </c>
      <c r="E70" s="23" t="s">
        <v>59</v>
      </c>
      <c r="F70" s="24">
        <v>877</v>
      </c>
      <c r="G70" s="25">
        <v>41638</v>
      </c>
      <c r="H70" s="24">
        <v>531</v>
      </c>
      <c r="I70" s="25">
        <v>41638</v>
      </c>
      <c r="J70" s="24">
        <v>8537600</v>
      </c>
      <c r="K70" s="24">
        <v>0</v>
      </c>
      <c r="L70" s="21">
        <v>8537600</v>
      </c>
      <c r="M70" s="26">
        <v>0</v>
      </c>
      <c r="N70" s="27">
        <v>100</v>
      </c>
    </row>
    <row r="71" spans="1:14" ht="115.5" thickBot="1" x14ac:dyDescent="0.3">
      <c r="A71" s="1">
        <v>10</v>
      </c>
      <c r="B71" t="s">
        <v>44</v>
      </c>
      <c r="C71" s="22">
        <v>312020501000000</v>
      </c>
      <c r="D71" s="23" t="s">
        <v>60</v>
      </c>
      <c r="E71" s="23" t="s">
        <v>61</v>
      </c>
      <c r="F71" s="24">
        <v>880</v>
      </c>
      <c r="G71" s="25">
        <v>41638</v>
      </c>
      <c r="H71" s="24">
        <v>528</v>
      </c>
      <c r="I71" s="25">
        <v>41638</v>
      </c>
      <c r="J71" s="24">
        <v>1914342</v>
      </c>
      <c r="K71" s="24">
        <v>0</v>
      </c>
      <c r="L71" s="21">
        <v>1914342</v>
      </c>
      <c r="M71" s="26">
        <v>0</v>
      </c>
      <c r="N71" s="27">
        <v>100</v>
      </c>
    </row>
    <row r="72" spans="1:14" ht="90" thickBot="1" x14ac:dyDescent="0.3">
      <c r="A72" s="1">
        <v>10</v>
      </c>
      <c r="B72" t="s">
        <v>44</v>
      </c>
      <c r="C72" s="22">
        <v>312020501000000</v>
      </c>
      <c r="D72" s="23" t="s">
        <v>62</v>
      </c>
      <c r="E72" s="23" t="s">
        <v>63</v>
      </c>
      <c r="F72" s="24">
        <v>876</v>
      </c>
      <c r="G72" s="25">
        <v>41638</v>
      </c>
      <c r="H72" s="24">
        <v>529</v>
      </c>
      <c r="I72" s="25">
        <v>41638</v>
      </c>
      <c r="J72" s="24">
        <v>6061000</v>
      </c>
      <c r="K72" s="24">
        <v>0</v>
      </c>
      <c r="L72" s="21">
        <v>6061000</v>
      </c>
      <c r="M72" s="26">
        <v>0</v>
      </c>
      <c r="N72" s="27">
        <v>100</v>
      </c>
    </row>
    <row r="73" spans="1:14" ht="128.25" thickBot="1" x14ac:dyDescent="0.3">
      <c r="A73" s="1">
        <v>10</v>
      </c>
      <c r="B73" t="s">
        <v>44</v>
      </c>
      <c r="C73" s="22">
        <v>312020501000000</v>
      </c>
      <c r="D73" s="23" t="s">
        <v>64</v>
      </c>
      <c r="E73" s="23" t="s">
        <v>65</v>
      </c>
      <c r="F73" s="24">
        <v>885</v>
      </c>
      <c r="G73" s="25">
        <v>41638</v>
      </c>
      <c r="H73" s="28">
        <v>532</v>
      </c>
      <c r="I73" s="25">
        <v>41638</v>
      </c>
      <c r="J73" s="24">
        <v>90492907</v>
      </c>
      <c r="K73" s="24">
        <v>0</v>
      </c>
      <c r="L73" s="21">
        <v>90492907</v>
      </c>
      <c r="M73" s="26">
        <v>0</v>
      </c>
      <c r="N73" s="27">
        <v>100</v>
      </c>
    </row>
    <row r="74" spans="1:14" ht="39" thickBot="1" x14ac:dyDescent="0.3">
      <c r="A74" s="1">
        <v>10</v>
      </c>
      <c r="B74" t="s">
        <v>44</v>
      </c>
      <c r="C74" s="22">
        <v>311030201000000</v>
      </c>
      <c r="D74" s="23" t="s">
        <v>66</v>
      </c>
      <c r="E74" s="23" t="s">
        <v>67</v>
      </c>
      <c r="F74" s="24">
        <v>1157</v>
      </c>
      <c r="G74" s="25">
        <v>41997</v>
      </c>
      <c r="H74" s="24" t="s">
        <v>68</v>
      </c>
      <c r="I74" s="25">
        <v>41997</v>
      </c>
      <c r="J74" s="24">
        <v>74611327</v>
      </c>
      <c r="K74" s="24">
        <v>0</v>
      </c>
      <c r="L74" s="21">
        <v>74611327</v>
      </c>
      <c r="M74" s="26">
        <v>0</v>
      </c>
      <c r="N74" s="27">
        <v>100</v>
      </c>
    </row>
    <row r="75" spans="1:14" ht="39" thickBot="1" x14ac:dyDescent="0.3">
      <c r="A75" s="1">
        <v>10</v>
      </c>
      <c r="B75" t="s">
        <v>44</v>
      </c>
      <c r="C75" s="22">
        <v>311030101000000</v>
      </c>
      <c r="D75" s="23" t="s">
        <v>69</v>
      </c>
      <c r="E75" s="23" t="s">
        <v>67</v>
      </c>
      <c r="F75" s="24">
        <v>1158</v>
      </c>
      <c r="G75" s="25">
        <v>41997</v>
      </c>
      <c r="H75" s="24" t="s">
        <v>70</v>
      </c>
      <c r="I75" s="25">
        <v>41997</v>
      </c>
      <c r="J75" s="24">
        <v>123890250</v>
      </c>
      <c r="K75" s="24">
        <v>0</v>
      </c>
      <c r="L75" s="21">
        <v>123890250</v>
      </c>
      <c r="M75" s="26">
        <v>0</v>
      </c>
      <c r="N75" s="27">
        <v>100</v>
      </c>
    </row>
    <row r="76" spans="1:14" ht="39" thickBot="1" x14ac:dyDescent="0.3">
      <c r="A76" s="1">
        <v>10</v>
      </c>
      <c r="B76" t="s">
        <v>44</v>
      </c>
      <c r="C76" s="22">
        <v>311030101000000</v>
      </c>
      <c r="D76" s="23" t="s">
        <v>71</v>
      </c>
      <c r="E76" s="23" t="s">
        <v>67</v>
      </c>
      <c r="F76" s="24">
        <v>1159</v>
      </c>
      <c r="G76" s="25">
        <v>41997</v>
      </c>
      <c r="H76" s="24" t="s">
        <v>72</v>
      </c>
      <c r="I76" s="25">
        <v>41997</v>
      </c>
      <c r="J76" s="24">
        <v>1057389836</v>
      </c>
      <c r="K76" s="24">
        <v>0</v>
      </c>
      <c r="L76" s="21">
        <v>1057389836</v>
      </c>
      <c r="M76" s="26">
        <v>0</v>
      </c>
      <c r="N76" s="27">
        <v>100</v>
      </c>
    </row>
    <row r="77" spans="1:14" ht="64.5" thickBot="1" x14ac:dyDescent="0.3">
      <c r="A77" s="1">
        <v>10</v>
      </c>
      <c r="B77" t="s">
        <v>44</v>
      </c>
      <c r="C77" s="22">
        <v>312010500000000</v>
      </c>
      <c r="D77" s="23" t="s">
        <v>73</v>
      </c>
      <c r="E77" s="23" t="s">
        <v>74</v>
      </c>
      <c r="F77" s="24">
        <v>812</v>
      </c>
      <c r="G77" s="25">
        <v>41885</v>
      </c>
      <c r="H77" s="24">
        <v>20</v>
      </c>
      <c r="I77" s="25">
        <v>41885</v>
      </c>
      <c r="J77" s="24">
        <v>14585000</v>
      </c>
      <c r="K77" s="24">
        <v>0</v>
      </c>
      <c r="L77" s="21">
        <v>14585000</v>
      </c>
      <c r="M77" s="26">
        <v>0</v>
      </c>
      <c r="N77" s="27">
        <v>100</v>
      </c>
    </row>
    <row r="78" spans="1:14" ht="90" thickBot="1" x14ac:dyDescent="0.3">
      <c r="A78" s="1">
        <v>10</v>
      </c>
      <c r="B78" t="s">
        <v>44</v>
      </c>
      <c r="C78" s="22">
        <v>311020301000000</v>
      </c>
      <c r="D78" s="23" t="s">
        <v>75</v>
      </c>
      <c r="E78" s="23" t="s">
        <v>76</v>
      </c>
      <c r="F78" s="24">
        <v>1010</v>
      </c>
      <c r="G78" s="25">
        <v>41934</v>
      </c>
      <c r="H78" s="24">
        <v>654</v>
      </c>
      <c r="I78" s="25">
        <v>41934</v>
      </c>
      <c r="J78" s="24">
        <v>3000000</v>
      </c>
      <c r="K78" s="24">
        <v>0</v>
      </c>
      <c r="L78" s="21">
        <v>3000000</v>
      </c>
      <c r="M78" s="26">
        <v>0</v>
      </c>
      <c r="N78" s="27">
        <v>100</v>
      </c>
    </row>
    <row r="79" spans="1:14" ht="153.75" thickBot="1" x14ac:dyDescent="0.3">
      <c r="A79" s="1">
        <v>10</v>
      </c>
      <c r="B79" t="s">
        <v>44</v>
      </c>
      <c r="C79" s="22">
        <v>312010300000000</v>
      </c>
      <c r="D79" s="23" t="s">
        <v>77</v>
      </c>
      <c r="E79" s="23" t="s">
        <v>48</v>
      </c>
      <c r="F79" s="24">
        <v>1068</v>
      </c>
      <c r="G79" s="25">
        <v>41947</v>
      </c>
      <c r="H79" s="24">
        <v>523</v>
      </c>
      <c r="I79" s="25">
        <v>41947</v>
      </c>
      <c r="J79" s="24">
        <v>751716</v>
      </c>
      <c r="K79" s="24">
        <v>0</v>
      </c>
      <c r="L79" s="21">
        <v>751716</v>
      </c>
      <c r="M79" s="26">
        <v>0</v>
      </c>
      <c r="N79" s="27">
        <v>100</v>
      </c>
    </row>
    <row r="80" spans="1:14" ht="90" thickBot="1" x14ac:dyDescent="0.3">
      <c r="A80" s="1">
        <v>10</v>
      </c>
      <c r="B80" t="s">
        <v>44</v>
      </c>
      <c r="C80" s="22">
        <v>312021000000000</v>
      </c>
      <c r="D80" s="23" t="s">
        <v>78</v>
      </c>
      <c r="E80" s="23" t="s">
        <v>51</v>
      </c>
      <c r="F80" s="24">
        <v>1142</v>
      </c>
      <c r="G80" s="25">
        <v>41989</v>
      </c>
      <c r="H80" s="24">
        <v>114</v>
      </c>
      <c r="I80" s="25">
        <v>41989</v>
      </c>
      <c r="J80" s="24">
        <v>45584000</v>
      </c>
      <c r="K80" s="24">
        <v>0</v>
      </c>
      <c r="L80" s="21">
        <v>45584000</v>
      </c>
      <c r="M80" s="26">
        <v>0</v>
      </c>
      <c r="N80" s="27">
        <v>100</v>
      </c>
    </row>
    <row r="81" spans="1:14" ht="102.75" thickBot="1" x14ac:dyDescent="0.3">
      <c r="A81" s="1">
        <v>10</v>
      </c>
      <c r="B81" t="s">
        <v>44</v>
      </c>
      <c r="C81" s="22">
        <v>312020501000000</v>
      </c>
      <c r="D81" s="23" t="s">
        <v>79</v>
      </c>
      <c r="E81" s="23" t="s">
        <v>80</v>
      </c>
      <c r="F81" s="24">
        <v>515</v>
      </c>
      <c r="G81" s="25">
        <v>41828</v>
      </c>
      <c r="H81" s="24">
        <v>12</v>
      </c>
      <c r="I81" s="25">
        <v>41828</v>
      </c>
      <c r="J81" s="24">
        <v>3074000</v>
      </c>
      <c r="K81" s="24">
        <v>0</v>
      </c>
      <c r="L81" s="21">
        <v>3074000</v>
      </c>
      <c r="M81" s="26">
        <v>0</v>
      </c>
      <c r="N81" s="27">
        <v>100</v>
      </c>
    </row>
    <row r="82" spans="1:14" ht="77.25" thickBot="1" x14ac:dyDescent="0.3">
      <c r="A82" s="1">
        <v>10</v>
      </c>
      <c r="B82" t="s">
        <v>44</v>
      </c>
      <c r="C82" s="22">
        <v>311020400000000</v>
      </c>
      <c r="D82" s="23" t="s">
        <v>81</v>
      </c>
      <c r="E82" s="23" t="s">
        <v>82</v>
      </c>
      <c r="F82" s="24">
        <v>1083</v>
      </c>
      <c r="G82" s="25">
        <v>41954</v>
      </c>
      <c r="H82" s="24">
        <v>707</v>
      </c>
      <c r="I82" s="25">
        <v>41954</v>
      </c>
      <c r="J82" s="24">
        <v>1393333</v>
      </c>
      <c r="K82" s="24">
        <v>0</v>
      </c>
      <c r="L82" s="21">
        <v>1393333</v>
      </c>
      <c r="M82" s="26">
        <v>0</v>
      </c>
      <c r="N82" s="27">
        <v>100</v>
      </c>
    </row>
    <row r="83" spans="1:14" ht="192" thickBot="1" x14ac:dyDescent="0.3">
      <c r="A83" s="1">
        <v>10</v>
      </c>
      <c r="B83" t="s">
        <v>44</v>
      </c>
      <c r="C83" s="22">
        <v>312020100000000</v>
      </c>
      <c r="D83" s="23" t="s">
        <v>116</v>
      </c>
      <c r="E83" s="23" t="s">
        <v>84</v>
      </c>
      <c r="F83" s="24">
        <v>1117</v>
      </c>
      <c r="G83" s="25">
        <v>41971</v>
      </c>
      <c r="H83" s="24">
        <v>725</v>
      </c>
      <c r="I83" s="25">
        <v>41971</v>
      </c>
      <c r="J83" s="24">
        <v>24822289</v>
      </c>
      <c r="K83" s="24">
        <v>0</v>
      </c>
      <c r="L83" s="21">
        <v>24822289</v>
      </c>
      <c r="M83" s="26">
        <v>0</v>
      </c>
      <c r="N83" s="27">
        <v>100</v>
      </c>
    </row>
    <row r="84" spans="1:14" ht="64.5" thickBot="1" x14ac:dyDescent="0.3">
      <c r="A84" s="1">
        <v>10</v>
      </c>
      <c r="B84" t="s">
        <v>44</v>
      </c>
      <c r="C84" s="22">
        <v>312010500000000</v>
      </c>
      <c r="D84" s="23" t="s">
        <v>85</v>
      </c>
      <c r="E84" s="23" t="s">
        <v>86</v>
      </c>
      <c r="F84" s="24">
        <v>1145</v>
      </c>
      <c r="G84" s="25">
        <v>41990</v>
      </c>
      <c r="H84" s="24">
        <v>28</v>
      </c>
      <c r="I84" s="25">
        <v>41990</v>
      </c>
      <c r="J84" s="24">
        <v>8486000</v>
      </c>
      <c r="K84" s="24">
        <v>0</v>
      </c>
      <c r="L84" s="21">
        <v>8486000</v>
      </c>
      <c r="M84" s="26">
        <v>0</v>
      </c>
      <c r="N84" s="27">
        <v>100</v>
      </c>
    </row>
    <row r="85" spans="1:14" ht="77.25" thickBot="1" x14ac:dyDescent="0.3">
      <c r="A85" s="1">
        <v>10</v>
      </c>
      <c r="B85" t="s">
        <v>44</v>
      </c>
      <c r="C85" s="22">
        <v>312021000000000</v>
      </c>
      <c r="D85" s="23" t="s">
        <v>87</v>
      </c>
      <c r="E85" s="23" t="s">
        <v>51</v>
      </c>
      <c r="F85" s="24">
        <v>1151</v>
      </c>
      <c r="G85" s="25">
        <v>41991</v>
      </c>
      <c r="H85" s="24">
        <v>637</v>
      </c>
      <c r="I85" s="25">
        <v>41991</v>
      </c>
      <c r="J85" s="24">
        <v>48000000</v>
      </c>
      <c r="K85" s="24">
        <v>0</v>
      </c>
      <c r="L85" s="21">
        <v>48000000</v>
      </c>
      <c r="M85" s="26">
        <v>0</v>
      </c>
      <c r="N85" s="27">
        <v>100</v>
      </c>
    </row>
    <row r="86" spans="1:14" ht="51.75" thickBot="1" x14ac:dyDescent="0.3">
      <c r="A86" s="1">
        <v>10</v>
      </c>
      <c r="B86" t="s">
        <v>44</v>
      </c>
      <c r="C86" s="22">
        <v>312020804000000</v>
      </c>
      <c r="D86" s="23" t="s">
        <v>88</v>
      </c>
      <c r="E86" s="23" t="s">
        <v>89</v>
      </c>
      <c r="F86" s="24">
        <v>1160</v>
      </c>
      <c r="G86" s="25">
        <v>41997</v>
      </c>
      <c r="H86" s="24">
        <v>119</v>
      </c>
      <c r="I86" s="25">
        <v>41997</v>
      </c>
      <c r="J86" s="24">
        <v>56518236</v>
      </c>
      <c r="K86" s="24">
        <v>0</v>
      </c>
      <c r="L86" s="21">
        <v>56518236</v>
      </c>
      <c r="M86" s="26">
        <v>0</v>
      </c>
      <c r="N86" s="27">
        <v>100</v>
      </c>
    </row>
    <row r="87" spans="1:14" ht="64.5" thickBot="1" x14ac:dyDescent="0.3">
      <c r="A87" s="1">
        <v>10</v>
      </c>
      <c r="B87" t="s">
        <v>44</v>
      </c>
      <c r="C87" s="22">
        <v>312020801000000</v>
      </c>
      <c r="D87" s="23" t="s">
        <v>112</v>
      </c>
      <c r="E87" s="23" t="s">
        <v>91</v>
      </c>
      <c r="F87" s="24">
        <v>1172</v>
      </c>
      <c r="G87" s="25">
        <v>42003</v>
      </c>
      <c r="H87" s="24">
        <v>13606748</v>
      </c>
      <c r="I87" s="25">
        <v>42003</v>
      </c>
      <c r="J87" s="24">
        <v>27780</v>
      </c>
      <c r="K87" s="24">
        <v>0</v>
      </c>
      <c r="L87" s="21">
        <v>27780</v>
      </c>
      <c r="M87" s="26">
        <v>0</v>
      </c>
      <c r="N87" s="27">
        <v>100</v>
      </c>
    </row>
    <row r="88" spans="1:14" ht="64.5" thickBot="1" x14ac:dyDescent="0.3">
      <c r="A88" s="1">
        <v>10</v>
      </c>
      <c r="B88" t="s">
        <v>44</v>
      </c>
      <c r="C88" s="22">
        <v>312020802000000</v>
      </c>
      <c r="D88" s="23" t="s">
        <v>92</v>
      </c>
      <c r="E88" s="23" t="s">
        <v>93</v>
      </c>
      <c r="F88" s="24">
        <v>1174</v>
      </c>
      <c r="G88" s="25">
        <v>42003</v>
      </c>
      <c r="H88" s="24">
        <v>1192357310</v>
      </c>
      <c r="I88" s="25">
        <v>42003</v>
      </c>
      <c r="J88" s="24">
        <v>119310</v>
      </c>
      <c r="K88" s="24">
        <v>0</v>
      </c>
      <c r="L88" s="21">
        <v>119310</v>
      </c>
      <c r="M88" s="26">
        <v>0</v>
      </c>
      <c r="N88" s="27">
        <v>100</v>
      </c>
    </row>
    <row r="89" spans="1:14" ht="64.5" thickBot="1" x14ac:dyDescent="0.3">
      <c r="A89" s="1">
        <v>10</v>
      </c>
      <c r="B89" t="s">
        <v>44</v>
      </c>
      <c r="C89" s="22">
        <v>312020803000000</v>
      </c>
      <c r="D89" s="23" t="s">
        <v>94</v>
      </c>
      <c r="E89" s="23" t="s">
        <v>93</v>
      </c>
      <c r="F89" s="24">
        <v>1173</v>
      </c>
      <c r="G89" s="25">
        <v>42003</v>
      </c>
      <c r="H89" s="24">
        <v>1192357311</v>
      </c>
      <c r="I89" s="25">
        <v>42003</v>
      </c>
      <c r="J89" s="24">
        <v>77700</v>
      </c>
      <c r="K89" s="24">
        <v>0</v>
      </c>
      <c r="L89" s="21">
        <v>77700</v>
      </c>
      <c r="M89" s="26">
        <v>0</v>
      </c>
      <c r="N89" s="27">
        <v>100</v>
      </c>
    </row>
    <row r="90" spans="1:14" ht="90" thickBot="1" x14ac:dyDescent="0.3">
      <c r="A90" s="1">
        <v>10</v>
      </c>
      <c r="B90" t="s">
        <v>44</v>
      </c>
      <c r="C90" s="22">
        <v>311020301000000</v>
      </c>
      <c r="D90" s="23" t="s">
        <v>95</v>
      </c>
      <c r="E90" s="23" t="s">
        <v>96</v>
      </c>
      <c r="F90" s="24">
        <v>933</v>
      </c>
      <c r="G90" s="25">
        <v>41926</v>
      </c>
      <c r="H90" s="24">
        <v>582</v>
      </c>
      <c r="I90" s="25">
        <v>41926</v>
      </c>
      <c r="J90" s="24">
        <v>666667</v>
      </c>
      <c r="K90" s="24">
        <v>0</v>
      </c>
      <c r="L90" s="21">
        <v>666667</v>
      </c>
      <c r="M90" s="26">
        <v>0</v>
      </c>
      <c r="N90" s="27">
        <v>100</v>
      </c>
    </row>
    <row r="91" spans="1:14" ht="90" thickBot="1" x14ac:dyDescent="0.3">
      <c r="A91" s="1">
        <v>10</v>
      </c>
      <c r="B91" t="s">
        <v>44</v>
      </c>
      <c r="C91" s="22">
        <v>311020301000000</v>
      </c>
      <c r="D91" s="23" t="s">
        <v>97</v>
      </c>
      <c r="E91" s="23" t="s">
        <v>98</v>
      </c>
      <c r="F91" s="24">
        <v>1082</v>
      </c>
      <c r="G91" s="25">
        <v>41949</v>
      </c>
      <c r="H91" s="24">
        <v>706</v>
      </c>
      <c r="I91" s="25">
        <v>41894</v>
      </c>
      <c r="J91" s="24">
        <v>216667</v>
      </c>
      <c r="K91" s="24">
        <v>0</v>
      </c>
      <c r="L91" s="21">
        <v>216667</v>
      </c>
      <c r="M91" s="26">
        <v>0</v>
      </c>
      <c r="N91" s="27">
        <v>100</v>
      </c>
    </row>
    <row r="92" spans="1:14" ht="102.75" thickBot="1" x14ac:dyDescent="0.3">
      <c r="A92" s="1">
        <v>10</v>
      </c>
      <c r="B92" t="s">
        <v>44</v>
      </c>
      <c r="C92" s="22">
        <v>311020301000000</v>
      </c>
      <c r="D92" s="23" t="s">
        <v>99</v>
      </c>
      <c r="E92" s="23" t="s">
        <v>100</v>
      </c>
      <c r="F92" s="24">
        <v>824</v>
      </c>
      <c r="G92" s="25">
        <v>41894</v>
      </c>
      <c r="H92" s="24">
        <v>501</v>
      </c>
      <c r="I92" s="25">
        <v>41894</v>
      </c>
      <c r="J92" s="24">
        <v>1866666</v>
      </c>
      <c r="K92" s="24">
        <v>0</v>
      </c>
      <c r="L92" s="21">
        <v>1866666</v>
      </c>
      <c r="M92" s="26">
        <v>0</v>
      </c>
      <c r="N92" s="27">
        <v>100</v>
      </c>
    </row>
    <row r="93" spans="1:14" ht="39" thickBot="1" x14ac:dyDescent="0.3">
      <c r="A93" s="1">
        <v>10</v>
      </c>
      <c r="B93" t="s">
        <v>44</v>
      </c>
      <c r="C93" s="22">
        <v>311029900000000</v>
      </c>
      <c r="D93" s="23" t="s">
        <v>101</v>
      </c>
      <c r="E93" s="23" t="s">
        <v>102</v>
      </c>
      <c r="F93" s="24">
        <v>1189</v>
      </c>
      <c r="G93" s="25">
        <v>42004</v>
      </c>
      <c r="H93" s="24">
        <v>527</v>
      </c>
      <c r="I93" s="25">
        <v>42004</v>
      </c>
      <c r="J93" s="24">
        <v>618233</v>
      </c>
      <c r="K93" s="24">
        <v>0</v>
      </c>
      <c r="L93" s="21">
        <v>618233</v>
      </c>
      <c r="M93" s="26">
        <v>0</v>
      </c>
      <c r="N93" s="27">
        <v>100</v>
      </c>
    </row>
    <row r="94" spans="1:14" ht="26.25" thickBot="1" x14ac:dyDescent="0.3">
      <c r="A94" s="1">
        <v>10</v>
      </c>
      <c r="B94" t="s">
        <v>44</v>
      </c>
      <c r="C94" s="22">
        <v>311030201000000</v>
      </c>
      <c r="D94" s="23" t="s">
        <v>103</v>
      </c>
      <c r="E94" s="23" t="s">
        <v>104</v>
      </c>
      <c r="F94" s="24">
        <v>1212</v>
      </c>
      <c r="G94" s="25">
        <v>42004</v>
      </c>
      <c r="H94" s="24">
        <v>1</v>
      </c>
      <c r="I94" s="25">
        <v>42004</v>
      </c>
      <c r="J94" s="24">
        <v>1870225594</v>
      </c>
      <c r="K94" s="24">
        <v>0</v>
      </c>
      <c r="L94" s="21">
        <v>1870225594</v>
      </c>
      <c r="M94" s="26">
        <v>0</v>
      </c>
      <c r="N94" s="27">
        <v>100</v>
      </c>
    </row>
    <row r="95" spans="1:14" ht="26.25" thickBot="1" x14ac:dyDescent="0.3">
      <c r="A95" s="1">
        <v>10</v>
      </c>
      <c r="B95" t="s">
        <v>44</v>
      </c>
      <c r="C95" s="22">
        <v>311030209000000</v>
      </c>
      <c r="D95" s="23" t="s">
        <v>105</v>
      </c>
      <c r="E95" s="23" t="s">
        <v>104</v>
      </c>
      <c r="F95" s="24">
        <v>1213</v>
      </c>
      <c r="G95" s="25">
        <v>42004</v>
      </c>
      <c r="H95" s="24">
        <v>12014</v>
      </c>
      <c r="I95" s="25">
        <v>42004</v>
      </c>
      <c r="J95" s="24">
        <v>37404512</v>
      </c>
      <c r="K95" s="24">
        <v>0</v>
      </c>
      <c r="L95" s="21">
        <v>37404512</v>
      </c>
      <c r="M95" s="26">
        <v>0</v>
      </c>
      <c r="N95" s="27">
        <v>100</v>
      </c>
    </row>
    <row r="96" spans="1:14" ht="102.75" thickBot="1" x14ac:dyDescent="0.3">
      <c r="A96" s="1">
        <v>10</v>
      </c>
      <c r="B96" t="s">
        <v>44</v>
      </c>
      <c r="C96" s="22">
        <v>311020301000000</v>
      </c>
      <c r="D96" s="23" t="s">
        <v>106</v>
      </c>
      <c r="E96" s="23" t="s">
        <v>107</v>
      </c>
      <c r="F96" s="24">
        <v>277</v>
      </c>
      <c r="G96" s="25">
        <v>41655</v>
      </c>
      <c r="H96" s="24">
        <v>251</v>
      </c>
      <c r="I96" s="25">
        <v>41655</v>
      </c>
      <c r="J96" s="24">
        <v>5000000</v>
      </c>
      <c r="K96" s="24">
        <v>0</v>
      </c>
      <c r="L96" s="21">
        <v>5000000</v>
      </c>
      <c r="M96" s="26">
        <v>0</v>
      </c>
      <c r="N96" s="27">
        <v>100</v>
      </c>
    </row>
    <row r="97" spans="1:14" ht="102.75" thickBot="1" x14ac:dyDescent="0.3">
      <c r="A97" s="1">
        <v>10</v>
      </c>
      <c r="B97" t="s">
        <v>44</v>
      </c>
      <c r="C97" s="22">
        <v>311020301000000</v>
      </c>
      <c r="D97" s="23" t="s">
        <v>106</v>
      </c>
      <c r="E97" s="23" t="s">
        <v>107</v>
      </c>
      <c r="F97" s="24">
        <v>277</v>
      </c>
      <c r="G97" s="25">
        <v>41655</v>
      </c>
      <c r="H97" s="24">
        <v>251</v>
      </c>
      <c r="I97" s="25">
        <v>41655</v>
      </c>
      <c r="J97" s="24">
        <v>5000000</v>
      </c>
      <c r="K97" s="24">
        <v>0</v>
      </c>
      <c r="L97" s="21">
        <v>5000000</v>
      </c>
      <c r="M97" s="26">
        <v>0</v>
      </c>
      <c r="N97" s="27">
        <v>100</v>
      </c>
    </row>
    <row r="98" spans="1:14" ht="102.75" thickBot="1" x14ac:dyDescent="0.3">
      <c r="A98" s="1">
        <v>10</v>
      </c>
      <c r="B98" t="s">
        <v>44</v>
      </c>
      <c r="C98" s="22">
        <v>311020301000000</v>
      </c>
      <c r="D98" s="23" t="s">
        <v>106</v>
      </c>
      <c r="E98" s="23" t="s">
        <v>107</v>
      </c>
      <c r="F98" s="24">
        <v>277</v>
      </c>
      <c r="G98" s="25">
        <v>41655</v>
      </c>
      <c r="H98" s="24">
        <v>251</v>
      </c>
      <c r="I98" s="25">
        <v>41655</v>
      </c>
      <c r="J98" s="24">
        <v>4833333</v>
      </c>
      <c r="K98" s="24">
        <v>0</v>
      </c>
      <c r="L98" s="21">
        <v>4833333</v>
      </c>
      <c r="M98" s="26">
        <v>0</v>
      </c>
      <c r="N98" s="27">
        <v>100</v>
      </c>
    </row>
    <row r="99" spans="1:14" ht="166.5" thickBot="1" x14ac:dyDescent="0.3">
      <c r="A99" s="1">
        <v>10</v>
      </c>
      <c r="B99" t="s">
        <v>44</v>
      </c>
      <c r="C99" s="22">
        <v>3311403310693230</v>
      </c>
      <c r="D99" s="23" t="s">
        <v>108</v>
      </c>
      <c r="E99" s="21" t="s">
        <v>109</v>
      </c>
      <c r="F99" s="24">
        <v>754</v>
      </c>
      <c r="G99" s="29">
        <v>41856</v>
      </c>
      <c r="H99" s="21">
        <v>464</v>
      </c>
      <c r="I99" s="29">
        <v>41856</v>
      </c>
      <c r="J99" s="24">
        <v>190817912</v>
      </c>
      <c r="K99" s="24">
        <v>0</v>
      </c>
      <c r="L99" s="21">
        <v>190817912</v>
      </c>
      <c r="M99" s="26">
        <v>0</v>
      </c>
      <c r="N99" s="27">
        <v>100</v>
      </c>
    </row>
  </sheetData>
  <sheetProtection sheet="1" objects="1" scenarios="1" selectLockedCells="1" selectUnlockedCells="1"/>
  <mergeCells count="6">
    <mergeCell ref="B59:N59"/>
    <mergeCell ref="D1:G1"/>
    <mergeCell ref="D2:G2"/>
    <mergeCell ref="B8:N8"/>
    <mergeCell ref="B49:N49"/>
    <mergeCell ref="B54:N54"/>
  </mergeCells>
  <dataValidations count="4">
    <dataValidation type="decimal" allowBlank="1" showInputMessage="1" showErrorMessage="1" errorTitle="Entrada no válida" error="Por favor escriba un número" promptTitle="Escriba un número en esta casilla" sqref="J11:N47 F62:F99 C62:C99 C11:C47 J57:N57 F57 C57 J52:N52 F52 C52 F11:F47 J62:N99">
      <formula1>-9223372036854770000</formula1>
      <formula2>9223372036854770000</formula2>
    </dataValidation>
    <dataValidation type="textLength" allowBlank="1" showInputMessage="1" error="Escriba un texto " promptTitle="Cualquier contenido" sqref="H11:H47 D62:D99 D11:D47 H57 D57 H52 D52:E52 H62:H99">
      <formula1>0</formula1>
      <formula2>3500</formula2>
    </dataValidation>
    <dataValidation type="textLength" allowBlank="1" showInputMessage="1" error="Escriba un texto  Maximo 300 Caracteres" promptTitle="Cualquier contenido Maximo 300 Caracteres" sqref="E57 E11:E47 E62:E99">
      <formula1>0</formula1>
      <formula2>300</formula2>
    </dataValidation>
    <dataValidation type="date" allowBlank="1" showInputMessage="1" errorTitle="Entrada no válida" error="Por favor escriba una fecha válida (AAAA/MM/DD)" promptTitle="Ingrese una fecha (AAAA/MM/DD)" prompt=" AAAAMMDD" sqref="I11:I47 G62:G99 G11:G47 I57 G57 I52 G52 I62:I99">
      <formula1>1900/1/1</formula1>
      <formula2>3000/1/1</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 Jenny Romero</cp:lastModifiedBy>
  <dcterms:created xsi:type="dcterms:W3CDTF">2015-08-04T17:26:42Z</dcterms:created>
  <dcterms:modified xsi:type="dcterms:W3CDTF">2015-08-27T19:57:16Z</dcterms:modified>
</cp:coreProperties>
</file>