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 activeTab="1"/>
  </bookViews>
  <sheets>
    <sheet name="CB-0104  SEGUIMIENTO A EJECU..." sheetId="1" r:id="rId1"/>
    <sheet name="CB-0003  EJECUCION CUENTAS P..." sheetId="2" r:id="rId2"/>
  </sheets>
  <calcPr calcId="144525"/>
</workbook>
</file>

<file path=xl/calcChain.xml><?xml version="1.0" encoding="utf-8"?>
<calcChain xmlns="http://schemas.openxmlformats.org/spreadsheetml/2006/main">
  <c r="M34" i="1" l="1"/>
  <c r="K34" i="1"/>
  <c r="M33" i="1"/>
  <c r="K33" i="1"/>
  <c r="M32" i="1"/>
  <c r="K32" i="1"/>
  <c r="M31" i="1"/>
  <c r="K31" i="1"/>
  <c r="M25" i="1"/>
  <c r="K25" i="1"/>
  <c r="M24" i="1"/>
  <c r="K24" i="1"/>
  <c r="M23" i="1"/>
  <c r="K23" i="1"/>
  <c r="M22" i="1"/>
  <c r="M20" i="1"/>
  <c r="K20" i="1"/>
  <c r="M18" i="1"/>
  <c r="K18" i="1"/>
  <c r="M16" i="1"/>
  <c r="K16" i="1"/>
  <c r="M15" i="1"/>
  <c r="K15" i="1"/>
  <c r="M13" i="1"/>
  <c r="K13" i="1"/>
  <c r="M12" i="1"/>
  <c r="K12" i="1"/>
  <c r="H12" i="1"/>
  <c r="G12" i="1"/>
  <c r="M11" i="1"/>
  <c r="K11" i="1"/>
</calcChain>
</file>

<file path=xl/sharedStrings.xml><?xml version="1.0" encoding="utf-8"?>
<sst xmlns="http://schemas.openxmlformats.org/spreadsheetml/2006/main" count="322" uniqueCount="111">
  <si>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</si>
  <si>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</si>
  <si>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</si>
  <si>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</si>
  <si>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</si>
  <si>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</si>
  <si>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</si>
  <si>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</si>
  <si>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</si>
  <si>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</si>
  <si>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</si>
  <si>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</si>
  <si>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</si>
  <si>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</si>
  <si>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</si>
  <si>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</si>
  <si>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</si>
  <si>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</si>
  <si>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</si>
  <si>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</si>
  <si>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</si>
  <si>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</si>
  <si>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</si>
  <si>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</si>
  <si>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</si>
  <si>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</si>
  <si>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</si>
  <si>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</si>
  <si>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</si>
  <si>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</si>
  <si>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</si>
  <si>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</si>
  <si>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</si>
  <si>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</si>
  <si>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</si>
  <si>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</si>
  <si>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</si>
  <si>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</si>
  <si>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</si>
  <si>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</si>
  <si>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</si>
  <si>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</si>
  <si>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</si>
  <si>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</si>
  <si>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</si>
  <si>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Honorarios Entidad</t>
  </si>
  <si>
    <t>Remuneración Servicios Técnicos</t>
  </si>
  <si>
    <t>Gastos de Computador</t>
  </si>
  <si>
    <t>Combustibles, Lubricantes y Llantas</t>
  </si>
  <si>
    <t>Materiales y Suministros</t>
  </si>
  <si>
    <t>Arrendamientos</t>
  </si>
  <si>
    <t>Viáticos y Gastos de Viaje</t>
  </si>
  <si>
    <t>Gastos de Transporte y Comunicación</t>
  </si>
  <si>
    <t>Impresos y Publicaciones</t>
  </si>
  <si>
    <t>Mantenimiento Entidad</t>
  </si>
  <si>
    <t>Seguros Entidad</t>
  </si>
  <si>
    <t>Capacitación Interna</t>
  </si>
  <si>
    <t>Promoción institucional</t>
  </si>
  <si>
    <t>Salud Ocupacional</t>
  </si>
  <si>
    <t>Información</t>
  </si>
  <si>
    <t>Impuestos, Tasas, Contribuciones, Derechos y Multas</t>
  </si>
  <si>
    <t>224 - Construcción de ciudadano en sus derechos y deberes</t>
  </si>
  <si>
    <t>222 - Protección a los derechos de las víctimas</t>
  </si>
  <si>
    <t>223 - Defensa del consumidor</t>
  </si>
  <si>
    <t>235 - Modernizar y fortalecer los procesos misionales y de apoyo de la Personería de Bogotá</t>
  </si>
  <si>
    <t>CONTRATAR POR EL SISTEMA DE PRECIOS UNITARIOS FIJOS SIN FORMULA DE REAJUSTE MANTENIMIENTO CORRECTIVO Y PREVENTIVO DEL SISTEMA DE RESERVA DE AGUA POTABLE Y CONTROL DE INCENDIOS DE LA SEDE PRINCIPAL DE LA PERSONERÍA DE BOGOTÁ. PLAZO 10 MESES.</t>
  </si>
  <si>
    <t>SERVICIOS ASOCIADOS EN INGENIERIA Y CONSTRUCCION LTDA</t>
  </si>
  <si>
    <t>NOMINA INTERESES DE CESANTIAS Y CESANTIAS FONDOS PRIVADOS FUNCIONARIOA AFILIADOS A FONDOS PRIVADOS</t>
  </si>
  <si>
    <t>PERSONERIA DE BOGOTA D.C</t>
  </si>
  <si>
    <t>RA 45</t>
  </si>
  <si>
    <t>NOMINA INTERESES DE CESANTIAS  FUNCIONARIOS AFILIADOS A FONDOS PRIVADOS</t>
  </si>
  <si>
    <t>RA 46</t>
  </si>
  <si>
    <t>APOYAR A LA PERSONERÍA DE BOGOTÁ D.C. EN LA ATENCIÓN Y ORIENTACIÓN DE LOS REQUERIMIENTOS CIUDADANOS ALLEGADOS A LA ENTIDAD. PLAZO 6M 8D O 31 DE DICIEMBRE DE 2015</t>
  </si>
  <si>
    <t>DAVID CAMILO JAMAICA LÓPEZ</t>
  </si>
  <si>
    <t>APOYAR A LA PERSONERÍA DE BOGOTÁ D.C. EN LA CONCEPTUALIZACIÓN JURIDICA DE ASUNTOS RELACIONADOS CON LA DEFENSA Y FUNCIONAMIENTO DE LA MISMA. PLAZO 11 MESES 11 DIAS O HASTA EL 31 DE DICIEMBRE DE 2015.</t>
  </si>
  <si>
    <t>FRANCISCO ROBERTO BARBOSA DELGADO</t>
  </si>
  <si>
    <t>CONTRATAR LA PRESTACIÓN DEL SERVICIO INTEGRAL DE ASEO Y CAFETERÍA SIN EL SUMINISTRO DE ELEMENTOS E INSUMOS PARA LAS SEDES DE LA PERSONERÍA DE BOGOTÁ D.C. UBICADAS EN LA CARRERA 7. NO. 21-24 CALLE 21 NO. 6-34 CARRERA 8 NO. 20-57 CARRERA10 NO. 24-62 EN LAS PERSONERIAS LOCALES Y/O EN LOS SITIOS QUE REQUIERA LA ENTIDAD. PLAZO 12 MESES Y/O AGOTAR PRESUPUESTO.</t>
  </si>
  <si>
    <t>LADOINSA LABORES DOTACIONES INDUSTRIALES S A</t>
  </si>
  <si>
    <t>ADICIÓN Y PRÓRROGA No. 1 CONTRATO DE PRESTACION DE SERVICIOS PROFESIONALES 128 - 2015 APOYAR A LA PERSONERÍA DE BOGOTÁ D.C. EN LA ATENCIÓN ORIENTACIÓN Y TRÁMITE DE LOS REQUERIMIENTOS CIUDADANOS ALLEGADOS A LA ENTIDAD</t>
  </si>
  <si>
    <t>IVAN SANCHEZ QUINTERO</t>
  </si>
  <si>
    <t>SERVICIO DE ENERGIA PERSONERIA LOCAL CIUDAD BOLIVAR</t>
  </si>
  <si>
    <t>CODENSA S. A. ESP</t>
  </si>
  <si>
    <t>SERVICIOS PÚBLICOS PERSONERÍA LOCAL DE FONTIBON Y PERSONERÍA LOCAL DE LOS MARTIRES</t>
  </si>
  <si>
    <t>EMPRESA DE ACUEDUCTO ALCANTARILLADO Y ASEO DE BOGOTA ESP</t>
  </si>
  <si>
    <t>PAGO SERVICIO DE ENERGIA Y ACUEDUCTO PERSONERÍA LOCAL DE RAFAEL URIBE URIBE</t>
  </si>
  <si>
    <t>SERVICIO DE TELEFONIA MOVIL SERVICIO PTT Y SERVICIO DE DATOS DE LA PERSONERÍA DE BOGOTÁ D.C. Y LA PRESTACIÓN DEL SERVICIO DE COMUNICACIÓN INHALAMBRICA A TRAVÉS DE INTERNET MOVIL CON SU CORRESPONDIENTE PLAN DE DATOS</t>
  </si>
  <si>
    <t>COLOMBIA TELECOMUNICACIONES S A E S P</t>
  </si>
  <si>
    <t>ADICIÓN CONTRATO 743-2014 CONTRATAR POR EL SISTEMA DE PRECIOS UNITARIOS FIJOS SIN FORMULA DE REAJUSTE MANTENIMIENTO CORRECTIVO Y PREVENTIVO DEL SISTEMA DE RESERVA DE AGUA POTABLE Y CONTROL DE INCENDIOS DE LA SEDE PRINCIPAL DE LA PERSONERÍA DE BOGOTÁ. PLAZO 2 MESES MÁS.</t>
  </si>
  <si>
    <t>COMPRA LICENCIAMIENTO IP SHFTPHONE Y TARJETA TRONCAL ANÁLOGA PARA LA PLATAFORMA DE COMUNICACIONES IP MARCA AASTRA MX-ONE CLASSIC VERSIÓN 5 SP4. PLAZO 30 DÍAS HÁBILES.</t>
  </si>
  <si>
    <t>YEAPDATA S.A.S</t>
  </si>
  <si>
    <t>ADICIÓN Y PRÓRROGA No. 1 CONTRATO DE PRESTACION DE SERVICIOS PROFESIONALES 221 - 2015 APOYAR A LA COORDINACION DE ASUNTOS DISCIPLINARIOS DE LA PERSONERIA DE BOGOTA Y/O SUS DELEGADAS EN LA SUSTANCIACION Y TRAMITE DE PROCESOS DISCIPLINARIOS</t>
  </si>
  <si>
    <t>LUISA FERNANDA DIAGO GALINDO</t>
  </si>
  <si>
    <t>ADICIÓN Y PRÓRROGA No. 1 CONTRATO DE PRESTACION DE SERVICIOS PROFESIONALES 221 - 2015 APOYAR A LA COORDINACION DE ASUNTOS DISCIPLINARIOS DE LA
PERSONERIA DE BOGOTA Y/O SUS DELEGADAS EN LA SUSTANCIACION Y TRAMITE DE PROCESOS DISCIPLINARIOS</t>
  </si>
  <si>
    <t>APOYAR A LA PERSONERÍA DE BOGOTÁ D.C. EN LA ATENCIÓN ORIENTACIÓN Y TRÁMITE DE LOS REQUERIMIENTOS CIUDADANOS ALLEGADOS A LA ENTIDAD. PLAZO 5 MESES 14 DIAS</t>
  </si>
  <si>
    <t>JOSE EDUARDO QUIROGA BARRIGA</t>
  </si>
  <si>
    <t>ADICIÓN NO. 1 DE LA AO-001-2015 COMPRA DE BOLSAS PLASTICAS PARA LA RECOLECCIÓN DE RESIDUOS GENERADOS EN LA PERSONERÍA DE BOGOTÁ D.C.</t>
  </si>
  <si>
    <t>PRODIASEO S A S</t>
  </si>
  <si>
    <t>CONTRATAR UNA O VARIAS COMPAÑIAS DE SEGUROS LEGALMENTE AUTORIZADAS PARA FUNCIONAR EN EL PAÍS LAS POLIZAS DE SEGUROS REQUERIDAS PARA LA ADECUADA PROTECCIÓN DE LOS FUNCIONARIOS BIENES E INTERESES PATRIMONIALES DE LA PERSONERÍA DE BOGOTÁ D.C. ASÍ COMO AQUELLOS POR LOS QUE SEA O FUERE LEGALMENTE RESPONSABLE O LE CORRESPONDA EN VIRTUD DE DISPOSICIÓN LEGAL O CONTRACTUAL.</t>
  </si>
  <si>
    <t>POSITIVA COMPAÑIA DE SEGUROS SA</t>
  </si>
  <si>
    <t>NOMINA ADICIONAL FONDOS CESANTIAS PÚBLICAS</t>
  </si>
  <si>
    <t>RA 47</t>
  </si>
  <si>
    <t>NOMINA ADICIONAL COMISIONES FONCEP</t>
  </si>
  <si>
    <t>RA 48</t>
  </si>
  <si>
    <t>CONTRATAR LA PRESTACION DEL SERVICIO DE MANTENIMIENTO PREVENTIVO Y CORRECTIVO CON REPUESTOS NUEVOS Y ORIGINALES Y DE MANO DE OBRA DE LOS VEHICULOS QUE FORMAN PARTE DEL PARQUE AUTOMOTOR DE LA PERSONERIA DE BOGOTA D.C. PLAZO: 10 MESES O HASTA AGOTAR PRESUPUESTO.</t>
  </si>
  <si>
    <t>HERNANDO BULLA ORJUELA</t>
  </si>
  <si>
    <t>CONTRATAR EN EL MARCO DEL PROYECTO CONSTRUCCION DE CIUDADANO LA PRESTACION DE SERVICIOS DE INFORMADORES INSTITUCIONALES PARA LA PERSONERIA DE BOGOTA D.C. META: INFORMAR Y PROMOVER. COMPONENTE: TH. PLAZO: 5 MESES. P8.</t>
  </si>
  <si>
    <t>COOMPHIA SERVICIOS LTDA</t>
  </si>
  <si>
    <t>ADICIÓN Y PRÓRROGA No. 1 CONTRATO DE PRESTACION DE SERVICIOS DE APOYO A LA GESTIÓN 314 - 2015 APOYAR A LA PERSONERIA DE BOGOTÁ EN EL MARCO DEL PROYECTO 696 "PROTECCIÓN A LOS DERECHOS DE LAS VICTIMAS" EN LA RECEPCIÓN VERIFICACIÓN Y MANEJO DE LOS DOCUMENTOS. META: SENSIBILIZAR Y CAPACITAR COMPONENTE: TH</t>
  </si>
  <si>
    <t>LUISA FERNANDA TORO HUERTAS</t>
  </si>
  <si>
    <t>RESPALDAR LA ADICIÓN 2 AL CONTRATO NO. 443-2015 CUYO OBJETO ES CONTRATAR LA ADQUISICIÓN DE EQUIPOS DE CÓMPUTO IMPRESORAS MULTIFUNCIONALES TABLETS SCANNERS Y LICENCIAS DE LA SUITE OFIMATICA PARA LA PERSONERIA DE BOGOTÁ. META: RENOVAR UNIDADES DE INFRAESTRUCTURA TECNOLÓGICA COMPONENTE: INFRAESTRUCTURA TECNOLÓGICA</t>
  </si>
  <si>
    <t>NEX COMPUTER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</si>
</sst>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0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none">
        <fgColor indexed="11"/>
      </patternFill>
    </fill>
    <fill>
      <patternFill patternType="solid">
        <fgColor indexed="1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3">
    <xf numFmtId="0" fontId="0" fillId="0" borderId="0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164" fontId="2" fillId="3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4" fillId="3" borderId="3" xfId="2" applyFill="1" applyBorder="1" applyAlignment="1" applyProtection="1">
      <alignment vertical="center"/>
      <protection locked="0"/>
    </xf>
    <xf numFmtId="1" fontId="4" fillId="4" borderId="4" xfId="3" applyNumberFormat="1" applyBorder="1"/>
    <xf numFmtId="0" fontId="4" fillId="4" borderId="4" xfId="3" applyBorder="1"/>
    <xf numFmtId="0" fontId="0" fillId="4" borderId="4" xfId="3" applyFont="1" applyFill="1" applyBorder="1"/>
    <xf numFmtId="3" fontId="4" fillId="3" borderId="3" xfId="2" applyNumberFormat="1" applyFill="1" applyBorder="1" applyAlignment="1" applyProtection="1">
      <alignment vertical="center"/>
      <protection locked="0"/>
    </xf>
    <xf numFmtId="0" fontId="0" fillId="4" borderId="4" xfId="3" applyFont="1" applyBorder="1"/>
    <xf numFmtId="1" fontId="0" fillId="4" borderId="4" xfId="3" applyNumberFormat="1" applyFont="1" applyBorder="1"/>
    <xf numFmtId="3" fontId="5" fillId="5" borderId="3" xfId="2" applyNumberFormat="1" applyFont="1" applyFill="1" applyBorder="1" applyAlignment="1">
      <alignment vertical="center"/>
    </xf>
    <xf numFmtId="165" fontId="4" fillId="7" borderId="3" xfId="2" applyNumberFormat="1" applyFill="1" applyBorder="1" applyAlignment="1" applyProtection="1">
      <alignment vertical="center"/>
      <protection locked="0"/>
    </xf>
    <xf numFmtId="1" fontId="4" fillId="4" borderId="4" xfId="4" applyNumberFormat="1" applyBorder="1"/>
    <xf numFmtId="0" fontId="4" fillId="4" borderId="4" xfId="4" applyBorder="1"/>
    <xf numFmtId="3" fontId="4" fillId="6" borderId="4" xfId="4" applyNumberFormat="1" applyFill="1" applyBorder="1" applyAlignment="1" applyProtection="1">
      <alignment vertical="center"/>
      <protection locked="0"/>
    </xf>
    <xf numFmtId="3" fontId="4" fillId="7" borderId="4" xfId="4" applyNumberFormat="1" applyFill="1" applyBorder="1" applyAlignment="1" applyProtection="1">
      <alignment vertical="center"/>
      <protection locked="0"/>
    </xf>
    <xf numFmtId="0" fontId="4" fillId="7" borderId="4" xfId="4" applyNumberFormat="1" applyFill="1" applyBorder="1" applyAlignment="1" applyProtection="1">
      <alignment vertical="center"/>
      <protection locked="0"/>
    </xf>
    <xf numFmtId="165" fontId="4" fillId="6" borderId="4" xfId="4" applyNumberFormat="1" applyFill="1" applyBorder="1" applyAlignment="1" applyProtection="1">
      <alignment vertical="center"/>
      <protection locked="0"/>
    </xf>
    <xf numFmtId="1" fontId="4" fillId="4" borderId="5" xfId="4" applyNumberFormat="1" applyBorder="1"/>
    <xf numFmtId="0" fontId="4" fillId="4" borderId="5" xfId="4" applyBorder="1"/>
    <xf numFmtId="3" fontId="4" fillId="6" borderId="5" xfId="4" applyNumberFormat="1" applyFill="1" applyBorder="1" applyAlignment="1" applyProtection="1">
      <alignment vertical="center"/>
      <protection locked="0"/>
    </xf>
    <xf numFmtId="165" fontId="4" fillId="6" borderId="5" xfId="4" applyNumberFormat="1" applyFill="1" applyBorder="1" applyAlignment="1" applyProtection="1">
      <alignment vertical="center"/>
      <protection locked="0"/>
    </xf>
    <xf numFmtId="3" fontId="4" fillId="7" borderId="5" xfId="4" applyNumberFormat="1" applyFill="1" applyBorder="1" applyAlignment="1" applyProtection="1">
      <alignment vertical="center"/>
      <protection locked="0"/>
    </xf>
    <xf numFmtId="0" fontId="4" fillId="7" borderId="5" xfId="4" applyNumberFormat="1" applyFill="1" applyBorder="1" applyAlignment="1" applyProtection="1">
      <alignment vertical="center"/>
      <protection locked="0"/>
    </xf>
    <xf numFmtId="3" fontId="6" fillId="8" borderId="6" xfId="4" applyNumberFormat="1" applyFont="1" applyFill="1" applyBorder="1" applyAlignment="1" applyProtection="1">
      <alignment vertical="center"/>
    </xf>
    <xf numFmtId="3" fontId="6" fillId="8" borderId="7" xfId="4" applyNumberFormat="1" applyFont="1" applyFill="1" applyBorder="1" applyAlignment="1" applyProtection="1">
      <alignment vertical="center"/>
    </xf>
    <xf numFmtId="1" fontId="4" fillId="4" borderId="8" xfId="4" applyNumberFormat="1" applyBorder="1"/>
    <xf numFmtId="0" fontId="4" fillId="4" borderId="8" xfId="4" applyBorder="1"/>
    <xf numFmtId="3" fontId="4" fillId="6" borderId="8" xfId="4" applyNumberFormat="1" applyFill="1" applyBorder="1" applyAlignment="1" applyProtection="1">
      <alignment vertical="center"/>
      <protection locked="0"/>
    </xf>
    <xf numFmtId="165" fontId="4" fillId="6" borderId="8" xfId="4" applyNumberFormat="1" applyFill="1" applyBorder="1" applyAlignment="1" applyProtection="1">
      <alignment vertical="center"/>
      <protection locked="0"/>
    </xf>
    <xf numFmtId="3" fontId="4" fillId="7" borderId="8" xfId="4" applyNumberFormat="1" applyFill="1" applyBorder="1" applyAlignment="1" applyProtection="1">
      <alignment vertical="center"/>
      <protection locked="0"/>
    </xf>
    <xf numFmtId="0" fontId="4" fillId="7" borderId="8" xfId="4" applyNumberFormat="1" applyFill="1" applyBorder="1" applyAlignment="1" applyProtection="1">
      <alignment vertical="center"/>
      <protection locked="0"/>
    </xf>
    <xf numFmtId="3" fontId="6" fillId="8" borderId="9" xfId="4" applyNumberFormat="1" applyFont="1" applyFill="1" applyBorder="1" applyAlignment="1" applyProtection="1">
      <alignment vertical="center"/>
    </xf>
    <xf numFmtId="164" fontId="4" fillId="3" borderId="3" xfId="6" applyNumberFormat="1" applyFill="1" applyBorder="1" applyAlignment="1" applyProtection="1">
      <alignment vertical="center"/>
      <protection locked="0"/>
    </xf>
    <xf numFmtId="0" fontId="4" fillId="3" borderId="3" xfId="6" applyFill="1" applyBorder="1" applyAlignment="1" applyProtection="1">
      <alignment vertical="center"/>
      <protection locked="0"/>
    </xf>
    <xf numFmtId="0" fontId="5" fillId="5" borderId="3" xfId="6" applyFont="1" applyFill="1" applyBorder="1" applyAlignment="1">
      <alignment vertical="center"/>
    </xf>
    <xf numFmtId="3" fontId="4" fillId="3" borderId="3" xfId="6" applyNumberFormat="1" applyFill="1" applyBorder="1" applyAlignment="1" applyProtection="1">
      <alignment vertical="center"/>
      <protection locked="0"/>
    </xf>
    <xf numFmtId="3" fontId="5" fillId="5" borderId="3" xfId="6" applyNumberFormat="1" applyFont="1" applyFill="1" applyBorder="1" applyAlignment="1">
      <alignment vertical="center"/>
    </xf>
    <xf numFmtId="0" fontId="4" fillId="7" borderId="3" xfId="6" applyFill="1" applyBorder="1" applyAlignment="1" applyProtection="1">
      <alignment vertical="center"/>
      <protection locked="0"/>
    </xf>
    <xf numFmtId="0" fontId="4" fillId="3" borderId="3" xfId="6" applyFill="1" applyBorder="1" applyAlignment="1" applyProtection="1">
      <alignment horizontal="justify" vertical="center" wrapText="1"/>
      <protection locked="0"/>
    </xf>
    <xf numFmtId="0" fontId="4" fillId="3" borderId="3" xfId="6" applyFill="1" applyBorder="1" applyAlignment="1" applyProtection="1">
      <alignment horizontal="center" vertical="center"/>
      <protection locked="0"/>
    </xf>
    <xf numFmtId="164" fontId="4" fillId="3" borderId="3" xfId="6" applyNumberFormat="1" applyFill="1" applyBorder="1" applyAlignment="1" applyProtection="1">
      <alignment horizontal="right" vertical="center"/>
      <protection locked="0"/>
    </xf>
    <xf numFmtId="164" fontId="4" fillId="7" borderId="3" xfId="6" applyNumberFormat="1" applyFill="1" applyBorder="1" applyAlignment="1" applyProtection="1">
      <alignment vertical="center"/>
      <protection locked="0"/>
    </xf>
    <xf numFmtId="0" fontId="4" fillId="7" borderId="3" xfId="6" applyFill="1" applyBorder="1" applyAlignment="1" applyProtection="1">
      <alignment horizontal="center" vertical="center"/>
      <protection locked="0"/>
    </xf>
    <xf numFmtId="164" fontId="4" fillId="7" borderId="3" xfId="6" applyNumberFormat="1" applyFill="1" applyBorder="1" applyAlignment="1" applyProtection="1">
      <alignment horizontal="right" vertical="center"/>
      <protection locked="0"/>
    </xf>
    <xf numFmtId="3" fontId="4" fillId="7" borderId="3" xfId="6" applyNumberFormat="1" applyFill="1" applyBorder="1" applyAlignment="1" applyProtection="1">
      <alignment vertical="center"/>
      <protection locked="0"/>
    </xf>
    <xf numFmtId="1" fontId="4" fillId="3" borderId="3" xfId="6" applyNumberFormat="1" applyFill="1" applyBorder="1" applyAlignment="1" applyProtection="1">
      <alignment vertical="center"/>
      <protection locked="0"/>
    </xf>
    <xf numFmtId="1" fontId="4" fillId="7" borderId="3" xfId="6" applyNumberFormat="1" applyFill="1" applyBorder="1" applyAlignment="1" applyProtection="1">
      <alignment vertical="center"/>
      <protection locked="0"/>
    </xf>
    <xf numFmtId="164" fontId="4" fillId="3" borderId="3" xfId="7" applyNumberFormat="1" applyFill="1" applyBorder="1" applyAlignment="1" applyProtection="1">
      <alignment vertical="center"/>
      <protection locked="0"/>
    </xf>
    <xf numFmtId="0" fontId="4" fillId="3" borderId="3" xfId="7" applyFill="1" applyBorder="1" applyAlignment="1" applyProtection="1">
      <alignment vertical="center"/>
      <protection locked="0"/>
    </xf>
    <xf numFmtId="0" fontId="5" fillId="5" borderId="3" xfId="7" applyFont="1" applyFill="1" applyBorder="1" applyAlignment="1">
      <alignment vertical="center"/>
    </xf>
    <xf numFmtId="3" fontId="4" fillId="3" borderId="3" xfId="7" applyNumberFormat="1" applyFill="1" applyBorder="1" applyAlignment="1" applyProtection="1">
      <alignment vertical="center"/>
      <protection locked="0"/>
    </xf>
    <xf numFmtId="3" fontId="5" fillId="5" borderId="3" xfId="7" applyNumberFormat="1" applyFont="1" applyFill="1" applyBorder="1" applyAlignment="1">
      <alignment vertical="center"/>
    </xf>
    <xf numFmtId="0" fontId="4" fillId="3" borderId="3" xfId="7" applyFill="1" applyBorder="1" applyAlignment="1" applyProtection="1">
      <alignment horizontal="justify" vertical="center" wrapText="1"/>
      <protection locked="0"/>
    </xf>
    <xf numFmtId="0" fontId="4" fillId="3" borderId="3" xfId="7" applyFill="1" applyBorder="1" applyAlignment="1" applyProtection="1">
      <alignment horizontal="center" vertical="center"/>
      <protection locked="0"/>
    </xf>
    <xf numFmtId="1" fontId="4" fillId="3" borderId="3" xfId="7" applyNumberFormat="1" applyFill="1" applyBorder="1" applyAlignment="1" applyProtection="1">
      <alignment vertical="center"/>
      <protection locked="0"/>
    </xf>
    <xf numFmtId="1" fontId="4" fillId="7" borderId="3" xfId="7" applyNumberFormat="1" applyFill="1" applyBorder="1" applyAlignment="1" applyProtection="1">
      <alignment vertical="center"/>
      <protection locked="0"/>
    </xf>
    <xf numFmtId="164" fontId="4" fillId="3" borderId="3" xfId="8" applyNumberFormat="1" applyFill="1" applyBorder="1" applyAlignment="1" applyProtection="1">
      <alignment vertical="center"/>
      <protection locked="0"/>
    </xf>
    <xf numFmtId="0" fontId="4" fillId="3" borderId="3" xfId="8" applyFill="1" applyBorder="1" applyAlignment="1" applyProtection="1">
      <alignment vertical="center"/>
      <protection locked="0"/>
    </xf>
    <xf numFmtId="0" fontId="5" fillId="5" borderId="3" xfId="8" applyFont="1" applyFill="1" applyBorder="1" applyAlignment="1">
      <alignment vertical="center"/>
    </xf>
    <xf numFmtId="3" fontId="4" fillId="3" borderId="3" xfId="8" applyNumberFormat="1" applyFill="1" applyBorder="1" applyAlignment="1" applyProtection="1">
      <alignment vertical="center"/>
      <protection locked="0"/>
    </xf>
    <xf numFmtId="3" fontId="5" fillId="5" borderId="3" xfId="8" applyNumberFormat="1" applyFont="1" applyFill="1" applyBorder="1" applyAlignment="1">
      <alignment vertical="center"/>
    </xf>
    <xf numFmtId="0" fontId="4" fillId="7" borderId="3" xfId="8" applyFill="1" applyBorder="1" applyAlignment="1" applyProtection="1">
      <alignment vertical="center"/>
      <protection locked="0"/>
    </xf>
    <xf numFmtId="0" fontId="4" fillId="3" borderId="3" xfId="8" applyFill="1" applyBorder="1" applyAlignment="1" applyProtection="1">
      <alignment horizontal="justify" vertical="center" wrapText="1"/>
      <protection locked="0"/>
    </xf>
    <xf numFmtId="0" fontId="4" fillId="3" borderId="3" xfId="8" applyFill="1" applyBorder="1" applyAlignment="1" applyProtection="1">
      <alignment horizontal="center" vertical="center"/>
      <protection locked="0"/>
    </xf>
    <xf numFmtId="164" fontId="4" fillId="3" borderId="3" xfId="8" applyNumberFormat="1" applyFill="1" applyBorder="1" applyAlignment="1" applyProtection="1">
      <alignment horizontal="right" vertical="center"/>
      <protection locked="0"/>
    </xf>
    <xf numFmtId="164" fontId="4" fillId="7" borderId="3" xfId="8" applyNumberFormat="1" applyFill="1" applyBorder="1" applyAlignment="1" applyProtection="1">
      <alignment vertical="center"/>
      <protection locked="0"/>
    </xf>
    <xf numFmtId="0" fontId="4" fillId="7" borderId="3" xfId="8" applyFill="1" applyBorder="1" applyAlignment="1" applyProtection="1">
      <alignment horizontal="center" vertical="center"/>
      <protection locked="0"/>
    </xf>
    <xf numFmtId="164" fontId="4" fillId="7" borderId="3" xfId="8" applyNumberFormat="1" applyFill="1" applyBorder="1" applyAlignment="1" applyProtection="1">
      <alignment horizontal="right" vertical="center"/>
      <protection locked="0"/>
    </xf>
    <xf numFmtId="3" fontId="4" fillId="7" borderId="3" xfId="8" applyNumberFormat="1" applyFill="1" applyBorder="1" applyAlignment="1" applyProtection="1">
      <alignment vertical="center"/>
      <protection locked="0"/>
    </xf>
    <xf numFmtId="1" fontId="4" fillId="3" borderId="3" xfId="8" applyNumberFormat="1" applyFill="1" applyBorder="1" applyAlignment="1" applyProtection="1">
      <alignment vertical="center"/>
      <protection locked="0"/>
    </xf>
    <xf numFmtId="1" fontId="4" fillId="7" borderId="3" xfId="8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3">
    <cellStyle name="Normal" xfId="0" builtinId="0"/>
    <cellStyle name="Normal 10" xfId="9"/>
    <cellStyle name="Normal 11" xfId="10"/>
    <cellStyle name="Normal 12" xfId="11"/>
    <cellStyle name="Normal 13" xfId="12"/>
    <cellStyle name="Normal 2" xfId="3"/>
    <cellStyle name="Normal 3" xfId="4"/>
    <cellStyle name="Normal 4" xfId="2"/>
    <cellStyle name="Normal 5" xfId="5"/>
    <cellStyle name="Normal 6" xfId="6"/>
    <cellStyle name="Normal 7" xfId="7"/>
    <cellStyle name="Normal 8" xfId="8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topLeftCell="B1" workbookViewId="0">
      <pane xSplit="3" ySplit="2" topLeftCell="I3" activePane="bottomRight" state="frozen"/>
      <selection activeCell="B1" sqref="B1"/>
      <selection pane="topRight" activeCell="E1" sqref="E1"/>
      <selection pane="bottomLeft" activeCell="B3" sqref="B3"/>
      <selection pane="bottomRight" activeCell="J34" sqref="J34"/>
    </sheetView>
  </sheetViews>
  <sheetFormatPr baseColWidth="10" defaultRowHeight="15" x14ac:dyDescent="0.25"/>
  <cols>
    <col min="2" max="2" width="21" customWidth="1"/>
    <col min="3" max="3" width="15.5703125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4" max="14" width="9.140625"/>
    <col min="15" max="256" width="8" hidden="1"/>
  </cols>
  <sheetData>
    <row r="1" spans="1:13" x14ac:dyDescent="0.25">
      <c r="B1" s="1" t="s">
        <v>0</v>
      </c>
      <c r="C1" s="1">
        <v>1</v>
      </c>
      <c r="D1" s="75" t="s">
        <v>1</v>
      </c>
      <c r="E1" s="76"/>
      <c r="F1" s="76"/>
      <c r="G1" s="76"/>
    </row>
    <row r="2" spans="1:13" x14ac:dyDescent="0.25">
      <c r="B2" s="1" t="s">
        <v>2</v>
      </c>
      <c r="C2" s="1">
        <v>400</v>
      </c>
      <c r="D2" s="75" t="s">
        <v>3</v>
      </c>
      <c r="E2" s="76"/>
      <c r="F2" s="76"/>
      <c r="G2" s="76"/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4">
        <v>42460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5" t="s">
        <v>10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1">
        <v>1</v>
      </c>
      <c r="B11" t="s">
        <v>22</v>
      </c>
      <c r="C11" s="7">
        <v>311020301</v>
      </c>
      <c r="D11" s="8" t="s">
        <v>45</v>
      </c>
      <c r="E11" s="10">
        <v>811616667</v>
      </c>
      <c r="F11" s="10">
        <v>0</v>
      </c>
      <c r="G11" s="10">
        <v>79383334</v>
      </c>
      <c r="H11" s="10">
        <v>732233333</v>
      </c>
      <c r="I11" s="14">
        <v>6.6454677817439122E-3</v>
      </c>
      <c r="J11" s="10">
        <v>139500000</v>
      </c>
      <c r="K11" s="10">
        <f>185766666+139500000</f>
        <v>325266666</v>
      </c>
      <c r="L11" s="6">
        <v>44.42</v>
      </c>
      <c r="M11" s="13">
        <f>+H11-K11</f>
        <v>406966667</v>
      </c>
    </row>
    <row r="12" spans="1:13" ht="15.75" thickBot="1" x14ac:dyDescent="0.3">
      <c r="A12" s="1">
        <v>1</v>
      </c>
      <c r="B12" t="s">
        <v>22</v>
      </c>
      <c r="C12" s="7">
        <v>3110204</v>
      </c>
      <c r="D12" s="8" t="s">
        <v>46</v>
      </c>
      <c r="E12" s="10">
        <v>422453334</v>
      </c>
      <c r="F12" s="10">
        <v>6440000</v>
      </c>
      <c r="G12" s="10">
        <f>23783333+6440000</f>
        <v>30223333</v>
      </c>
      <c r="H12" s="10">
        <f>398670001-6440000</f>
        <v>392230001</v>
      </c>
      <c r="I12" s="14">
        <v>3.5597200000000002E-3</v>
      </c>
      <c r="J12" s="10">
        <v>77410000</v>
      </c>
      <c r="K12" s="10">
        <f>106633333+77410000</f>
        <v>184043333</v>
      </c>
      <c r="L12" s="6">
        <v>46.92</v>
      </c>
      <c r="M12" s="13">
        <f>+H12-K12</f>
        <v>208186668</v>
      </c>
    </row>
    <row r="13" spans="1:13" ht="15.75" thickBot="1" x14ac:dyDescent="0.3">
      <c r="A13" s="1">
        <v>1</v>
      </c>
      <c r="B13" t="s">
        <v>22</v>
      </c>
      <c r="C13" s="7">
        <v>3120102</v>
      </c>
      <c r="D13" s="8" t="s">
        <v>47</v>
      </c>
      <c r="E13" s="10">
        <v>267222438</v>
      </c>
      <c r="F13" s="10">
        <v>0</v>
      </c>
      <c r="G13" s="10">
        <v>0</v>
      </c>
      <c r="H13" s="10">
        <v>267222438</v>
      </c>
      <c r="I13" s="14">
        <v>2.4252079525148578E-3</v>
      </c>
      <c r="J13" s="10">
        <v>63278978</v>
      </c>
      <c r="K13" s="10">
        <f>112067052+63278978</f>
        <v>175346030</v>
      </c>
      <c r="L13" s="6">
        <v>65.62</v>
      </c>
      <c r="M13" s="13">
        <f>+H13-K13</f>
        <v>91876408</v>
      </c>
    </row>
    <row r="14" spans="1:13" ht="15.75" thickBot="1" x14ac:dyDescent="0.3">
      <c r="A14" s="1">
        <v>1</v>
      </c>
      <c r="B14" t="s">
        <v>22</v>
      </c>
      <c r="C14" s="7">
        <v>3120103</v>
      </c>
      <c r="D14" s="8" t="s">
        <v>48</v>
      </c>
      <c r="E14" s="10">
        <v>36993367</v>
      </c>
      <c r="F14" s="10">
        <v>0</v>
      </c>
      <c r="G14" s="10">
        <v>0</v>
      </c>
      <c r="H14" s="10">
        <v>36993367</v>
      </c>
      <c r="I14" s="14">
        <v>3.3573755448897114E-4</v>
      </c>
      <c r="J14" s="10">
        <v>0</v>
      </c>
      <c r="K14" s="10">
        <v>8729088</v>
      </c>
      <c r="L14" s="6">
        <v>23.6</v>
      </c>
      <c r="M14" s="13">
        <v>28264279</v>
      </c>
    </row>
    <row r="15" spans="1:13" ht="15.75" thickBot="1" x14ac:dyDescent="0.3">
      <c r="A15" s="1">
        <v>1</v>
      </c>
      <c r="B15" t="s">
        <v>22</v>
      </c>
      <c r="C15" s="7">
        <v>3120104</v>
      </c>
      <c r="D15" s="8" t="s">
        <v>49</v>
      </c>
      <c r="E15" s="10">
        <v>278608215</v>
      </c>
      <c r="F15" s="10">
        <v>0</v>
      </c>
      <c r="G15" s="10">
        <v>0</v>
      </c>
      <c r="H15" s="10">
        <v>278608215</v>
      </c>
      <c r="I15" s="14">
        <v>2.5285408804404715E-3</v>
      </c>
      <c r="J15" s="10">
        <v>80848467</v>
      </c>
      <c r="K15" s="10">
        <f>38294708+80848467</f>
        <v>119143175</v>
      </c>
      <c r="L15" s="6">
        <v>42.76</v>
      </c>
      <c r="M15" s="13">
        <f>+H15-K15</f>
        <v>159465040</v>
      </c>
    </row>
    <row r="16" spans="1:13" ht="15.75" thickBot="1" x14ac:dyDescent="0.3">
      <c r="A16" s="1">
        <v>1</v>
      </c>
      <c r="B16" t="s">
        <v>22</v>
      </c>
      <c r="C16" s="7">
        <v>3120201</v>
      </c>
      <c r="D16" s="8" t="s">
        <v>50</v>
      </c>
      <c r="E16" s="10">
        <v>137724446</v>
      </c>
      <c r="F16" s="10">
        <v>0</v>
      </c>
      <c r="G16" s="10">
        <v>0</v>
      </c>
      <c r="H16" s="10">
        <v>137724446</v>
      </c>
      <c r="I16" s="14">
        <v>1.2499340406994682E-3</v>
      </c>
      <c r="J16" s="10">
        <v>16190364</v>
      </c>
      <c r="K16" s="10">
        <f>109506122+16190364</f>
        <v>125696486</v>
      </c>
      <c r="L16" s="6">
        <v>91.27</v>
      </c>
      <c r="M16" s="13">
        <f>+H16-K16</f>
        <v>12027960</v>
      </c>
    </row>
    <row r="17" spans="1:13" ht="15.75" thickBot="1" x14ac:dyDescent="0.3">
      <c r="A17" s="1">
        <v>1</v>
      </c>
      <c r="B17" t="s">
        <v>22</v>
      </c>
      <c r="C17" s="7">
        <v>3120202</v>
      </c>
      <c r="D17" s="11" t="s">
        <v>51</v>
      </c>
      <c r="E17" s="10">
        <v>7125000</v>
      </c>
      <c r="F17" s="10">
        <v>0</v>
      </c>
      <c r="G17" s="10">
        <v>0</v>
      </c>
      <c r="H17" s="10">
        <v>7125000</v>
      </c>
      <c r="I17" s="14">
        <v>6.4663756498128952E-5</v>
      </c>
      <c r="J17" s="10">
        <v>0</v>
      </c>
      <c r="K17" s="10">
        <v>7125000</v>
      </c>
      <c r="L17" s="6">
        <v>100</v>
      </c>
      <c r="M17" s="13">
        <v>0</v>
      </c>
    </row>
    <row r="18" spans="1:13" ht="15.75" thickBot="1" x14ac:dyDescent="0.3">
      <c r="A18" s="1">
        <v>1</v>
      </c>
      <c r="B18" t="s">
        <v>22</v>
      </c>
      <c r="C18" s="7">
        <v>3120203</v>
      </c>
      <c r="D18" s="8" t="s">
        <v>52</v>
      </c>
      <c r="E18" s="10">
        <v>303240190</v>
      </c>
      <c r="F18" s="10">
        <v>0</v>
      </c>
      <c r="G18" s="10">
        <v>0</v>
      </c>
      <c r="H18" s="10">
        <v>303240190</v>
      </c>
      <c r="I18" s="14">
        <v>2.7520912009272084E-3</v>
      </c>
      <c r="J18" s="10">
        <v>95405263</v>
      </c>
      <c r="K18" s="10">
        <f>79202976+95405263</f>
        <v>174608239</v>
      </c>
      <c r="L18" s="6">
        <v>57.58</v>
      </c>
      <c r="M18" s="13">
        <f>+H18-K18</f>
        <v>128631951</v>
      </c>
    </row>
    <row r="19" spans="1:13" ht="15.75" thickBot="1" x14ac:dyDescent="0.3">
      <c r="A19" s="1">
        <v>1</v>
      </c>
      <c r="B19" t="s">
        <v>22</v>
      </c>
      <c r="C19" s="12">
        <v>3120204</v>
      </c>
      <c r="D19" s="11" t="s">
        <v>53</v>
      </c>
      <c r="E19" s="10">
        <v>10357475</v>
      </c>
      <c r="F19" s="10">
        <v>0</v>
      </c>
      <c r="G19" s="10">
        <v>0</v>
      </c>
      <c r="H19" s="10">
        <v>10357475</v>
      </c>
      <c r="I19" s="14">
        <v>9.400045492427484E-5</v>
      </c>
      <c r="J19" s="10">
        <v>0</v>
      </c>
      <c r="K19" s="10">
        <v>10357475</v>
      </c>
      <c r="L19" s="6">
        <v>100</v>
      </c>
      <c r="M19" s="13">
        <v>0</v>
      </c>
    </row>
    <row r="20" spans="1:13" ht="15.75" thickBot="1" x14ac:dyDescent="0.3">
      <c r="A20" s="1">
        <v>1</v>
      </c>
      <c r="B20" t="s">
        <v>22</v>
      </c>
      <c r="C20" s="7">
        <v>312020501</v>
      </c>
      <c r="D20" s="8" t="s">
        <v>54</v>
      </c>
      <c r="E20" s="10">
        <v>701336314</v>
      </c>
      <c r="F20" s="10">
        <v>0</v>
      </c>
      <c r="G20" s="10">
        <v>0</v>
      </c>
      <c r="H20" s="10">
        <v>701336314</v>
      </c>
      <c r="I20" s="14">
        <v>6.3650583342865002E-3</v>
      </c>
      <c r="J20" s="10">
        <v>301345194</v>
      </c>
      <c r="K20" s="10">
        <f>242645014+301345194</f>
        <v>543990208</v>
      </c>
      <c r="L20" s="6">
        <v>77.56</v>
      </c>
      <c r="M20" s="13">
        <f>+H20-K20</f>
        <v>157346106</v>
      </c>
    </row>
    <row r="21" spans="1:13" ht="15.75" thickBot="1" x14ac:dyDescent="0.3">
      <c r="A21" s="1">
        <v>1</v>
      </c>
      <c r="B21" t="s">
        <v>22</v>
      </c>
      <c r="C21" s="7">
        <v>312020601</v>
      </c>
      <c r="D21" s="8" t="s">
        <v>55</v>
      </c>
      <c r="E21" s="10">
        <v>534955</v>
      </c>
      <c r="F21" s="10">
        <v>0</v>
      </c>
      <c r="G21" s="10">
        <v>0</v>
      </c>
      <c r="H21" s="10">
        <v>534955</v>
      </c>
      <c r="I21" s="14">
        <v>4.8550455940289932E-6</v>
      </c>
      <c r="J21" s="10">
        <v>0</v>
      </c>
      <c r="K21" s="10">
        <v>534955</v>
      </c>
      <c r="L21" s="6">
        <v>100</v>
      </c>
      <c r="M21" s="13">
        <v>0</v>
      </c>
    </row>
    <row r="22" spans="1:13" ht="15.75" thickBot="1" x14ac:dyDescent="0.3">
      <c r="A22" s="1">
        <v>1</v>
      </c>
      <c r="B22" t="s">
        <v>22</v>
      </c>
      <c r="C22" s="7">
        <v>312020901</v>
      </c>
      <c r="D22" s="8" t="s">
        <v>56</v>
      </c>
      <c r="E22" s="10">
        <v>59392000</v>
      </c>
      <c r="F22" s="10">
        <v>0</v>
      </c>
      <c r="G22" s="10">
        <v>0</v>
      </c>
      <c r="H22" s="10">
        <v>59392000</v>
      </c>
      <c r="I22" s="14">
        <v>5.3901892293850876E-4</v>
      </c>
      <c r="J22" s="10">
        <v>17817600</v>
      </c>
      <c r="K22" s="10">
        <v>17817600</v>
      </c>
      <c r="L22" s="6">
        <v>30</v>
      </c>
      <c r="M22" s="13">
        <f>+H22-K22</f>
        <v>41574400</v>
      </c>
    </row>
    <row r="23" spans="1:13" ht="15.75" thickBot="1" x14ac:dyDescent="0.3">
      <c r="A23" s="1">
        <v>1</v>
      </c>
      <c r="B23" t="s">
        <v>22</v>
      </c>
      <c r="C23" s="7">
        <v>3120211</v>
      </c>
      <c r="D23" s="9" t="s">
        <v>57</v>
      </c>
      <c r="E23" s="10">
        <v>34423358</v>
      </c>
      <c r="F23" s="10">
        <v>0</v>
      </c>
      <c r="G23" s="10">
        <v>0</v>
      </c>
      <c r="H23" s="10">
        <v>34423358</v>
      </c>
      <c r="I23" s="14">
        <v>3.1241314239437466E-4</v>
      </c>
      <c r="J23" s="10">
        <v>4550000</v>
      </c>
      <c r="K23" s="10">
        <f>16223358+4550000</f>
        <v>20773358</v>
      </c>
      <c r="L23" s="6">
        <v>60.35</v>
      </c>
      <c r="M23" s="13">
        <f>+H23-K23</f>
        <v>13650000</v>
      </c>
    </row>
    <row r="24" spans="1:13" ht="15.75" thickBot="1" x14ac:dyDescent="0.3">
      <c r="A24" s="1">
        <v>1</v>
      </c>
      <c r="B24" t="s">
        <v>22</v>
      </c>
      <c r="C24" s="7">
        <v>3120212</v>
      </c>
      <c r="D24" s="8" t="s">
        <v>58</v>
      </c>
      <c r="E24" s="10">
        <v>99195428</v>
      </c>
      <c r="F24" s="10">
        <v>0</v>
      </c>
      <c r="G24" s="10">
        <v>0</v>
      </c>
      <c r="H24" s="10">
        <v>99195428</v>
      </c>
      <c r="I24" s="14">
        <v>9.0025950904135902E-4</v>
      </c>
      <c r="J24" s="10">
        <v>85125904</v>
      </c>
      <c r="K24" s="10">
        <f>11424724+85125904</f>
        <v>96550628</v>
      </c>
      <c r="L24" s="6">
        <v>97.33</v>
      </c>
      <c r="M24" s="13">
        <f>+H24-K24</f>
        <v>2644800</v>
      </c>
    </row>
    <row r="25" spans="1:13" ht="15.75" thickBot="1" x14ac:dyDescent="0.3">
      <c r="A25" s="1">
        <v>1</v>
      </c>
      <c r="B25" t="s">
        <v>22</v>
      </c>
      <c r="C25" s="7">
        <v>3120217</v>
      </c>
      <c r="D25" s="8" t="s">
        <v>59</v>
      </c>
      <c r="E25" s="10">
        <v>13654508</v>
      </c>
      <c r="F25" s="10">
        <v>0</v>
      </c>
      <c r="G25" s="10">
        <v>0</v>
      </c>
      <c r="H25" s="10">
        <v>13654508</v>
      </c>
      <c r="I25" s="14">
        <v>1.2392305690017599E-4</v>
      </c>
      <c r="J25" s="10">
        <v>2402738</v>
      </c>
      <c r="K25" s="10">
        <f>11251769+2402738</f>
        <v>13654507</v>
      </c>
      <c r="L25" s="6">
        <v>100</v>
      </c>
      <c r="M25" s="13">
        <f>+H25-K25</f>
        <v>1</v>
      </c>
    </row>
    <row r="26" spans="1:13" ht="15.75" thickBot="1" x14ac:dyDescent="0.3">
      <c r="A26" s="1">
        <v>1</v>
      </c>
      <c r="B26" t="s">
        <v>22</v>
      </c>
      <c r="C26" s="7">
        <v>3120302</v>
      </c>
      <c r="D26" s="8" t="s">
        <v>60</v>
      </c>
      <c r="E26" s="10">
        <v>456636</v>
      </c>
      <c r="F26" s="10">
        <v>0</v>
      </c>
      <c r="G26" s="10">
        <v>342477</v>
      </c>
      <c r="H26" s="10">
        <v>114159</v>
      </c>
      <c r="I26" s="14">
        <v>1.0360631267466532E-6</v>
      </c>
      <c r="J26" s="10">
        <v>0</v>
      </c>
      <c r="K26" s="10">
        <v>114159</v>
      </c>
      <c r="L26" s="6">
        <v>100</v>
      </c>
      <c r="M26" s="13">
        <v>0</v>
      </c>
    </row>
    <row r="28" spans="1:13" x14ac:dyDescent="0.25">
      <c r="A28" s="1" t="s">
        <v>24</v>
      </c>
      <c r="B28" s="75" t="s">
        <v>25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25">
      <c r="C29" s="1">
        <v>1</v>
      </c>
      <c r="D29" s="1">
        <v>2</v>
      </c>
      <c r="E29" s="1">
        <v>4</v>
      </c>
      <c r="F29" s="1">
        <v>7</v>
      </c>
      <c r="G29" s="1">
        <v>8</v>
      </c>
      <c r="H29" s="1">
        <v>12</v>
      </c>
      <c r="I29" s="1">
        <v>15</v>
      </c>
      <c r="J29" s="1">
        <v>16</v>
      </c>
      <c r="K29" s="1">
        <v>20</v>
      </c>
      <c r="L29" s="1">
        <v>24</v>
      </c>
      <c r="M29" s="1">
        <v>28</v>
      </c>
    </row>
    <row r="30" spans="1:13" ht="15.75" thickBot="1" x14ac:dyDescent="0.3">
      <c r="C30" s="1" t="s">
        <v>11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</row>
    <row r="31" spans="1:13" x14ac:dyDescent="0.25">
      <c r="A31" s="1">
        <v>1</v>
      </c>
      <c r="B31" t="s">
        <v>22</v>
      </c>
      <c r="C31" s="21">
        <v>3311403260695</v>
      </c>
      <c r="D31" s="22" t="s">
        <v>61</v>
      </c>
      <c r="E31" s="23">
        <v>628437664</v>
      </c>
      <c r="F31" s="23">
        <v>0</v>
      </c>
      <c r="G31" s="23">
        <v>14550000</v>
      </c>
      <c r="H31" s="23">
        <v>613887664</v>
      </c>
      <c r="I31" s="24">
        <v>5.5714080592422742E-3</v>
      </c>
      <c r="J31" s="25">
        <v>142211105</v>
      </c>
      <c r="K31" s="25">
        <f>184145221+142211105</f>
        <v>326356326</v>
      </c>
      <c r="L31" s="26">
        <v>53.16</v>
      </c>
      <c r="M31" s="27">
        <f>+H31-K31</f>
        <v>287531338</v>
      </c>
    </row>
    <row r="32" spans="1:13" x14ac:dyDescent="0.25">
      <c r="A32" s="1">
        <v>1</v>
      </c>
      <c r="B32" t="s">
        <v>22</v>
      </c>
      <c r="C32" s="15">
        <v>3311403260696</v>
      </c>
      <c r="D32" s="16" t="s">
        <v>62</v>
      </c>
      <c r="E32" s="17">
        <v>31766667</v>
      </c>
      <c r="F32" s="17">
        <v>0</v>
      </c>
      <c r="G32" s="17">
        <v>0</v>
      </c>
      <c r="H32" s="17">
        <v>31766667</v>
      </c>
      <c r="I32" s="20">
        <v>2.8830203784493318E-4</v>
      </c>
      <c r="J32" s="18">
        <v>9600000</v>
      </c>
      <c r="K32" s="18">
        <f>3000000+9600000</f>
        <v>12600000</v>
      </c>
      <c r="L32" s="19">
        <v>39.659999999999997</v>
      </c>
      <c r="M32" s="28">
        <f>+H32-K32</f>
        <v>19166667</v>
      </c>
    </row>
    <row r="33" spans="1:13" x14ac:dyDescent="0.25">
      <c r="A33" s="1">
        <v>1</v>
      </c>
      <c r="B33" t="s">
        <v>22</v>
      </c>
      <c r="C33" s="15">
        <v>3311403260697</v>
      </c>
      <c r="D33" s="16" t="s">
        <v>63</v>
      </c>
      <c r="E33" s="17">
        <v>25039996</v>
      </c>
      <c r="F33" s="17">
        <v>0</v>
      </c>
      <c r="G33" s="17">
        <v>0</v>
      </c>
      <c r="H33" s="17">
        <v>25039996</v>
      </c>
      <c r="I33" s="20">
        <v>2.2725336197306991E-4</v>
      </c>
      <c r="J33" s="18">
        <v>8306663</v>
      </c>
      <c r="K33" s="18">
        <f>9900000+8306663</f>
        <v>18206663</v>
      </c>
      <c r="L33" s="19">
        <v>72.709999999999994</v>
      </c>
      <c r="M33" s="28">
        <f>+H33-K33</f>
        <v>6833333</v>
      </c>
    </row>
    <row r="34" spans="1:13" ht="15.75" thickBot="1" x14ac:dyDescent="0.3">
      <c r="A34" s="1">
        <v>1</v>
      </c>
      <c r="B34" t="s">
        <v>22</v>
      </c>
      <c r="C34" s="29">
        <v>3311403310693</v>
      </c>
      <c r="D34" s="30" t="s">
        <v>64</v>
      </c>
      <c r="E34" s="31">
        <v>769250356</v>
      </c>
      <c r="F34" s="31">
        <v>0</v>
      </c>
      <c r="G34" s="31">
        <v>0</v>
      </c>
      <c r="H34" s="31">
        <v>769250356</v>
      </c>
      <c r="I34" s="32">
        <v>6.9814200289800721E-3</v>
      </c>
      <c r="J34" s="33">
        <v>154048543</v>
      </c>
      <c r="K34" s="33">
        <f>6410000+154048543</f>
        <v>160458543</v>
      </c>
      <c r="L34" s="34">
        <v>20.86</v>
      </c>
      <c r="M34" s="35">
        <f>+H34-K34</f>
        <v>608791813</v>
      </c>
    </row>
  </sheetData>
  <mergeCells count="4">
    <mergeCell ref="D1:G1"/>
    <mergeCell ref="D2:G2"/>
    <mergeCell ref="B8:M8"/>
    <mergeCell ref="B28:M28"/>
  </mergeCells>
  <dataValidations count="2">
    <dataValidation type="textLength" allowBlank="1" showInputMessage="1" error="Escriba un texto " promptTitle="Cualquier contenido" sqref="C11:D26 C31:D34">
      <formula1>0</formula1>
      <formula2>3500</formula2>
    </dataValidation>
    <dataValidation type="decimal" allowBlank="1" showInputMessage="1" showErrorMessage="1" errorTitle="Entrada no válida" error="Por favor escriba un número" promptTitle="Escriba un número en esta casilla" sqref="E11:M26 E31:M34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tabSelected="1" topLeftCell="E75" workbookViewId="0">
      <selection activeCell="L88" sqref="L88"/>
    </sheetView>
  </sheetViews>
  <sheetFormatPr baseColWidth="10" defaultRowHeight="15" x14ac:dyDescent="0.25"/>
  <cols>
    <col min="2" max="2" width="15.85546875" customWidth="1"/>
    <col min="3" max="3" width="19.42578125" customWidth="1"/>
    <col min="4" max="4" width="61" customWidth="1"/>
    <col min="5" max="5" width="28.85546875" customWidth="1"/>
    <col min="6" max="6" width="11.7109375" customWidth="1"/>
    <col min="7" max="7" width="21.42578125" customWidth="1"/>
    <col min="8" max="8" width="17.85546875" customWidth="1"/>
    <col min="9" max="9" width="20.5703125" customWidth="1"/>
    <col min="10" max="10" width="28.85546875" customWidth="1"/>
    <col min="11" max="11" width="19" customWidth="1"/>
    <col min="12" max="12" width="22" customWidth="1"/>
    <col min="13" max="13" width="33" customWidth="1"/>
    <col min="14" max="14" width="22" customWidth="1"/>
    <col min="15" max="15" width="9.140625"/>
    <col min="16" max="256" width="8" hidden="1"/>
  </cols>
  <sheetData>
    <row r="1" spans="1:14" x14ac:dyDescent="0.25">
      <c r="B1" s="1" t="s">
        <v>0</v>
      </c>
      <c r="C1" s="1">
        <v>1</v>
      </c>
      <c r="D1" s="75" t="s">
        <v>1</v>
      </c>
      <c r="E1" s="76"/>
      <c r="F1" s="76"/>
      <c r="G1" s="76"/>
    </row>
    <row r="2" spans="1:14" x14ac:dyDescent="0.25">
      <c r="B2" s="1" t="s">
        <v>2</v>
      </c>
      <c r="C2" s="1">
        <v>14183</v>
      </c>
      <c r="D2" s="75" t="s">
        <v>26</v>
      </c>
      <c r="E2" s="76"/>
      <c r="F2" s="76"/>
      <c r="G2" s="76"/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4">
        <v>42460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5" t="s">
        <v>27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33</v>
      </c>
      <c r="J10" s="1" t="s">
        <v>34</v>
      </c>
      <c r="K10" s="1" t="s">
        <v>35</v>
      </c>
      <c r="L10" s="1" t="s">
        <v>36</v>
      </c>
      <c r="M10" s="1" t="s">
        <v>37</v>
      </c>
      <c r="N10" s="1" t="s">
        <v>38</v>
      </c>
    </row>
    <row r="11" spans="1:14" ht="75.75" thickBot="1" x14ac:dyDescent="0.3">
      <c r="A11" s="1">
        <v>1</v>
      </c>
      <c r="B11" t="s">
        <v>22</v>
      </c>
      <c r="C11" s="49">
        <v>312020501000000</v>
      </c>
      <c r="D11" s="42" t="s">
        <v>65</v>
      </c>
      <c r="E11" s="42" t="s">
        <v>66</v>
      </c>
      <c r="F11" s="37">
        <v>1181</v>
      </c>
      <c r="G11" s="36">
        <v>42003</v>
      </c>
      <c r="H11" s="43">
        <v>743</v>
      </c>
      <c r="I11" s="44">
        <v>42003</v>
      </c>
      <c r="J11" s="39">
        <v>982400</v>
      </c>
      <c r="K11" s="39">
        <v>0</v>
      </c>
      <c r="L11" s="39">
        <v>982400</v>
      </c>
      <c r="M11" s="40">
        <v>0</v>
      </c>
      <c r="N11" s="38">
        <v>100</v>
      </c>
    </row>
    <row r="12" spans="1:14" ht="30.75" thickBot="1" x14ac:dyDescent="0.3">
      <c r="A12" s="1">
        <v>1</v>
      </c>
      <c r="B12" t="s">
        <v>22</v>
      </c>
      <c r="C12" s="49">
        <v>311030101000000</v>
      </c>
      <c r="D12" s="42" t="s">
        <v>67</v>
      </c>
      <c r="E12" s="37" t="s">
        <v>68</v>
      </c>
      <c r="F12" s="37">
        <v>1055</v>
      </c>
      <c r="G12" s="36">
        <v>42361</v>
      </c>
      <c r="H12" s="43" t="s">
        <v>69</v>
      </c>
      <c r="I12" s="44">
        <v>42367</v>
      </c>
      <c r="J12" s="39">
        <v>1393356381</v>
      </c>
      <c r="K12" s="39">
        <v>0</v>
      </c>
      <c r="L12" s="39">
        <v>1393356381</v>
      </c>
      <c r="M12" s="40">
        <v>0</v>
      </c>
      <c r="N12" s="38">
        <v>100</v>
      </c>
    </row>
    <row r="13" spans="1:14" ht="30.75" thickBot="1" x14ac:dyDescent="0.3">
      <c r="A13" s="1">
        <v>1</v>
      </c>
      <c r="B13" t="s">
        <v>22</v>
      </c>
      <c r="C13" s="49">
        <v>311030101000000</v>
      </c>
      <c r="D13" s="42" t="s">
        <v>70</v>
      </c>
      <c r="E13" s="37" t="s">
        <v>68</v>
      </c>
      <c r="F13" s="37">
        <v>1054</v>
      </c>
      <c r="G13" s="36">
        <v>42361</v>
      </c>
      <c r="H13" s="43" t="s">
        <v>71</v>
      </c>
      <c r="I13" s="44">
        <v>42366</v>
      </c>
      <c r="J13" s="39">
        <v>163682706</v>
      </c>
      <c r="K13" s="39">
        <v>0</v>
      </c>
      <c r="L13" s="39">
        <v>163682706</v>
      </c>
      <c r="M13" s="40">
        <v>0</v>
      </c>
      <c r="N13" s="38">
        <v>100</v>
      </c>
    </row>
    <row r="14" spans="1:14" ht="45.75" thickBot="1" x14ac:dyDescent="0.3">
      <c r="A14" s="1">
        <v>1</v>
      </c>
      <c r="B14" t="s">
        <v>22</v>
      </c>
      <c r="C14" s="49">
        <v>311020400000000</v>
      </c>
      <c r="D14" s="42" t="s">
        <v>72</v>
      </c>
      <c r="E14" s="37" t="s">
        <v>73</v>
      </c>
      <c r="F14" s="37">
        <v>561</v>
      </c>
      <c r="G14" s="36">
        <v>42178</v>
      </c>
      <c r="H14" s="43">
        <v>420</v>
      </c>
      <c r="I14" s="44">
        <v>42178</v>
      </c>
      <c r="J14" s="39">
        <v>2533333</v>
      </c>
      <c r="K14" s="39">
        <v>0</v>
      </c>
      <c r="L14" s="39">
        <v>2533333</v>
      </c>
      <c r="M14" s="40">
        <v>0</v>
      </c>
      <c r="N14" s="38">
        <v>100</v>
      </c>
    </row>
    <row r="15" spans="1:14" ht="60.75" thickBot="1" x14ac:dyDescent="0.3">
      <c r="A15" s="1">
        <v>1</v>
      </c>
      <c r="B15" t="s">
        <v>22</v>
      </c>
      <c r="C15" s="49">
        <v>311020301000000</v>
      </c>
      <c r="D15" s="42" t="s">
        <v>74</v>
      </c>
      <c r="E15" s="37" t="s">
        <v>75</v>
      </c>
      <c r="F15" s="37">
        <v>277</v>
      </c>
      <c r="G15" s="36">
        <v>42025</v>
      </c>
      <c r="H15" s="43">
        <v>258</v>
      </c>
      <c r="I15" s="44">
        <v>42025</v>
      </c>
      <c r="J15" s="39">
        <v>2666667</v>
      </c>
      <c r="K15" s="39">
        <v>0</v>
      </c>
      <c r="L15" s="39">
        <v>2666667</v>
      </c>
      <c r="M15" s="40">
        <v>0</v>
      </c>
      <c r="N15" s="38">
        <v>100</v>
      </c>
    </row>
    <row r="16" spans="1:14" ht="105.75" thickBot="1" x14ac:dyDescent="0.3">
      <c r="A16" s="1">
        <v>1</v>
      </c>
      <c r="B16" t="s">
        <v>22</v>
      </c>
      <c r="C16" s="49">
        <v>312020501000000</v>
      </c>
      <c r="D16" s="42" t="s">
        <v>76</v>
      </c>
      <c r="E16" s="37" t="s">
        <v>77</v>
      </c>
      <c r="F16" s="37">
        <v>414</v>
      </c>
      <c r="G16" s="36">
        <v>42090</v>
      </c>
      <c r="H16" s="43">
        <v>344</v>
      </c>
      <c r="I16" s="44">
        <v>42090</v>
      </c>
      <c r="J16" s="39">
        <v>32189222</v>
      </c>
      <c r="K16" s="39">
        <v>0</v>
      </c>
      <c r="L16" s="39">
        <v>32189222</v>
      </c>
      <c r="M16" s="40">
        <v>0</v>
      </c>
      <c r="N16" s="38">
        <v>100</v>
      </c>
    </row>
    <row r="17" spans="1:14" ht="60.75" thickBot="1" x14ac:dyDescent="0.3">
      <c r="A17" s="1">
        <v>1</v>
      </c>
      <c r="B17" t="s">
        <v>22</v>
      </c>
      <c r="C17" s="49">
        <v>311020301000000</v>
      </c>
      <c r="D17" s="42" t="s">
        <v>78</v>
      </c>
      <c r="E17" s="37" t="s">
        <v>79</v>
      </c>
      <c r="F17" s="37">
        <v>773</v>
      </c>
      <c r="G17" s="36">
        <v>42251</v>
      </c>
      <c r="H17" s="43">
        <v>128</v>
      </c>
      <c r="I17" s="44">
        <v>42010</v>
      </c>
      <c r="J17" s="39">
        <v>4166667</v>
      </c>
      <c r="K17" s="39">
        <v>0</v>
      </c>
      <c r="L17" s="39">
        <v>4166667</v>
      </c>
      <c r="M17" s="40">
        <v>0</v>
      </c>
      <c r="N17" s="38">
        <v>100</v>
      </c>
    </row>
    <row r="18" spans="1:14" ht="15.75" thickBot="1" x14ac:dyDescent="0.3">
      <c r="A18" s="1">
        <v>1</v>
      </c>
      <c r="B18" t="s">
        <v>22</v>
      </c>
      <c r="C18" s="49">
        <v>312020801000000</v>
      </c>
      <c r="D18" s="42" t="s">
        <v>80</v>
      </c>
      <c r="E18" s="37" t="s">
        <v>81</v>
      </c>
      <c r="F18" s="37">
        <v>1058</v>
      </c>
      <c r="G18" s="36">
        <v>42367</v>
      </c>
      <c r="H18" s="43">
        <v>13606748</v>
      </c>
      <c r="I18" s="36">
        <v>42367</v>
      </c>
      <c r="J18" s="39">
        <v>59460</v>
      </c>
      <c r="K18" s="39">
        <v>0</v>
      </c>
      <c r="L18" s="39">
        <v>59460</v>
      </c>
      <c r="M18" s="40">
        <v>0</v>
      </c>
      <c r="N18" s="38">
        <v>100</v>
      </c>
    </row>
    <row r="19" spans="1:14" ht="30.75" thickBot="1" x14ac:dyDescent="0.3">
      <c r="A19" s="1">
        <v>1</v>
      </c>
      <c r="B19" t="s">
        <v>22</v>
      </c>
      <c r="C19" s="49">
        <v>312020801000000</v>
      </c>
      <c r="D19" s="42" t="s">
        <v>82</v>
      </c>
      <c r="E19" s="37" t="s">
        <v>81</v>
      </c>
      <c r="F19" s="37">
        <v>1059</v>
      </c>
      <c r="G19" s="36">
        <v>42367</v>
      </c>
      <c r="H19" s="43">
        <v>4177885</v>
      </c>
      <c r="I19" s="36">
        <v>42367</v>
      </c>
      <c r="J19" s="39">
        <v>71700</v>
      </c>
      <c r="K19" s="39">
        <v>0</v>
      </c>
      <c r="L19" s="39">
        <v>71700</v>
      </c>
      <c r="M19" s="40">
        <v>0</v>
      </c>
      <c r="N19" s="38">
        <v>100</v>
      </c>
    </row>
    <row r="20" spans="1:14" ht="30.75" thickBot="1" x14ac:dyDescent="0.3">
      <c r="A20" s="1">
        <v>1</v>
      </c>
      <c r="B20" t="s">
        <v>22</v>
      </c>
      <c r="C20" s="50">
        <v>312020802000000</v>
      </c>
      <c r="D20" s="42" t="s">
        <v>82</v>
      </c>
      <c r="E20" s="37" t="s">
        <v>83</v>
      </c>
      <c r="F20" s="37">
        <v>1060</v>
      </c>
      <c r="G20" s="36">
        <v>42367</v>
      </c>
      <c r="H20" s="43">
        <v>10285550</v>
      </c>
      <c r="I20" s="36">
        <v>42367</v>
      </c>
      <c r="J20" s="39">
        <v>145620</v>
      </c>
      <c r="K20" s="39">
        <v>0</v>
      </c>
      <c r="L20" s="39">
        <v>145620</v>
      </c>
      <c r="M20" s="40">
        <v>0</v>
      </c>
      <c r="N20" s="38">
        <v>100</v>
      </c>
    </row>
    <row r="21" spans="1:14" ht="30.75" thickBot="1" x14ac:dyDescent="0.3">
      <c r="A21" s="1">
        <v>1</v>
      </c>
      <c r="B21" t="s">
        <v>22</v>
      </c>
      <c r="C21" s="50">
        <v>312020803000000</v>
      </c>
      <c r="D21" s="42" t="s">
        <v>82</v>
      </c>
      <c r="E21" s="37" t="s">
        <v>83</v>
      </c>
      <c r="F21" s="37">
        <v>1061</v>
      </c>
      <c r="G21" s="36">
        <v>42367</v>
      </c>
      <c r="H21" s="43">
        <v>11511387</v>
      </c>
      <c r="I21" s="36">
        <v>42367</v>
      </c>
      <c r="J21" s="39">
        <v>113078</v>
      </c>
      <c r="K21" s="39">
        <v>0</v>
      </c>
      <c r="L21" s="39">
        <v>113078</v>
      </c>
      <c r="M21" s="40">
        <v>0</v>
      </c>
      <c r="N21" s="38">
        <v>100</v>
      </c>
    </row>
    <row r="22" spans="1:14" ht="30.75" thickBot="1" x14ac:dyDescent="0.3">
      <c r="A22" s="1">
        <v>1</v>
      </c>
      <c r="B22" t="s">
        <v>22</v>
      </c>
      <c r="C22" s="50">
        <v>312020802000000</v>
      </c>
      <c r="D22" s="42" t="s">
        <v>84</v>
      </c>
      <c r="E22" s="37" t="s">
        <v>83</v>
      </c>
      <c r="F22" s="37">
        <v>1064</v>
      </c>
      <c r="G22" s="36">
        <v>42367</v>
      </c>
      <c r="H22" s="43">
        <v>10020879</v>
      </c>
      <c r="I22" s="36">
        <v>42367</v>
      </c>
      <c r="J22" s="39">
        <v>403808</v>
      </c>
      <c r="K22" s="39">
        <v>0</v>
      </c>
      <c r="L22" s="39">
        <v>403808</v>
      </c>
      <c r="M22" s="40">
        <v>0</v>
      </c>
      <c r="N22" s="38">
        <v>100</v>
      </c>
    </row>
    <row r="23" spans="1:14" ht="30.75" thickBot="1" x14ac:dyDescent="0.3">
      <c r="A23" s="1">
        <v>1</v>
      </c>
      <c r="B23" t="s">
        <v>22</v>
      </c>
      <c r="C23" s="50">
        <v>312020801000000</v>
      </c>
      <c r="D23" s="42" t="s">
        <v>84</v>
      </c>
      <c r="E23" s="37" t="s">
        <v>81</v>
      </c>
      <c r="F23" s="37">
        <v>1063</v>
      </c>
      <c r="G23" s="36">
        <v>42367</v>
      </c>
      <c r="H23" s="43">
        <v>30342602</v>
      </c>
      <c r="I23" s="36">
        <v>42367</v>
      </c>
      <c r="J23" s="39">
        <v>137180</v>
      </c>
      <c r="K23" s="39">
        <v>0</v>
      </c>
      <c r="L23" s="39">
        <v>137180</v>
      </c>
      <c r="M23" s="40">
        <v>0</v>
      </c>
      <c r="N23" s="38">
        <v>100</v>
      </c>
    </row>
    <row r="24" spans="1:14" ht="60.75" thickBot="1" x14ac:dyDescent="0.3">
      <c r="A24" s="1">
        <v>1</v>
      </c>
      <c r="B24" t="s">
        <v>22</v>
      </c>
      <c r="C24" s="50">
        <v>312020300000000</v>
      </c>
      <c r="D24" s="42" t="s">
        <v>85</v>
      </c>
      <c r="E24" s="37" t="s">
        <v>86</v>
      </c>
      <c r="F24" s="37">
        <v>969</v>
      </c>
      <c r="G24" s="36">
        <v>42331</v>
      </c>
      <c r="H24" s="43">
        <v>121</v>
      </c>
      <c r="I24" s="47">
        <v>42328</v>
      </c>
      <c r="J24" s="39">
        <v>236099</v>
      </c>
      <c r="K24" s="39">
        <v>0</v>
      </c>
      <c r="L24" s="39">
        <v>236099</v>
      </c>
      <c r="M24" s="40">
        <v>0</v>
      </c>
      <c r="N24" s="38">
        <v>100</v>
      </c>
    </row>
    <row r="25" spans="1:14" ht="75.75" thickBot="1" x14ac:dyDescent="0.3">
      <c r="A25" s="1">
        <v>1</v>
      </c>
      <c r="B25" t="s">
        <v>22</v>
      </c>
      <c r="C25" s="50">
        <v>312020501000000</v>
      </c>
      <c r="D25" s="42" t="s">
        <v>87</v>
      </c>
      <c r="E25" s="37" t="s">
        <v>66</v>
      </c>
      <c r="F25" s="37">
        <v>507</v>
      </c>
      <c r="G25" s="36">
        <v>42153</v>
      </c>
      <c r="H25" s="43">
        <v>743012014</v>
      </c>
      <c r="I25" s="44">
        <v>42003</v>
      </c>
      <c r="J25" s="39">
        <v>1670620</v>
      </c>
      <c r="K25" s="39">
        <v>0</v>
      </c>
      <c r="L25" s="39">
        <v>1670620</v>
      </c>
      <c r="M25" s="40">
        <v>0</v>
      </c>
      <c r="N25" s="38">
        <v>100</v>
      </c>
    </row>
    <row r="26" spans="1:14" ht="75.75" thickBot="1" x14ac:dyDescent="0.3">
      <c r="A26" s="1">
        <v>1</v>
      </c>
      <c r="B26" t="s">
        <v>22</v>
      </c>
      <c r="C26" s="50">
        <v>312020501000000</v>
      </c>
      <c r="D26" s="42" t="s">
        <v>87</v>
      </c>
      <c r="E26" s="37" t="s">
        <v>66</v>
      </c>
      <c r="F26" s="37">
        <v>1070</v>
      </c>
      <c r="G26" s="36">
        <v>42367</v>
      </c>
      <c r="H26" s="43">
        <v>743022014</v>
      </c>
      <c r="I26" s="44">
        <v>42003</v>
      </c>
      <c r="J26" s="39">
        <v>618531</v>
      </c>
      <c r="K26" s="39">
        <v>0</v>
      </c>
      <c r="L26" s="39">
        <v>618531</v>
      </c>
      <c r="M26" s="40">
        <v>0</v>
      </c>
      <c r="N26" s="38">
        <v>100</v>
      </c>
    </row>
    <row r="27" spans="1:14" ht="45.75" thickBot="1" x14ac:dyDescent="0.3">
      <c r="A27" s="1">
        <v>1</v>
      </c>
      <c r="B27" t="s">
        <v>22</v>
      </c>
      <c r="C27" s="49">
        <v>312010200000000</v>
      </c>
      <c r="D27" s="42" t="s">
        <v>88</v>
      </c>
      <c r="E27" s="37" t="s">
        <v>89</v>
      </c>
      <c r="F27" s="37">
        <v>1031</v>
      </c>
      <c r="G27" s="36">
        <v>42356</v>
      </c>
      <c r="H27" s="43">
        <v>492</v>
      </c>
      <c r="I27" s="44">
        <v>42356</v>
      </c>
      <c r="J27" s="39">
        <v>22287219</v>
      </c>
      <c r="K27" s="39">
        <v>0</v>
      </c>
      <c r="L27" s="39">
        <v>22287219</v>
      </c>
      <c r="M27" s="40">
        <v>0</v>
      </c>
      <c r="N27" s="38">
        <v>100</v>
      </c>
    </row>
    <row r="28" spans="1:14" ht="75.75" thickBot="1" x14ac:dyDescent="0.3">
      <c r="A28" s="1">
        <v>1</v>
      </c>
      <c r="B28" t="s">
        <v>22</v>
      </c>
      <c r="C28" s="49">
        <v>311020301000000</v>
      </c>
      <c r="D28" s="42" t="s">
        <v>90</v>
      </c>
      <c r="E28" s="37" t="s">
        <v>91</v>
      </c>
      <c r="F28" s="37">
        <v>855</v>
      </c>
      <c r="G28" s="36">
        <v>42262</v>
      </c>
      <c r="H28" s="43">
        <v>221</v>
      </c>
      <c r="I28" s="44">
        <v>42013</v>
      </c>
      <c r="J28" s="39">
        <v>4000000</v>
      </c>
      <c r="K28" s="39">
        <v>0</v>
      </c>
      <c r="L28" s="39">
        <v>4000000</v>
      </c>
      <c r="M28" s="40">
        <v>0</v>
      </c>
      <c r="N28" s="38">
        <v>100</v>
      </c>
    </row>
    <row r="29" spans="1:14" ht="75.75" thickBot="1" x14ac:dyDescent="0.3">
      <c r="A29" s="1">
        <v>1</v>
      </c>
      <c r="B29" t="s">
        <v>22</v>
      </c>
      <c r="C29" s="49">
        <v>311020301000000</v>
      </c>
      <c r="D29" s="42" t="s">
        <v>92</v>
      </c>
      <c r="E29" s="37" t="s">
        <v>91</v>
      </c>
      <c r="F29" s="37">
        <v>855</v>
      </c>
      <c r="G29" s="36">
        <v>42262</v>
      </c>
      <c r="H29" s="43">
        <v>221</v>
      </c>
      <c r="I29" s="44">
        <v>42013</v>
      </c>
      <c r="J29" s="39">
        <v>1333333</v>
      </c>
      <c r="K29" s="39">
        <v>0</v>
      </c>
      <c r="L29" s="39">
        <v>1333333</v>
      </c>
      <c r="M29" s="40">
        <v>0</v>
      </c>
      <c r="N29" s="38">
        <v>100</v>
      </c>
    </row>
    <row r="30" spans="1:14" ht="45.75" thickBot="1" x14ac:dyDescent="0.3">
      <c r="A30" s="1">
        <v>1</v>
      </c>
      <c r="B30" t="s">
        <v>22</v>
      </c>
      <c r="C30" s="49">
        <v>311020301000000</v>
      </c>
      <c r="D30" s="42" t="s">
        <v>93</v>
      </c>
      <c r="E30" s="37" t="s">
        <v>94</v>
      </c>
      <c r="F30" s="37">
        <v>1029</v>
      </c>
      <c r="G30" s="36">
        <v>42355</v>
      </c>
      <c r="H30" s="43">
        <v>491</v>
      </c>
      <c r="I30" s="44">
        <v>42355</v>
      </c>
      <c r="J30" s="39">
        <v>2333333</v>
      </c>
      <c r="K30" s="39">
        <v>0</v>
      </c>
      <c r="L30" s="39">
        <v>2333333</v>
      </c>
      <c r="M30" s="40">
        <v>0</v>
      </c>
      <c r="N30" s="38">
        <v>100</v>
      </c>
    </row>
    <row r="31" spans="1:14" ht="45.75" thickBot="1" x14ac:dyDescent="0.3">
      <c r="A31" s="1">
        <v>1</v>
      </c>
      <c r="B31" t="s">
        <v>22</v>
      </c>
      <c r="C31" s="49">
        <v>312010400000000</v>
      </c>
      <c r="D31" s="42" t="s">
        <v>95</v>
      </c>
      <c r="E31" s="37" t="s">
        <v>96</v>
      </c>
      <c r="F31" s="37">
        <v>860</v>
      </c>
      <c r="G31" s="36">
        <v>42265</v>
      </c>
      <c r="H31" s="43">
        <v>1</v>
      </c>
      <c r="I31" s="44">
        <v>42034</v>
      </c>
      <c r="J31" s="39">
        <v>1107800</v>
      </c>
      <c r="K31" s="39">
        <v>0</v>
      </c>
      <c r="L31" s="39">
        <v>1107800</v>
      </c>
      <c r="M31" s="40">
        <v>0</v>
      </c>
      <c r="N31" s="38">
        <v>100</v>
      </c>
    </row>
    <row r="32" spans="1:14" ht="105.75" thickBot="1" x14ac:dyDescent="0.3">
      <c r="A32" s="1">
        <v>1</v>
      </c>
      <c r="B32" t="s">
        <v>22</v>
      </c>
      <c r="C32" s="49">
        <v>312020601000000</v>
      </c>
      <c r="D32" s="42" t="s">
        <v>97</v>
      </c>
      <c r="E32" s="37" t="s">
        <v>98</v>
      </c>
      <c r="F32" s="37">
        <v>975</v>
      </c>
      <c r="G32" s="36">
        <v>42332</v>
      </c>
      <c r="H32" s="43">
        <v>467</v>
      </c>
      <c r="I32" s="44">
        <v>42332</v>
      </c>
      <c r="J32" s="39">
        <v>64150183</v>
      </c>
      <c r="K32" s="39">
        <v>0</v>
      </c>
      <c r="L32" s="39">
        <v>64150183</v>
      </c>
      <c r="M32" s="40">
        <v>0</v>
      </c>
      <c r="N32" s="38">
        <v>100</v>
      </c>
    </row>
    <row r="33" spans="1:14" ht="15.75" thickBot="1" x14ac:dyDescent="0.3">
      <c r="A33" s="1">
        <v>1</v>
      </c>
      <c r="B33" t="s">
        <v>22</v>
      </c>
      <c r="C33" s="49">
        <v>311030201000000</v>
      </c>
      <c r="D33" s="42" t="s">
        <v>99</v>
      </c>
      <c r="E33" s="37" t="s">
        <v>68</v>
      </c>
      <c r="F33" s="41">
        <v>1103</v>
      </c>
      <c r="G33" s="45">
        <v>42369</v>
      </c>
      <c r="H33" s="46" t="s">
        <v>100</v>
      </c>
      <c r="I33" s="47">
        <v>42367</v>
      </c>
      <c r="J33" s="48">
        <v>193886841</v>
      </c>
      <c r="K33" s="39">
        <v>0</v>
      </c>
      <c r="L33" s="39">
        <v>193886841</v>
      </c>
      <c r="M33" s="40">
        <v>0</v>
      </c>
      <c r="N33" s="38">
        <v>100</v>
      </c>
    </row>
    <row r="34" spans="1:14" ht="15.75" thickBot="1" x14ac:dyDescent="0.3">
      <c r="A34" s="1">
        <v>1</v>
      </c>
      <c r="B34" t="s">
        <v>22</v>
      </c>
      <c r="C34" s="49">
        <v>311030209000000</v>
      </c>
      <c r="D34" s="42" t="s">
        <v>101</v>
      </c>
      <c r="E34" s="37" t="s">
        <v>68</v>
      </c>
      <c r="F34" s="41">
        <v>1104</v>
      </c>
      <c r="G34" s="45">
        <v>42369</v>
      </c>
      <c r="H34" s="46" t="s">
        <v>102</v>
      </c>
      <c r="I34" s="47">
        <v>42369</v>
      </c>
      <c r="J34" s="48">
        <v>2477737</v>
      </c>
      <c r="K34" s="39">
        <v>0</v>
      </c>
      <c r="L34" s="39">
        <v>2477737</v>
      </c>
      <c r="M34" s="40">
        <v>0</v>
      </c>
      <c r="N34" s="38">
        <v>100</v>
      </c>
    </row>
    <row r="35" spans="1:14" ht="75.75" thickBot="1" x14ac:dyDescent="0.3">
      <c r="A35" s="1">
        <v>1</v>
      </c>
      <c r="B35" t="s">
        <v>22</v>
      </c>
      <c r="C35" s="49">
        <v>312020501000000</v>
      </c>
      <c r="D35" s="42" t="s">
        <v>103</v>
      </c>
      <c r="E35" s="37" t="s">
        <v>104</v>
      </c>
      <c r="F35" s="37">
        <v>604</v>
      </c>
      <c r="G35" s="36">
        <v>42216</v>
      </c>
      <c r="H35" s="43">
        <v>441</v>
      </c>
      <c r="I35" s="44">
        <v>42215</v>
      </c>
      <c r="J35" s="39">
        <v>11342479</v>
      </c>
      <c r="K35" s="39">
        <v>0</v>
      </c>
      <c r="L35" s="39">
        <v>11342479</v>
      </c>
      <c r="M35" s="40">
        <v>0</v>
      </c>
      <c r="N35" s="38">
        <v>100</v>
      </c>
    </row>
    <row r="37" spans="1:14" x14ac:dyDescent="0.25">
      <c r="A37" s="1" t="s">
        <v>24</v>
      </c>
      <c r="B37" s="75" t="s">
        <v>39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C38" s="1">
        <v>4</v>
      </c>
      <c r="D38" s="1">
        <v>8</v>
      </c>
      <c r="E38" s="1">
        <v>12</v>
      </c>
      <c r="F38" s="1">
        <v>16</v>
      </c>
      <c r="G38" s="1">
        <v>20</v>
      </c>
      <c r="H38" s="1">
        <v>24</v>
      </c>
      <c r="I38" s="1">
        <v>28</v>
      </c>
      <c r="J38" s="1">
        <v>32</v>
      </c>
      <c r="K38" s="1">
        <v>36</v>
      </c>
      <c r="L38" s="1">
        <v>40</v>
      </c>
      <c r="M38" s="1">
        <v>44</v>
      </c>
      <c r="N38" s="1">
        <v>48</v>
      </c>
    </row>
    <row r="39" spans="1:14" x14ac:dyDescent="0.25">
      <c r="C39" s="1" t="s">
        <v>12</v>
      </c>
      <c r="D39" s="1" t="s">
        <v>28</v>
      </c>
      <c r="E39" s="1" t="s">
        <v>29</v>
      </c>
      <c r="F39" s="1" t="s">
        <v>30</v>
      </c>
      <c r="G39" s="1" t="s">
        <v>31</v>
      </c>
      <c r="H39" s="1" t="s">
        <v>32</v>
      </c>
      <c r="I39" s="1" t="s">
        <v>33</v>
      </c>
      <c r="J39" s="1" t="s">
        <v>34</v>
      </c>
      <c r="K39" s="1" t="s">
        <v>35</v>
      </c>
      <c r="L39" s="1" t="s">
        <v>36</v>
      </c>
      <c r="M39" s="1" t="s">
        <v>37</v>
      </c>
      <c r="N39" s="1" t="s">
        <v>38</v>
      </c>
    </row>
    <row r="40" spans="1:14" ht="15.75" thickBot="1" x14ac:dyDescent="0.3">
      <c r="A40" s="1">
        <v>1</v>
      </c>
      <c r="B40" t="s">
        <v>22</v>
      </c>
      <c r="C40" s="3"/>
      <c r="D40" s="3" t="s">
        <v>23</v>
      </c>
      <c r="E40" s="3" t="s">
        <v>23</v>
      </c>
      <c r="F40" s="3"/>
      <c r="G40" s="2" t="s">
        <v>23</v>
      </c>
      <c r="H40" s="3" t="s">
        <v>23</v>
      </c>
      <c r="I40" s="2" t="s">
        <v>23</v>
      </c>
      <c r="J40" s="3"/>
      <c r="K40" s="3"/>
      <c r="L40" s="3"/>
      <c r="M40" s="5"/>
      <c r="N40" s="5"/>
    </row>
    <row r="42" spans="1:14" x14ac:dyDescent="0.25">
      <c r="A42" s="1" t="s">
        <v>40</v>
      </c>
      <c r="B42" s="75" t="s">
        <v>41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14" x14ac:dyDescent="0.25">
      <c r="C43" s="1">
        <v>4</v>
      </c>
      <c r="D43" s="1">
        <v>8</v>
      </c>
      <c r="E43" s="1">
        <v>12</v>
      </c>
      <c r="F43" s="1">
        <v>16</v>
      </c>
      <c r="G43" s="1">
        <v>20</v>
      </c>
      <c r="H43" s="1">
        <v>24</v>
      </c>
      <c r="I43" s="1">
        <v>28</v>
      </c>
      <c r="J43" s="1">
        <v>32</v>
      </c>
      <c r="K43" s="1">
        <v>36</v>
      </c>
      <c r="L43" s="1">
        <v>40</v>
      </c>
      <c r="M43" s="1">
        <v>44</v>
      </c>
      <c r="N43" s="1">
        <v>48</v>
      </c>
    </row>
    <row r="44" spans="1:14" ht="15.75" thickBot="1" x14ac:dyDescent="0.3">
      <c r="C44" s="1" t="s">
        <v>12</v>
      </c>
      <c r="D44" s="1" t="s">
        <v>28</v>
      </c>
      <c r="E44" s="1" t="s">
        <v>29</v>
      </c>
      <c r="F44" s="1" t="s">
        <v>30</v>
      </c>
      <c r="G44" s="1" t="s">
        <v>31</v>
      </c>
      <c r="H44" s="1" t="s">
        <v>32</v>
      </c>
      <c r="I44" s="1" t="s">
        <v>33</v>
      </c>
      <c r="J44" s="1" t="s">
        <v>34</v>
      </c>
      <c r="K44" s="1" t="s">
        <v>35</v>
      </c>
      <c r="L44" s="1" t="s">
        <v>36</v>
      </c>
      <c r="M44" s="1" t="s">
        <v>37</v>
      </c>
      <c r="N44" s="1" t="s">
        <v>38</v>
      </c>
    </row>
    <row r="45" spans="1:14" ht="60.75" thickBot="1" x14ac:dyDescent="0.3">
      <c r="A45" s="1">
        <v>1</v>
      </c>
      <c r="B45" t="s">
        <v>22</v>
      </c>
      <c r="C45" s="59">
        <v>3311403260695220</v>
      </c>
      <c r="D45" s="56" t="s">
        <v>105</v>
      </c>
      <c r="E45" s="52" t="s">
        <v>106</v>
      </c>
      <c r="F45" s="52">
        <v>928</v>
      </c>
      <c r="G45" s="51">
        <v>42304</v>
      </c>
      <c r="H45" s="57">
        <v>454</v>
      </c>
      <c r="I45" s="51">
        <v>42304</v>
      </c>
      <c r="J45" s="54">
        <v>107995623</v>
      </c>
      <c r="K45" s="54">
        <v>0</v>
      </c>
      <c r="L45" s="52">
        <v>107995623</v>
      </c>
      <c r="M45" s="55">
        <v>0</v>
      </c>
      <c r="N45" s="53">
        <v>100</v>
      </c>
    </row>
    <row r="46" spans="1:14" ht="90.75" thickBot="1" x14ac:dyDescent="0.3">
      <c r="A46" s="1">
        <v>1</v>
      </c>
      <c r="B46" t="s">
        <v>22</v>
      </c>
      <c r="C46" s="58">
        <v>3311403260696220</v>
      </c>
      <c r="D46" s="56" t="s">
        <v>107</v>
      </c>
      <c r="E46" s="52" t="s">
        <v>108</v>
      </c>
      <c r="F46" s="52">
        <v>909</v>
      </c>
      <c r="G46" s="51">
        <v>42293</v>
      </c>
      <c r="H46" s="57">
        <v>314</v>
      </c>
      <c r="I46" s="51">
        <v>42054</v>
      </c>
      <c r="J46" s="54">
        <v>800000</v>
      </c>
      <c r="K46" s="54">
        <v>0</v>
      </c>
      <c r="L46" s="52">
        <v>800000</v>
      </c>
      <c r="M46" s="55">
        <v>0</v>
      </c>
      <c r="N46" s="53">
        <v>100</v>
      </c>
    </row>
    <row r="47" spans="1:14" ht="90.75" thickBot="1" x14ac:dyDescent="0.3">
      <c r="A47" s="1">
        <v>1</v>
      </c>
      <c r="B47" t="s">
        <v>22</v>
      </c>
      <c r="C47" s="58">
        <v>3311403310693230</v>
      </c>
      <c r="D47" s="56" t="s">
        <v>109</v>
      </c>
      <c r="E47" s="52" t="s">
        <v>110</v>
      </c>
      <c r="F47" s="52">
        <v>1112</v>
      </c>
      <c r="G47" s="51">
        <v>42369</v>
      </c>
      <c r="H47" s="57">
        <v>443</v>
      </c>
      <c r="I47" s="51">
        <v>42229</v>
      </c>
      <c r="J47" s="54">
        <v>49495182</v>
      </c>
      <c r="K47" s="54">
        <v>0</v>
      </c>
      <c r="L47" s="52">
        <v>49495182</v>
      </c>
      <c r="M47" s="55">
        <v>0</v>
      </c>
      <c r="N47" s="53">
        <v>100</v>
      </c>
    </row>
    <row r="49" spans="1:14" x14ac:dyDescent="0.25">
      <c r="A49" s="1" t="s">
        <v>42</v>
      </c>
      <c r="B49" s="75" t="s">
        <v>43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</row>
    <row r="50" spans="1:14" x14ac:dyDescent="0.25">
      <c r="C50" s="1">
        <v>4</v>
      </c>
      <c r="D50" s="1">
        <v>8</v>
      </c>
      <c r="E50" s="1">
        <v>12</v>
      </c>
      <c r="F50" s="1">
        <v>16</v>
      </c>
      <c r="G50" s="1">
        <v>20</v>
      </c>
      <c r="H50" s="1">
        <v>24</v>
      </c>
      <c r="I50" s="1">
        <v>28</v>
      </c>
      <c r="J50" s="1">
        <v>32</v>
      </c>
      <c r="K50" s="1">
        <v>36</v>
      </c>
      <c r="L50" s="1">
        <v>40</v>
      </c>
      <c r="M50" s="1">
        <v>44</v>
      </c>
      <c r="N50" s="1">
        <v>48</v>
      </c>
    </row>
    <row r="51" spans="1:14" ht="15.75" thickBot="1" x14ac:dyDescent="0.3">
      <c r="C51" s="1" t="s">
        <v>12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32</v>
      </c>
      <c r="I51" s="1" t="s">
        <v>33</v>
      </c>
      <c r="J51" s="1" t="s">
        <v>34</v>
      </c>
      <c r="K51" s="1" t="s">
        <v>35</v>
      </c>
      <c r="L51" s="1" t="s">
        <v>36</v>
      </c>
      <c r="M51" s="1" t="s">
        <v>37</v>
      </c>
      <c r="N51" s="1" t="s">
        <v>38</v>
      </c>
    </row>
    <row r="52" spans="1:14" ht="75.75" thickBot="1" x14ac:dyDescent="0.3">
      <c r="A52" s="1">
        <v>10</v>
      </c>
      <c r="B52" t="s">
        <v>44</v>
      </c>
      <c r="C52" s="73">
        <v>312020501000000</v>
      </c>
      <c r="D52" s="66" t="s">
        <v>65</v>
      </c>
      <c r="E52" s="66" t="s">
        <v>66</v>
      </c>
      <c r="F52" s="61">
        <v>1181</v>
      </c>
      <c r="G52" s="60">
        <v>42003</v>
      </c>
      <c r="H52" s="67">
        <v>743</v>
      </c>
      <c r="I52" s="68">
        <v>42003</v>
      </c>
      <c r="J52" s="63">
        <v>982400</v>
      </c>
      <c r="K52" s="63">
        <v>0</v>
      </c>
      <c r="L52" s="63">
        <v>982400</v>
      </c>
      <c r="M52" s="64">
        <v>0</v>
      </c>
      <c r="N52" s="62">
        <v>100</v>
      </c>
    </row>
    <row r="53" spans="1:14" ht="30.75" thickBot="1" x14ac:dyDescent="0.3">
      <c r="A53" s="1">
        <v>10</v>
      </c>
      <c r="B53" t="s">
        <v>44</v>
      </c>
      <c r="C53" s="73">
        <v>311030101000000</v>
      </c>
      <c r="D53" s="66" t="s">
        <v>67</v>
      </c>
      <c r="E53" s="61" t="s">
        <v>68</v>
      </c>
      <c r="F53" s="61">
        <v>1055</v>
      </c>
      <c r="G53" s="60">
        <v>42361</v>
      </c>
      <c r="H53" s="67" t="s">
        <v>69</v>
      </c>
      <c r="I53" s="68">
        <v>42367</v>
      </c>
      <c r="J53" s="63">
        <v>1393356381</v>
      </c>
      <c r="K53" s="63">
        <v>0</v>
      </c>
      <c r="L53" s="63">
        <v>1393356381</v>
      </c>
      <c r="M53" s="64">
        <v>0</v>
      </c>
      <c r="N53" s="62">
        <v>100</v>
      </c>
    </row>
    <row r="54" spans="1:14" ht="30.75" thickBot="1" x14ac:dyDescent="0.3">
      <c r="A54" s="1">
        <v>10</v>
      </c>
      <c r="B54" t="s">
        <v>44</v>
      </c>
      <c r="C54" s="73">
        <v>311030101000000</v>
      </c>
      <c r="D54" s="66" t="s">
        <v>70</v>
      </c>
      <c r="E54" s="61" t="s">
        <v>68</v>
      </c>
      <c r="F54" s="61">
        <v>1054</v>
      </c>
      <c r="G54" s="60">
        <v>42361</v>
      </c>
      <c r="H54" s="67" t="s">
        <v>71</v>
      </c>
      <c r="I54" s="68">
        <v>42366</v>
      </c>
      <c r="J54" s="63">
        <v>163682706</v>
      </c>
      <c r="K54" s="63">
        <v>0</v>
      </c>
      <c r="L54" s="63">
        <v>163682706</v>
      </c>
      <c r="M54" s="64">
        <v>0</v>
      </c>
      <c r="N54" s="62">
        <v>100</v>
      </c>
    </row>
    <row r="55" spans="1:14" ht="45.75" thickBot="1" x14ac:dyDescent="0.3">
      <c r="A55" s="1">
        <v>10</v>
      </c>
      <c r="B55" t="s">
        <v>44</v>
      </c>
      <c r="C55" s="73">
        <v>311020400000000</v>
      </c>
      <c r="D55" s="66" t="s">
        <v>72</v>
      </c>
      <c r="E55" s="61" t="s">
        <v>73</v>
      </c>
      <c r="F55" s="61">
        <v>561</v>
      </c>
      <c r="G55" s="60">
        <v>42178</v>
      </c>
      <c r="H55" s="67">
        <v>420</v>
      </c>
      <c r="I55" s="68">
        <v>42178</v>
      </c>
      <c r="J55" s="63">
        <v>2533333</v>
      </c>
      <c r="K55" s="63">
        <v>0</v>
      </c>
      <c r="L55" s="63">
        <v>2533333</v>
      </c>
      <c r="M55" s="64">
        <v>0</v>
      </c>
      <c r="N55" s="62">
        <v>100</v>
      </c>
    </row>
    <row r="56" spans="1:14" ht="60.75" thickBot="1" x14ac:dyDescent="0.3">
      <c r="A56" s="1">
        <v>10</v>
      </c>
      <c r="B56" t="s">
        <v>44</v>
      </c>
      <c r="C56" s="73">
        <v>311020301000000</v>
      </c>
      <c r="D56" s="66" t="s">
        <v>74</v>
      </c>
      <c r="E56" s="61" t="s">
        <v>75</v>
      </c>
      <c r="F56" s="61">
        <v>277</v>
      </c>
      <c r="G56" s="60">
        <v>42025</v>
      </c>
      <c r="H56" s="67">
        <v>258</v>
      </c>
      <c r="I56" s="68">
        <v>42025</v>
      </c>
      <c r="J56" s="63">
        <v>2666667</v>
      </c>
      <c r="K56" s="63">
        <v>0</v>
      </c>
      <c r="L56" s="63">
        <v>2666667</v>
      </c>
      <c r="M56" s="64">
        <v>0</v>
      </c>
      <c r="N56" s="62">
        <v>100</v>
      </c>
    </row>
    <row r="57" spans="1:14" ht="105.75" thickBot="1" x14ac:dyDescent="0.3">
      <c r="A57" s="1">
        <v>10</v>
      </c>
      <c r="B57" t="s">
        <v>44</v>
      </c>
      <c r="C57" s="73">
        <v>312020501000000</v>
      </c>
      <c r="D57" s="66" t="s">
        <v>76</v>
      </c>
      <c r="E57" s="61" t="s">
        <v>77</v>
      </c>
      <c r="F57" s="61">
        <v>414</v>
      </c>
      <c r="G57" s="60">
        <v>42090</v>
      </c>
      <c r="H57" s="67">
        <v>344</v>
      </c>
      <c r="I57" s="68">
        <v>42090</v>
      </c>
      <c r="J57" s="63">
        <v>32189222</v>
      </c>
      <c r="K57" s="63">
        <v>0</v>
      </c>
      <c r="L57" s="63">
        <v>32189222</v>
      </c>
      <c r="M57" s="64">
        <v>0</v>
      </c>
      <c r="N57" s="62">
        <v>100</v>
      </c>
    </row>
    <row r="58" spans="1:14" ht="60.75" thickBot="1" x14ac:dyDescent="0.3">
      <c r="A58" s="1">
        <v>10</v>
      </c>
      <c r="B58" t="s">
        <v>44</v>
      </c>
      <c r="C58" s="73">
        <v>311020301000000</v>
      </c>
      <c r="D58" s="66" t="s">
        <v>78</v>
      </c>
      <c r="E58" s="61" t="s">
        <v>79</v>
      </c>
      <c r="F58" s="61">
        <v>773</v>
      </c>
      <c r="G58" s="60">
        <v>42251</v>
      </c>
      <c r="H58" s="67">
        <v>128</v>
      </c>
      <c r="I58" s="68">
        <v>42010</v>
      </c>
      <c r="J58" s="63">
        <v>4166667</v>
      </c>
      <c r="K58" s="63">
        <v>0</v>
      </c>
      <c r="L58" s="63">
        <v>4166667</v>
      </c>
      <c r="M58" s="64">
        <v>0</v>
      </c>
      <c r="N58" s="62">
        <v>100</v>
      </c>
    </row>
    <row r="59" spans="1:14" ht="15.75" thickBot="1" x14ac:dyDescent="0.3">
      <c r="A59" s="1">
        <v>10</v>
      </c>
      <c r="B59" t="s">
        <v>44</v>
      </c>
      <c r="C59" s="73">
        <v>312020801000000</v>
      </c>
      <c r="D59" s="66" t="s">
        <v>80</v>
      </c>
      <c r="E59" s="61" t="s">
        <v>81</v>
      </c>
      <c r="F59" s="61">
        <v>1058</v>
      </c>
      <c r="G59" s="60">
        <v>42367</v>
      </c>
      <c r="H59" s="67">
        <v>13606748</v>
      </c>
      <c r="I59" s="60">
        <v>42367</v>
      </c>
      <c r="J59" s="63">
        <v>59460</v>
      </c>
      <c r="K59" s="63">
        <v>0</v>
      </c>
      <c r="L59" s="63">
        <v>59460</v>
      </c>
      <c r="M59" s="64">
        <v>0</v>
      </c>
      <c r="N59" s="62">
        <v>100</v>
      </c>
    </row>
    <row r="60" spans="1:14" ht="30.75" thickBot="1" x14ac:dyDescent="0.3">
      <c r="A60" s="1">
        <v>10</v>
      </c>
      <c r="B60" t="s">
        <v>44</v>
      </c>
      <c r="C60" s="73">
        <v>312020801000000</v>
      </c>
      <c r="D60" s="66" t="s">
        <v>82</v>
      </c>
      <c r="E60" s="61" t="s">
        <v>81</v>
      </c>
      <c r="F60" s="61">
        <v>1059</v>
      </c>
      <c r="G60" s="60">
        <v>42367</v>
      </c>
      <c r="H60" s="67">
        <v>4177885</v>
      </c>
      <c r="I60" s="60">
        <v>42367</v>
      </c>
      <c r="J60" s="63">
        <v>71700</v>
      </c>
      <c r="K60" s="63">
        <v>0</v>
      </c>
      <c r="L60" s="63">
        <v>71700</v>
      </c>
      <c r="M60" s="64">
        <v>0</v>
      </c>
      <c r="N60" s="62">
        <v>100</v>
      </c>
    </row>
    <row r="61" spans="1:14" ht="30.75" thickBot="1" x14ac:dyDescent="0.3">
      <c r="A61" s="1">
        <v>10</v>
      </c>
      <c r="B61" t="s">
        <v>44</v>
      </c>
      <c r="C61" s="74">
        <v>312020802000000</v>
      </c>
      <c r="D61" s="66" t="s">
        <v>82</v>
      </c>
      <c r="E61" s="61" t="s">
        <v>83</v>
      </c>
      <c r="F61" s="61">
        <v>1060</v>
      </c>
      <c r="G61" s="60">
        <v>42367</v>
      </c>
      <c r="H61" s="67">
        <v>10285550</v>
      </c>
      <c r="I61" s="60">
        <v>42367</v>
      </c>
      <c r="J61" s="63">
        <v>145620</v>
      </c>
      <c r="K61" s="63">
        <v>0</v>
      </c>
      <c r="L61" s="63">
        <v>145620</v>
      </c>
      <c r="M61" s="64">
        <v>0</v>
      </c>
      <c r="N61" s="62">
        <v>100</v>
      </c>
    </row>
    <row r="62" spans="1:14" ht="30.75" thickBot="1" x14ac:dyDescent="0.3">
      <c r="A62" s="1">
        <v>10</v>
      </c>
      <c r="B62" t="s">
        <v>44</v>
      </c>
      <c r="C62" s="74">
        <v>312020803000000</v>
      </c>
      <c r="D62" s="66" t="s">
        <v>82</v>
      </c>
      <c r="E62" s="61" t="s">
        <v>83</v>
      </c>
      <c r="F62" s="61">
        <v>1061</v>
      </c>
      <c r="G62" s="60">
        <v>42367</v>
      </c>
      <c r="H62" s="67">
        <v>11511387</v>
      </c>
      <c r="I62" s="60">
        <v>42367</v>
      </c>
      <c r="J62" s="63">
        <v>113078</v>
      </c>
      <c r="K62" s="63">
        <v>0</v>
      </c>
      <c r="L62" s="63">
        <v>113078</v>
      </c>
      <c r="M62" s="64">
        <v>0</v>
      </c>
      <c r="N62" s="62">
        <v>100</v>
      </c>
    </row>
    <row r="63" spans="1:14" ht="30.75" thickBot="1" x14ac:dyDescent="0.3">
      <c r="A63" s="1">
        <v>10</v>
      </c>
      <c r="B63" t="s">
        <v>44</v>
      </c>
      <c r="C63" s="74">
        <v>312020802000000</v>
      </c>
      <c r="D63" s="66" t="s">
        <v>84</v>
      </c>
      <c r="E63" s="61" t="s">
        <v>83</v>
      </c>
      <c r="F63" s="61">
        <v>1064</v>
      </c>
      <c r="G63" s="60">
        <v>42367</v>
      </c>
      <c r="H63" s="67">
        <v>10020879</v>
      </c>
      <c r="I63" s="60">
        <v>42367</v>
      </c>
      <c r="J63" s="63">
        <v>403808</v>
      </c>
      <c r="K63" s="63">
        <v>0</v>
      </c>
      <c r="L63" s="63">
        <v>403808</v>
      </c>
      <c r="M63" s="64">
        <v>0</v>
      </c>
      <c r="N63" s="62">
        <v>100</v>
      </c>
    </row>
    <row r="64" spans="1:14" ht="30.75" thickBot="1" x14ac:dyDescent="0.3">
      <c r="A64" s="1">
        <v>10</v>
      </c>
      <c r="B64" t="s">
        <v>44</v>
      </c>
      <c r="C64" s="74">
        <v>312020801000000</v>
      </c>
      <c r="D64" s="66" t="s">
        <v>84</v>
      </c>
      <c r="E64" s="61" t="s">
        <v>81</v>
      </c>
      <c r="F64" s="61">
        <v>1063</v>
      </c>
      <c r="G64" s="60">
        <v>42367</v>
      </c>
      <c r="H64" s="67">
        <v>30342602</v>
      </c>
      <c r="I64" s="60">
        <v>42367</v>
      </c>
      <c r="J64" s="63">
        <v>137180</v>
      </c>
      <c r="K64" s="63">
        <v>0</v>
      </c>
      <c r="L64" s="63">
        <v>137180</v>
      </c>
      <c r="M64" s="64">
        <v>0</v>
      </c>
      <c r="N64" s="62">
        <v>100</v>
      </c>
    </row>
    <row r="65" spans="1:14" ht="60.75" thickBot="1" x14ac:dyDescent="0.3">
      <c r="A65" s="1">
        <v>10</v>
      </c>
      <c r="B65" t="s">
        <v>44</v>
      </c>
      <c r="C65" s="74">
        <v>312020300000000</v>
      </c>
      <c r="D65" s="66" t="s">
        <v>85</v>
      </c>
      <c r="E65" s="61" t="s">
        <v>86</v>
      </c>
      <c r="F65" s="61">
        <v>969</v>
      </c>
      <c r="G65" s="60">
        <v>42331</v>
      </c>
      <c r="H65" s="67">
        <v>121</v>
      </c>
      <c r="I65" s="71">
        <v>42328</v>
      </c>
      <c r="J65" s="63">
        <v>236099</v>
      </c>
      <c r="K65" s="63">
        <v>0</v>
      </c>
      <c r="L65" s="63">
        <v>236099</v>
      </c>
      <c r="M65" s="64">
        <v>0</v>
      </c>
      <c r="N65" s="62">
        <v>100</v>
      </c>
    </row>
    <row r="66" spans="1:14" ht="75.75" thickBot="1" x14ac:dyDescent="0.3">
      <c r="A66" s="1">
        <v>10</v>
      </c>
      <c r="B66" t="s">
        <v>44</v>
      </c>
      <c r="C66" s="74">
        <v>312020501000000</v>
      </c>
      <c r="D66" s="66" t="s">
        <v>87</v>
      </c>
      <c r="E66" s="61" t="s">
        <v>66</v>
      </c>
      <c r="F66" s="61">
        <v>507</v>
      </c>
      <c r="G66" s="60">
        <v>42153</v>
      </c>
      <c r="H66" s="67">
        <v>743012014</v>
      </c>
      <c r="I66" s="68">
        <v>42003</v>
      </c>
      <c r="J66" s="63">
        <v>1670620</v>
      </c>
      <c r="K66" s="63">
        <v>0</v>
      </c>
      <c r="L66" s="63">
        <v>1670620</v>
      </c>
      <c r="M66" s="64">
        <v>0</v>
      </c>
      <c r="N66" s="62">
        <v>100</v>
      </c>
    </row>
    <row r="67" spans="1:14" ht="75.75" thickBot="1" x14ac:dyDescent="0.3">
      <c r="A67" s="1">
        <v>10</v>
      </c>
      <c r="B67" t="s">
        <v>44</v>
      </c>
      <c r="C67" s="74">
        <v>312020501000000</v>
      </c>
      <c r="D67" s="66" t="s">
        <v>87</v>
      </c>
      <c r="E67" s="61" t="s">
        <v>66</v>
      </c>
      <c r="F67" s="61">
        <v>1070</v>
      </c>
      <c r="G67" s="60">
        <v>42367</v>
      </c>
      <c r="H67" s="67">
        <v>743022014</v>
      </c>
      <c r="I67" s="68">
        <v>42003</v>
      </c>
      <c r="J67" s="63">
        <v>618531</v>
      </c>
      <c r="K67" s="63">
        <v>0</v>
      </c>
      <c r="L67" s="63">
        <v>618531</v>
      </c>
      <c r="M67" s="64">
        <v>0</v>
      </c>
      <c r="N67" s="62">
        <v>100</v>
      </c>
    </row>
    <row r="68" spans="1:14" ht="45.75" thickBot="1" x14ac:dyDescent="0.3">
      <c r="A68" s="1">
        <v>10</v>
      </c>
      <c r="B68" t="s">
        <v>44</v>
      </c>
      <c r="C68" s="73">
        <v>312010200000000</v>
      </c>
      <c r="D68" s="66" t="s">
        <v>88</v>
      </c>
      <c r="E68" s="61" t="s">
        <v>89</v>
      </c>
      <c r="F68" s="61">
        <v>1031</v>
      </c>
      <c r="G68" s="60">
        <v>42356</v>
      </c>
      <c r="H68" s="67">
        <v>492</v>
      </c>
      <c r="I68" s="68">
        <v>42356</v>
      </c>
      <c r="J68" s="63">
        <v>22287219</v>
      </c>
      <c r="K68" s="63">
        <v>0</v>
      </c>
      <c r="L68" s="63">
        <v>22287219</v>
      </c>
      <c r="M68" s="64">
        <v>0</v>
      </c>
      <c r="N68" s="62">
        <v>100</v>
      </c>
    </row>
    <row r="69" spans="1:14" ht="75.75" thickBot="1" x14ac:dyDescent="0.3">
      <c r="A69" s="1">
        <v>10</v>
      </c>
      <c r="B69" t="s">
        <v>44</v>
      </c>
      <c r="C69" s="73">
        <v>311020301000000</v>
      </c>
      <c r="D69" s="66" t="s">
        <v>90</v>
      </c>
      <c r="E69" s="61" t="s">
        <v>91</v>
      </c>
      <c r="F69" s="61">
        <v>855</v>
      </c>
      <c r="G69" s="60">
        <v>42262</v>
      </c>
      <c r="H69" s="67">
        <v>221</v>
      </c>
      <c r="I69" s="68">
        <v>42013</v>
      </c>
      <c r="J69" s="63">
        <v>4000000</v>
      </c>
      <c r="K69" s="63">
        <v>0</v>
      </c>
      <c r="L69" s="63">
        <v>4000000</v>
      </c>
      <c r="M69" s="64">
        <v>0</v>
      </c>
      <c r="N69" s="62">
        <v>100</v>
      </c>
    </row>
    <row r="70" spans="1:14" ht="75.75" thickBot="1" x14ac:dyDescent="0.3">
      <c r="A70" s="1">
        <v>10</v>
      </c>
      <c r="B70" t="s">
        <v>44</v>
      </c>
      <c r="C70" s="73">
        <v>311020301000000</v>
      </c>
      <c r="D70" s="66" t="s">
        <v>92</v>
      </c>
      <c r="E70" s="61" t="s">
        <v>91</v>
      </c>
      <c r="F70" s="61">
        <v>855</v>
      </c>
      <c r="G70" s="60">
        <v>42262</v>
      </c>
      <c r="H70" s="67">
        <v>221</v>
      </c>
      <c r="I70" s="68">
        <v>42013</v>
      </c>
      <c r="J70" s="63">
        <v>1333333</v>
      </c>
      <c r="K70" s="63">
        <v>0</v>
      </c>
      <c r="L70" s="63">
        <v>1333333</v>
      </c>
      <c r="M70" s="64">
        <v>0</v>
      </c>
      <c r="N70" s="62">
        <v>100</v>
      </c>
    </row>
    <row r="71" spans="1:14" ht="45.75" thickBot="1" x14ac:dyDescent="0.3">
      <c r="A71" s="1">
        <v>10</v>
      </c>
      <c r="B71" t="s">
        <v>44</v>
      </c>
      <c r="C71" s="73">
        <v>311020301000000</v>
      </c>
      <c r="D71" s="66" t="s">
        <v>93</v>
      </c>
      <c r="E71" s="61" t="s">
        <v>94</v>
      </c>
      <c r="F71" s="61">
        <v>1029</v>
      </c>
      <c r="G71" s="60">
        <v>42355</v>
      </c>
      <c r="H71" s="67">
        <v>491</v>
      </c>
      <c r="I71" s="68">
        <v>42355</v>
      </c>
      <c r="J71" s="63">
        <v>2333333</v>
      </c>
      <c r="K71" s="63">
        <v>0</v>
      </c>
      <c r="L71" s="63">
        <v>2333333</v>
      </c>
      <c r="M71" s="64">
        <v>0</v>
      </c>
      <c r="N71" s="62">
        <v>100</v>
      </c>
    </row>
    <row r="72" spans="1:14" ht="45.75" thickBot="1" x14ac:dyDescent="0.3">
      <c r="A72" s="1">
        <v>10</v>
      </c>
      <c r="B72" t="s">
        <v>44</v>
      </c>
      <c r="C72" s="73">
        <v>312010400000000</v>
      </c>
      <c r="D72" s="66" t="s">
        <v>95</v>
      </c>
      <c r="E72" s="61" t="s">
        <v>96</v>
      </c>
      <c r="F72" s="61">
        <v>860</v>
      </c>
      <c r="G72" s="60">
        <v>42265</v>
      </c>
      <c r="H72" s="67">
        <v>1</v>
      </c>
      <c r="I72" s="68">
        <v>42034</v>
      </c>
      <c r="J72" s="63">
        <v>1107800</v>
      </c>
      <c r="K72" s="63">
        <v>0</v>
      </c>
      <c r="L72" s="63">
        <v>1107800</v>
      </c>
      <c r="M72" s="64">
        <v>0</v>
      </c>
      <c r="N72" s="62">
        <v>100</v>
      </c>
    </row>
    <row r="73" spans="1:14" ht="105.75" thickBot="1" x14ac:dyDescent="0.3">
      <c r="A73" s="1">
        <v>10</v>
      </c>
      <c r="B73" t="s">
        <v>44</v>
      </c>
      <c r="C73" s="73">
        <v>312020601000000</v>
      </c>
      <c r="D73" s="66" t="s">
        <v>97</v>
      </c>
      <c r="E73" s="61" t="s">
        <v>98</v>
      </c>
      <c r="F73" s="61">
        <v>975</v>
      </c>
      <c r="G73" s="60">
        <v>42332</v>
      </c>
      <c r="H73" s="67">
        <v>467</v>
      </c>
      <c r="I73" s="68">
        <v>42332</v>
      </c>
      <c r="J73" s="63">
        <v>64150183</v>
      </c>
      <c r="K73" s="63">
        <v>0</v>
      </c>
      <c r="L73" s="63">
        <v>64150183</v>
      </c>
      <c r="M73" s="64">
        <v>0</v>
      </c>
      <c r="N73" s="62">
        <v>100</v>
      </c>
    </row>
    <row r="74" spans="1:14" ht="15.75" thickBot="1" x14ac:dyDescent="0.3">
      <c r="A74" s="1">
        <v>10</v>
      </c>
      <c r="B74" t="s">
        <v>44</v>
      </c>
      <c r="C74" s="73">
        <v>311030201000000</v>
      </c>
      <c r="D74" s="66" t="s">
        <v>99</v>
      </c>
      <c r="E74" s="61" t="s">
        <v>68</v>
      </c>
      <c r="F74" s="65">
        <v>1103</v>
      </c>
      <c r="G74" s="69">
        <v>42369</v>
      </c>
      <c r="H74" s="70" t="s">
        <v>71</v>
      </c>
      <c r="I74" s="71">
        <v>42367</v>
      </c>
      <c r="J74" s="72">
        <v>193886841</v>
      </c>
      <c r="K74" s="63">
        <v>0</v>
      </c>
      <c r="L74" s="63">
        <v>193886841</v>
      </c>
      <c r="M74" s="64">
        <v>0</v>
      </c>
      <c r="N74" s="62">
        <v>100</v>
      </c>
    </row>
    <row r="75" spans="1:14" ht="15.75" thickBot="1" x14ac:dyDescent="0.3">
      <c r="A75" s="1">
        <v>10</v>
      </c>
      <c r="B75" t="s">
        <v>44</v>
      </c>
      <c r="C75" s="73">
        <v>311030209000000</v>
      </c>
      <c r="D75" s="66" t="s">
        <v>101</v>
      </c>
      <c r="E75" s="61" t="s">
        <v>68</v>
      </c>
      <c r="F75" s="65">
        <v>1104</v>
      </c>
      <c r="G75" s="69">
        <v>42369</v>
      </c>
      <c r="H75" s="70" t="s">
        <v>102</v>
      </c>
      <c r="I75" s="71">
        <v>42369</v>
      </c>
      <c r="J75" s="72">
        <v>2477737</v>
      </c>
      <c r="K75" s="63">
        <v>0</v>
      </c>
      <c r="L75" s="63">
        <v>2477737</v>
      </c>
      <c r="M75" s="64">
        <v>0</v>
      </c>
      <c r="N75" s="62">
        <v>100</v>
      </c>
    </row>
    <row r="76" spans="1:14" ht="75.75" thickBot="1" x14ac:dyDescent="0.3">
      <c r="A76" s="1">
        <v>10</v>
      </c>
      <c r="B76" t="s">
        <v>44</v>
      </c>
      <c r="C76" s="73">
        <v>312020501000000</v>
      </c>
      <c r="D76" s="66" t="s">
        <v>103</v>
      </c>
      <c r="E76" s="61" t="s">
        <v>104</v>
      </c>
      <c r="F76" s="61">
        <v>604</v>
      </c>
      <c r="G76" s="60">
        <v>42216</v>
      </c>
      <c r="H76" s="67">
        <v>441</v>
      </c>
      <c r="I76" s="68">
        <v>42215</v>
      </c>
      <c r="J76" s="63">
        <v>11342479</v>
      </c>
      <c r="K76" s="63">
        <v>0</v>
      </c>
      <c r="L76" s="63">
        <v>11342479</v>
      </c>
      <c r="M76" s="64">
        <v>0</v>
      </c>
      <c r="N76" s="62">
        <v>100</v>
      </c>
    </row>
    <row r="77" spans="1:14" ht="60.75" thickBot="1" x14ac:dyDescent="0.3">
      <c r="A77" s="1">
        <v>10</v>
      </c>
      <c r="B77" t="s">
        <v>44</v>
      </c>
      <c r="C77" s="74">
        <v>3311403260695220</v>
      </c>
      <c r="D77" s="66" t="s">
        <v>105</v>
      </c>
      <c r="E77" s="61" t="s">
        <v>106</v>
      </c>
      <c r="F77" s="61">
        <v>928</v>
      </c>
      <c r="G77" s="60">
        <v>42304</v>
      </c>
      <c r="H77" s="67">
        <v>454</v>
      </c>
      <c r="I77" s="60">
        <v>42304</v>
      </c>
      <c r="J77" s="63">
        <v>107995623</v>
      </c>
      <c r="K77" s="63">
        <v>0</v>
      </c>
      <c r="L77" s="61">
        <v>107995623</v>
      </c>
      <c r="M77" s="64">
        <v>0</v>
      </c>
      <c r="N77" s="62">
        <v>100</v>
      </c>
    </row>
    <row r="78" spans="1:14" ht="90.75" thickBot="1" x14ac:dyDescent="0.3">
      <c r="A78" s="1">
        <v>10</v>
      </c>
      <c r="B78" t="s">
        <v>44</v>
      </c>
      <c r="C78" s="73">
        <v>3311403260696220</v>
      </c>
      <c r="D78" s="66" t="s">
        <v>107</v>
      </c>
      <c r="E78" s="61" t="s">
        <v>108</v>
      </c>
      <c r="F78" s="61">
        <v>909</v>
      </c>
      <c r="G78" s="60">
        <v>42293</v>
      </c>
      <c r="H78" s="67">
        <v>314</v>
      </c>
      <c r="I78" s="60">
        <v>42054</v>
      </c>
      <c r="J78" s="63">
        <v>800000</v>
      </c>
      <c r="K78" s="63">
        <v>0</v>
      </c>
      <c r="L78" s="61">
        <v>800000</v>
      </c>
      <c r="M78" s="64">
        <v>0</v>
      </c>
      <c r="N78" s="62">
        <v>100</v>
      </c>
    </row>
    <row r="79" spans="1:14" ht="90.75" thickBot="1" x14ac:dyDescent="0.3">
      <c r="A79" s="1">
        <v>10</v>
      </c>
      <c r="B79" t="s">
        <v>44</v>
      </c>
      <c r="C79" s="73">
        <v>3311403310693230</v>
      </c>
      <c r="D79" s="66" t="s">
        <v>109</v>
      </c>
      <c r="E79" s="61" t="s">
        <v>110</v>
      </c>
      <c r="F79" s="61">
        <v>1112</v>
      </c>
      <c r="G79" s="60">
        <v>42369</v>
      </c>
      <c r="H79" s="67">
        <v>443</v>
      </c>
      <c r="I79" s="60">
        <v>42229</v>
      </c>
      <c r="J79" s="63">
        <v>49495182</v>
      </c>
      <c r="K79" s="63">
        <v>0</v>
      </c>
      <c r="L79" s="61">
        <v>49495182</v>
      </c>
      <c r="M79" s="64">
        <v>0</v>
      </c>
      <c r="N79" s="62">
        <v>100</v>
      </c>
    </row>
  </sheetData>
  <mergeCells count="6">
    <mergeCell ref="B49:N49"/>
    <mergeCell ref="D1:G1"/>
    <mergeCell ref="D2:G2"/>
    <mergeCell ref="B8:N8"/>
    <mergeCell ref="B37:N37"/>
    <mergeCell ref="B42:N42"/>
  </mergeCells>
  <dataValidations count="4">
    <dataValidation type="decimal" allowBlank="1" showInputMessage="1" showErrorMessage="1" errorTitle="Entrada no válida" error="Por favor escriba un número" promptTitle="Escriba un número en esta casilla" sqref="J11:N35 F52:F79 C52:C79 J45:N47 F45:F47 C45:C47 C11:C35 J40:N40 F40 C40 F11:F35 J52:N79">
      <formula1>-9223372036854770000</formula1>
      <formula2>9223372036854770000</formula2>
    </dataValidation>
    <dataValidation type="textLength" allowBlank="1" showInputMessage="1" error="Escriba un texto " promptTitle="Cualquier contenido" sqref="H11:H35 D52:D79 H45:H47 D45:D47 D11:D35 H40 D40:E40 H52:H79">
      <formula1>0</formula1>
      <formula2>3500</formula2>
    </dataValidation>
    <dataValidation type="textLength" allowBlank="1" showInputMessage="1" error="Escriba un texto  Maximo 300 Caracteres" promptTitle="Cualquier contenido Maximo 300 Caracteres" sqref="E11:E35 E45:E47 E52:E79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I11:I35 G52:G79 I45:I47 G45:G47 G11:G35 I40 G40 I52:I79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Marly Yaneth Lopez Hernandez</cp:lastModifiedBy>
  <dcterms:created xsi:type="dcterms:W3CDTF">2016-03-29T21:12:28Z</dcterms:created>
  <dcterms:modified xsi:type="dcterms:W3CDTF">2016-04-04T14:56:36Z</dcterms:modified>
</cp:coreProperties>
</file>