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9.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45" yWindow="-225" windowWidth="9735" windowHeight="8400" tabRatio="644" firstSheet="14" activeTab="14"/>
  </bookViews>
  <sheets>
    <sheet name="DIR Y PLANEACIÓN ESTRATÉGICA" sheetId="28" state="hidden" r:id="rId1"/>
    <sheet name="COMUNICACIONES" sheetId="18" state="hidden" r:id="rId2"/>
    <sheet name="ATENCIÓN REQUERIMIENTOS CDANOS" sheetId="15" state="hidden" r:id="rId3"/>
    <sheet name="GARANTÍA Y MATERIALIZACIÓN DD" sheetId="16" state="hidden" r:id="rId4"/>
    <sheet name="REVISIÓN GESTIÓN PÚBLICA" sheetId="19" state="hidden" r:id="rId5"/>
    <sheet name="DISCIPLINARIO" sheetId="20" state="hidden" r:id="rId6"/>
    <sheet name="GESTIÓN DEL TALENTO HUMANO" sheetId="22" state="hidden" r:id="rId7"/>
    <sheet name="GESTIÓN JURÍDICA" sheetId="24" state="hidden" r:id="rId8"/>
    <sheet name="GESTIÓN DE ADQUISICIÓN BYS" sheetId="33" state="hidden" r:id="rId9"/>
    <sheet name="GESTIÓN TECNOLOGÍAS INFORMACIÓN" sheetId="31" state="hidden" r:id="rId10"/>
    <sheet name="GESTIÓN DOCUMENTAL" sheetId="26" state="hidden" r:id="rId11"/>
    <sheet name="CONTROL INTERNO" sheetId="30" state="hidden" r:id="rId12"/>
    <sheet name="MEJORA CONTÍNUA" sheetId="32" state="hidden" r:id="rId13"/>
    <sheet name="CONTROL CAMBIOS PL (Pág 1 de 3)" sheetId="35" r:id="rId14"/>
    <sheet name="PL (Pág 2 de 3)" sheetId="2" r:id="rId15"/>
    <sheet name="INSTRUCTIVO PL (Pág 3 de 3)" sheetId="36" r:id="rId16"/>
    <sheet name="CONTROL CAMBIOS FR" sheetId="37" r:id="rId17"/>
  </sheets>
  <externalReferences>
    <externalReference r:id="rId18"/>
    <externalReference r:id="rId19"/>
    <externalReference r:id="rId20"/>
  </externalReferences>
  <definedNames>
    <definedName name="_xlnm._FilterDatabase" localSheetId="2" hidden="1">'ATENCIÓN REQUERIMIENTOS CDANOS'!$A$5:$H$31</definedName>
    <definedName name="_xlnm._FilterDatabase" localSheetId="1" hidden="1">COMUNICACIONES!$A$5:$H$12</definedName>
    <definedName name="_xlnm._FilterDatabase" localSheetId="11" hidden="1">'CONTROL INTERNO'!$A$5:$H$11</definedName>
    <definedName name="_xlnm._FilterDatabase" localSheetId="0" hidden="1">'DIR Y PLANEACIÓN ESTRATÉGICA'!$A$5:$H$14</definedName>
    <definedName name="_xlnm._FilterDatabase" localSheetId="5" hidden="1">DISCIPLINARIO!$A$5:$H$27</definedName>
    <definedName name="_xlnm._FilterDatabase" localSheetId="3" hidden="1">'GARANTÍA Y MATERIALIZACIÓN DD'!$A$5:$H$22</definedName>
    <definedName name="_xlnm._FilterDatabase" localSheetId="8" hidden="1">'GESTIÓN DE ADQUISICIÓN BYS'!$A$5:$H$15</definedName>
    <definedName name="_xlnm._FilterDatabase" localSheetId="6" hidden="1">'GESTIÓN DEL TALENTO HUMANO'!$A$5:$H$46</definedName>
    <definedName name="_xlnm._FilterDatabase" localSheetId="10" hidden="1">'GESTIÓN DOCUMENTAL'!$A$5:$H$10</definedName>
    <definedName name="_xlnm._FilterDatabase" localSheetId="7" hidden="1">'GESTIÓN JURÍDICA'!$A$5:$H$13</definedName>
    <definedName name="_xlnm._FilterDatabase" localSheetId="9" hidden="1">'GESTIÓN TECNOLOGÍAS INFORMACIÓN'!$A$5:$H$32</definedName>
    <definedName name="_xlnm._FilterDatabase" localSheetId="12" hidden="1">'MEJORA CONTÍNUA'!$A$5:$H$18</definedName>
    <definedName name="_xlnm._FilterDatabase" localSheetId="14" hidden="1">'PL (Pág 2 de 3)'!$B$9:$J$46</definedName>
    <definedName name="_xlnm._FilterDatabase" localSheetId="4" hidden="1">'REVISIÓN GESTIÓN PÚBLICA'!$A$5:$H$24</definedName>
    <definedName name="_xlnm.Print_Area" localSheetId="14">'PL (Pág 2 de 3)'!$A$1:$J$56</definedName>
    <definedName name="MATAS1">[1]Hoja1!$B$3:$B$16</definedName>
    <definedName name="METAS">[2]Hoja1!$B$3:$B$16</definedName>
    <definedName name="OBJE" localSheetId="16">#REF!</definedName>
    <definedName name="OBJE" localSheetId="13">#REF!</definedName>
    <definedName name="OBJE" localSheetId="15">#REF!</definedName>
    <definedName name="OBJE">'[3]lista desplegable OBJETIVOS'!$C$1:$C$10</definedName>
    <definedName name="OBJETIVO">[2]Hoja1!$A$3:$A$8</definedName>
    <definedName name="Objetivos" localSheetId="16">#REF!</definedName>
    <definedName name="Objetivos" localSheetId="13">#REF!</definedName>
    <definedName name="Objetivos" localSheetId="15">#REF!</definedName>
    <definedName name="Objetivos">'[3]lista desplegable OBJETIVOS'!$C$1:$C$8</definedName>
    <definedName name="_xlnm.Print_Titles" localSheetId="2">'ATENCIÓN REQUERIMIENTOS CDANOS'!$5:$5</definedName>
    <definedName name="_xlnm.Print_Titles" localSheetId="1">COMUNICACIONES!$5:$5</definedName>
    <definedName name="_xlnm.Print_Titles" localSheetId="11">'CONTROL INTERNO'!$5:$5</definedName>
    <definedName name="_xlnm.Print_Titles" localSheetId="0">'DIR Y PLANEACIÓN ESTRATÉGICA'!$5:$5</definedName>
    <definedName name="_xlnm.Print_Titles" localSheetId="5">DISCIPLINARIO!$5:$5</definedName>
    <definedName name="_xlnm.Print_Titles" localSheetId="3">'GARANTÍA Y MATERIALIZACIÓN DD'!$5:$5</definedName>
    <definedName name="_xlnm.Print_Titles" localSheetId="8">'GESTIÓN DE ADQUISICIÓN BYS'!$5:$5</definedName>
    <definedName name="_xlnm.Print_Titles" localSheetId="6">'GESTIÓN DEL TALENTO HUMANO'!$5:$5</definedName>
    <definedName name="_xlnm.Print_Titles" localSheetId="10">'GESTIÓN DOCUMENTAL'!$5:$5</definedName>
    <definedName name="_xlnm.Print_Titles" localSheetId="7">'GESTIÓN JURÍDICA'!$5:$5</definedName>
    <definedName name="_xlnm.Print_Titles" localSheetId="9">'GESTIÓN TECNOLOGÍAS INFORMACIÓN'!$5:$5</definedName>
    <definedName name="_xlnm.Print_Titles" localSheetId="15">'INSTRUCTIVO PL (Pág 3 de 3)'!$B:$O,'INSTRUCTIVO PL (Pág 3 de 3)'!$1:$27</definedName>
    <definedName name="_xlnm.Print_Titles" localSheetId="12">'MEJORA CONTÍNUA'!$5:$5</definedName>
    <definedName name="_xlnm.Print_Titles" localSheetId="14">'PL (Pág 2 de 3)'!$9:$9</definedName>
    <definedName name="_xlnm.Print_Titles" localSheetId="4">'REVISIÓN GESTIÓN PÚBLICA'!$5:$5</definedName>
  </definedNames>
  <calcPr calcId="145621"/>
  <fileRecoveryPr autoRecover="0"/>
</workbook>
</file>

<file path=xl/calcChain.xml><?xml version="1.0" encoding="utf-8"?>
<calcChain xmlns="http://schemas.openxmlformats.org/spreadsheetml/2006/main">
  <c r="S18" i="2" l="1"/>
  <c r="T18" i="2"/>
  <c r="AC18" i="2"/>
  <c r="AD18" i="2"/>
  <c r="AM18" i="2"/>
  <c r="AN18" i="2"/>
  <c r="AW18" i="2"/>
  <c r="AX18" i="2"/>
  <c r="BG18" i="2"/>
  <c r="BH18" i="2"/>
  <c r="D19" i="2"/>
  <c r="BI18" i="2" l="1"/>
  <c r="BJ18" i="2"/>
  <c r="AC32" i="2" l="1"/>
  <c r="BH39" i="2" l="1"/>
  <c r="BG39" i="2"/>
  <c r="AX39" i="2"/>
  <c r="AW39" i="2"/>
  <c r="AN39" i="2"/>
  <c r="AM39" i="2"/>
  <c r="AD39" i="2"/>
  <c r="AC39" i="2"/>
  <c r="T39" i="2"/>
  <c r="S39" i="2"/>
  <c r="BH38" i="2"/>
  <c r="BG38" i="2"/>
  <c r="AX38" i="2"/>
  <c r="AW38" i="2"/>
  <c r="AN38" i="2"/>
  <c r="AM38" i="2"/>
  <c r="AD38" i="2"/>
  <c r="AC38" i="2"/>
  <c r="T38" i="2"/>
  <c r="S38" i="2"/>
  <c r="BH37" i="2"/>
  <c r="BG37" i="2"/>
  <c r="AX37" i="2"/>
  <c r="AW37" i="2"/>
  <c r="AN37" i="2"/>
  <c r="AM37" i="2"/>
  <c r="AD37" i="2"/>
  <c r="AC37" i="2"/>
  <c r="AB37" i="2"/>
  <c r="T37" i="2"/>
  <c r="S37" i="2"/>
  <c r="BJ37" i="2" l="1"/>
  <c r="BJ39" i="2"/>
  <c r="BI38" i="2"/>
  <c r="BI39" i="2"/>
  <c r="BI37" i="2"/>
  <c r="BJ38" i="2"/>
  <c r="S23" i="2" l="1"/>
  <c r="T23" i="2"/>
  <c r="AC23" i="2"/>
  <c r="AD23" i="2"/>
  <c r="AM23" i="2"/>
  <c r="AN23" i="2"/>
  <c r="AW23" i="2"/>
  <c r="AX23" i="2"/>
  <c r="BG23" i="2"/>
  <c r="BH23" i="2"/>
  <c r="BI23" i="2" l="1"/>
  <c r="BJ23" i="2"/>
  <c r="BK23" i="2" l="1"/>
  <c r="BG41" i="2"/>
  <c r="BH41" i="2"/>
  <c r="AW41" i="2"/>
  <c r="AX41" i="2"/>
  <c r="AM41" i="2"/>
  <c r="AN41" i="2"/>
  <c r="AC41" i="2"/>
  <c r="AD41" i="2"/>
  <c r="S41" i="2"/>
  <c r="T41" i="2"/>
  <c r="BI41" i="2" l="1"/>
  <c r="BJ41" i="2"/>
  <c r="AZ22" i="2"/>
  <c r="BA22" i="2"/>
  <c r="BB22" i="2"/>
  <c r="BC22" i="2"/>
  <c r="BD22" i="2"/>
  <c r="BE22" i="2"/>
  <c r="BF22" i="2"/>
  <c r="AY22" i="2"/>
  <c r="AP22" i="2"/>
  <c r="AQ22" i="2"/>
  <c r="AR22" i="2"/>
  <c r="AS22" i="2"/>
  <c r="AT22" i="2"/>
  <c r="AU22" i="2"/>
  <c r="AV22" i="2"/>
  <c r="AO22" i="2"/>
  <c r="AM21" i="2"/>
  <c r="AN21" i="2"/>
  <c r="AF22" i="2"/>
  <c r="AG22" i="2"/>
  <c r="AH22" i="2"/>
  <c r="AI22" i="2"/>
  <c r="AJ22" i="2"/>
  <c r="AK22" i="2"/>
  <c r="AL22" i="2"/>
  <c r="AE22" i="2"/>
  <c r="AC21" i="2"/>
  <c r="AD21" i="2"/>
  <c r="V22" i="2"/>
  <c r="W22" i="2"/>
  <c r="X22" i="2"/>
  <c r="Y22" i="2"/>
  <c r="Z22" i="2"/>
  <c r="AA22" i="2"/>
  <c r="AB22" i="2"/>
  <c r="U22" i="2"/>
  <c r="S21" i="2"/>
  <c r="T21" i="2"/>
  <c r="L22" i="2"/>
  <c r="M22" i="2"/>
  <c r="N22" i="2"/>
  <c r="O22" i="2"/>
  <c r="P22" i="2"/>
  <c r="Q22" i="2"/>
  <c r="R22" i="2"/>
  <c r="K22" i="2"/>
  <c r="D22" i="2"/>
  <c r="BH21" i="2"/>
  <c r="BG21" i="2"/>
  <c r="AX21" i="2"/>
  <c r="AW21" i="2"/>
  <c r="BG17" i="2"/>
  <c r="BH17" i="2"/>
  <c r="BF19" i="2"/>
  <c r="BE19" i="2"/>
  <c r="BD19" i="2"/>
  <c r="BC19" i="2"/>
  <c r="BB19" i="2"/>
  <c r="BA19" i="2"/>
  <c r="AZ19" i="2"/>
  <c r="AY19" i="2"/>
  <c r="BG19" i="2" s="1"/>
  <c r="AW17" i="2"/>
  <c r="AX17" i="2"/>
  <c r="AV19" i="2"/>
  <c r="AU19" i="2"/>
  <c r="AT19" i="2"/>
  <c r="AS19" i="2"/>
  <c r="AR19" i="2"/>
  <c r="AQ19" i="2"/>
  <c r="AP19" i="2"/>
  <c r="AO19" i="2"/>
  <c r="AM17" i="2"/>
  <c r="AN17" i="2"/>
  <c r="AL19" i="2"/>
  <c r="AK19" i="2"/>
  <c r="AJ19" i="2"/>
  <c r="AI19" i="2"/>
  <c r="AH19" i="2"/>
  <c r="AG19" i="2"/>
  <c r="AF19" i="2"/>
  <c r="AE19" i="2"/>
  <c r="AM19" i="2" s="1"/>
  <c r="AC17" i="2"/>
  <c r="AD17" i="2"/>
  <c r="S17" i="2"/>
  <c r="T17" i="2"/>
  <c r="AB19" i="2"/>
  <c r="AA19" i="2"/>
  <c r="Z19" i="2"/>
  <c r="Y19" i="2"/>
  <c r="X19" i="2"/>
  <c r="W19" i="2"/>
  <c r="V19" i="2"/>
  <c r="U19" i="2"/>
  <c r="AC19" i="2" s="1"/>
  <c r="K19" i="2"/>
  <c r="L19" i="2"/>
  <c r="M19" i="2"/>
  <c r="N19" i="2"/>
  <c r="O19" i="2"/>
  <c r="P19" i="2"/>
  <c r="Q19" i="2"/>
  <c r="R19" i="2"/>
  <c r="BG14" i="2"/>
  <c r="BH14" i="2"/>
  <c r="BF15" i="2"/>
  <c r="BE15" i="2"/>
  <c r="BD15" i="2"/>
  <c r="BC15" i="2"/>
  <c r="BB15" i="2"/>
  <c r="BA15" i="2"/>
  <c r="AZ15" i="2"/>
  <c r="AY15" i="2"/>
  <c r="AW14" i="2"/>
  <c r="AX14" i="2"/>
  <c r="AV15" i="2"/>
  <c r="AU15" i="2"/>
  <c r="AT15" i="2"/>
  <c r="AS15" i="2"/>
  <c r="AR15" i="2"/>
  <c r="AQ15" i="2"/>
  <c r="AP15" i="2"/>
  <c r="AO15" i="2"/>
  <c r="AM14" i="2"/>
  <c r="AN14" i="2"/>
  <c r="AL15" i="2"/>
  <c r="AK15" i="2"/>
  <c r="AJ15" i="2"/>
  <c r="AI15" i="2"/>
  <c r="AH15" i="2"/>
  <c r="AG15" i="2"/>
  <c r="AF15" i="2"/>
  <c r="AE15" i="2"/>
  <c r="AC14" i="2"/>
  <c r="AD14" i="2"/>
  <c r="AB15" i="2"/>
  <c r="Z15" i="2"/>
  <c r="Y15" i="2"/>
  <c r="W15" i="2"/>
  <c r="U15" i="2"/>
  <c r="S14" i="2"/>
  <c r="T14" i="2"/>
  <c r="R15" i="2"/>
  <c r="Q15" i="2"/>
  <c r="P15" i="2"/>
  <c r="O15" i="2"/>
  <c r="N15" i="2"/>
  <c r="M15" i="2"/>
  <c r="L15" i="2"/>
  <c r="K15" i="2"/>
  <c r="AX15" i="2" l="1"/>
  <c r="AN15" i="2"/>
  <c r="AW22" i="2"/>
  <c r="BG22" i="2"/>
  <c r="AW19" i="2"/>
  <c r="AN22" i="2"/>
  <c r="BK41" i="2"/>
  <c r="BH19" i="2"/>
  <c r="AX19" i="2"/>
  <c r="T22" i="2"/>
  <c r="AM22" i="2"/>
  <c r="AX22" i="2"/>
  <c r="AD22" i="2"/>
  <c r="AC22" i="2"/>
  <c r="S22" i="2"/>
  <c r="BH22" i="2"/>
  <c r="S19" i="2"/>
  <c r="BI19" i="2" s="1"/>
  <c r="AD19" i="2"/>
  <c r="BJ17" i="2"/>
  <c r="T19" i="2"/>
  <c r="AN19" i="2"/>
  <c r="AM15" i="2"/>
  <c r="T15" i="2"/>
  <c r="BG15" i="2"/>
  <c r="S15" i="2"/>
  <c r="BJ14" i="2"/>
  <c r="AW15" i="2"/>
  <c r="BH15" i="2"/>
  <c r="BI14" i="2"/>
  <c r="BI17" i="2"/>
  <c r="BI21" i="2"/>
  <c r="BJ21" i="2"/>
  <c r="BI22" i="2" l="1"/>
  <c r="BJ19" i="2"/>
  <c r="BK19" i="2" s="1"/>
  <c r="BK14" i="2"/>
  <c r="BJ22" i="2"/>
  <c r="BK17" i="2"/>
  <c r="BK21" i="2"/>
  <c r="BK22" i="2" l="1"/>
  <c r="AA15" i="2"/>
  <c r="AC15" i="2" s="1"/>
  <c r="BI15" i="2" s="1"/>
  <c r="X13" i="2"/>
  <c r="X15" i="2" s="1"/>
  <c r="V13" i="2"/>
  <c r="V15" i="2" s="1"/>
  <c r="D15" i="2"/>
  <c r="AD15" i="2" l="1"/>
  <c r="BJ15" i="2" s="1"/>
  <c r="BK15" i="2" s="1"/>
  <c r="BG16" i="2"/>
  <c r="BH16" i="2"/>
  <c r="BG20" i="2"/>
  <c r="BH20" i="2"/>
  <c r="BG24" i="2"/>
  <c r="BH24" i="2"/>
  <c r="BG25" i="2"/>
  <c r="BH25" i="2"/>
  <c r="BG26" i="2"/>
  <c r="BH26" i="2"/>
  <c r="BG27" i="2"/>
  <c r="BH27" i="2"/>
  <c r="BG28" i="2"/>
  <c r="BH28" i="2"/>
  <c r="BG29" i="2"/>
  <c r="BH29" i="2"/>
  <c r="BG30" i="2"/>
  <c r="BH30" i="2"/>
  <c r="BG31" i="2"/>
  <c r="BH31" i="2"/>
  <c r="BG32" i="2"/>
  <c r="BH32" i="2"/>
  <c r="BG33" i="2"/>
  <c r="BH33" i="2"/>
  <c r="BG34" i="2"/>
  <c r="BH34" i="2"/>
  <c r="BG35" i="2"/>
  <c r="BH35" i="2"/>
  <c r="BG36" i="2"/>
  <c r="BH36" i="2"/>
  <c r="BG40" i="2"/>
  <c r="BH40" i="2"/>
  <c r="BG42" i="2"/>
  <c r="BH42" i="2"/>
  <c r="BG43" i="2"/>
  <c r="BH43" i="2"/>
  <c r="BG44" i="2"/>
  <c r="BH44" i="2"/>
  <c r="BG45" i="2"/>
  <c r="BH45" i="2"/>
  <c r="AW16" i="2"/>
  <c r="AX16" i="2"/>
  <c r="AW20" i="2"/>
  <c r="AX20" i="2"/>
  <c r="AW24" i="2"/>
  <c r="AX24" i="2"/>
  <c r="AW25" i="2"/>
  <c r="AX25" i="2"/>
  <c r="AW26" i="2"/>
  <c r="AX26" i="2"/>
  <c r="AW27" i="2"/>
  <c r="AX27" i="2"/>
  <c r="AW28" i="2"/>
  <c r="AX28" i="2"/>
  <c r="AW29" i="2"/>
  <c r="AX29" i="2"/>
  <c r="AW30" i="2"/>
  <c r="AX30" i="2"/>
  <c r="AW31" i="2"/>
  <c r="AX31" i="2"/>
  <c r="AW32" i="2"/>
  <c r="AX32" i="2"/>
  <c r="AW33" i="2"/>
  <c r="AX33" i="2"/>
  <c r="AW34" i="2"/>
  <c r="AX34" i="2"/>
  <c r="AW35" i="2"/>
  <c r="AX35" i="2"/>
  <c r="AW36" i="2"/>
  <c r="AX36" i="2"/>
  <c r="AW40" i="2"/>
  <c r="AX40" i="2"/>
  <c r="AW42" i="2"/>
  <c r="AX42" i="2"/>
  <c r="AW43" i="2"/>
  <c r="AX43" i="2"/>
  <c r="AW44" i="2"/>
  <c r="AX44" i="2"/>
  <c r="AW45" i="2"/>
  <c r="AX45" i="2"/>
  <c r="AM16" i="2"/>
  <c r="AN16" i="2"/>
  <c r="AM20" i="2"/>
  <c r="AN20" i="2"/>
  <c r="AM24" i="2"/>
  <c r="AN24" i="2"/>
  <c r="AM25" i="2"/>
  <c r="AN25" i="2"/>
  <c r="AM26" i="2"/>
  <c r="AN26" i="2"/>
  <c r="AM27" i="2"/>
  <c r="AN27" i="2"/>
  <c r="AM28" i="2"/>
  <c r="AN28" i="2"/>
  <c r="AM29" i="2"/>
  <c r="AN29" i="2"/>
  <c r="AM30" i="2"/>
  <c r="AN30" i="2"/>
  <c r="AM31" i="2"/>
  <c r="AN31" i="2"/>
  <c r="AM32" i="2"/>
  <c r="AN32" i="2"/>
  <c r="AM33" i="2"/>
  <c r="AN33" i="2"/>
  <c r="AM34" i="2"/>
  <c r="AN34" i="2"/>
  <c r="AM35" i="2"/>
  <c r="AN35" i="2"/>
  <c r="AM36" i="2"/>
  <c r="AN36" i="2"/>
  <c r="AM40" i="2"/>
  <c r="AN40" i="2"/>
  <c r="AM42" i="2"/>
  <c r="AN42" i="2"/>
  <c r="AM43" i="2"/>
  <c r="AN43" i="2"/>
  <c r="AM44" i="2"/>
  <c r="AN44" i="2"/>
  <c r="AM45" i="2"/>
  <c r="AN45" i="2"/>
  <c r="AC25" i="2"/>
  <c r="AD25" i="2"/>
  <c r="AC26" i="2"/>
  <c r="AD26" i="2"/>
  <c r="AC27" i="2"/>
  <c r="AD27" i="2"/>
  <c r="AC28" i="2"/>
  <c r="AD28" i="2"/>
  <c r="AC29" i="2"/>
  <c r="AD29" i="2"/>
  <c r="AC30" i="2"/>
  <c r="AD30" i="2"/>
  <c r="AC31" i="2"/>
  <c r="AD31" i="2"/>
  <c r="AD32" i="2"/>
  <c r="AC33" i="2"/>
  <c r="AD33" i="2"/>
  <c r="AC34" i="2"/>
  <c r="AD34" i="2"/>
  <c r="AC35" i="2"/>
  <c r="AD35" i="2"/>
  <c r="AC36" i="2"/>
  <c r="AD36" i="2"/>
  <c r="AC40" i="2"/>
  <c r="AD40" i="2"/>
  <c r="AC42" i="2"/>
  <c r="AD42" i="2"/>
  <c r="AC43" i="2"/>
  <c r="AD43" i="2"/>
  <c r="AC44" i="2"/>
  <c r="AD44" i="2"/>
  <c r="AC45" i="2"/>
  <c r="AD45" i="2"/>
  <c r="AC16" i="2"/>
  <c r="AD16" i="2"/>
  <c r="AC20" i="2"/>
  <c r="AD20" i="2"/>
  <c r="AC24" i="2"/>
  <c r="AD24" i="2"/>
  <c r="S16" i="2"/>
  <c r="T16" i="2"/>
  <c r="S20" i="2"/>
  <c r="T20" i="2"/>
  <c r="S24" i="2"/>
  <c r="T24" i="2"/>
  <c r="S25" i="2"/>
  <c r="T25" i="2"/>
  <c r="S26" i="2"/>
  <c r="T26" i="2"/>
  <c r="S27" i="2"/>
  <c r="T27" i="2"/>
  <c r="S28" i="2"/>
  <c r="T28" i="2"/>
  <c r="S29" i="2"/>
  <c r="T29" i="2"/>
  <c r="S30" i="2"/>
  <c r="T30" i="2"/>
  <c r="S31" i="2"/>
  <c r="T31" i="2"/>
  <c r="S32" i="2"/>
  <c r="T32" i="2"/>
  <c r="S33" i="2"/>
  <c r="T33" i="2"/>
  <c r="S34" i="2"/>
  <c r="T34" i="2"/>
  <c r="S35" i="2"/>
  <c r="T35" i="2"/>
  <c r="S36" i="2"/>
  <c r="T36" i="2"/>
  <c r="S40" i="2"/>
  <c r="T40" i="2"/>
  <c r="S42" i="2"/>
  <c r="T42" i="2"/>
  <c r="S43" i="2"/>
  <c r="T43" i="2"/>
  <c r="S44" i="2"/>
  <c r="T44" i="2"/>
  <c r="S45" i="2"/>
  <c r="T45" i="2"/>
  <c r="BJ45" i="2" s="1"/>
  <c r="BJ42" i="2" l="1"/>
  <c r="BJ36" i="2"/>
  <c r="BJ33" i="2"/>
  <c r="BI33" i="2"/>
  <c r="BI32" i="2"/>
  <c r="BI24" i="2"/>
  <c r="BJ40" i="2"/>
  <c r="BI43" i="2"/>
  <c r="BI42" i="2"/>
  <c r="BK42" i="2" s="1"/>
  <c r="BI26" i="2"/>
  <c r="BJ31" i="2"/>
  <c r="BI44" i="2"/>
  <c r="BI35" i="2"/>
  <c r="BJ32" i="2"/>
  <c r="BK32" i="2" s="1"/>
  <c r="BJ34" i="2"/>
  <c r="BI20" i="2"/>
  <c r="BJ20" i="2"/>
  <c r="BJ43" i="2"/>
  <c r="BI40" i="2"/>
  <c r="BI34" i="2"/>
  <c r="BJ16" i="2"/>
  <c r="BJ24" i="2"/>
  <c r="BK24" i="2" s="1"/>
  <c r="BI16" i="2"/>
  <c r="BJ28" i="2"/>
  <c r="BI28" i="2"/>
  <c r="BI31" i="2"/>
  <c r="BJ27" i="2"/>
  <c r="BI45" i="2"/>
  <c r="BK45" i="2" s="1"/>
  <c r="BI36" i="2"/>
  <c r="BJ44" i="2"/>
  <c r="BJ35" i="2"/>
  <c r="BJ25" i="2"/>
  <c r="BI29" i="2"/>
  <c r="BI25" i="2"/>
  <c r="BJ29" i="2"/>
  <c r="BI27" i="2"/>
  <c r="BJ26" i="2"/>
  <c r="BJ30" i="2"/>
  <c r="BI30" i="2"/>
  <c r="AX13" i="2"/>
  <c r="BK36" i="2" l="1"/>
  <c r="BK33" i="2"/>
  <c r="BK37" i="2"/>
  <c r="BK40" i="2"/>
  <c r="BK43" i="2"/>
  <c r="BK35" i="2"/>
  <c r="BK38" i="2"/>
  <c r="BK31" i="2"/>
  <c r="BK44" i="2"/>
  <c r="BK27" i="2"/>
  <c r="BK28" i="2"/>
  <c r="BK16" i="2"/>
  <c r="BK20" i="2"/>
  <c r="BK26" i="2"/>
  <c r="BK39" i="2"/>
  <c r="BK34" i="2"/>
  <c r="BK29" i="2"/>
  <c r="BK25" i="2"/>
  <c r="BK30" i="2"/>
  <c r="F7" i="36"/>
  <c r="AW13" i="2" l="1"/>
  <c r="BH13" i="2"/>
  <c r="BG13" i="2"/>
  <c r="AN13" i="2"/>
  <c r="AM13" i="2"/>
  <c r="AD13" i="2"/>
  <c r="AC13" i="2"/>
  <c r="T13" i="2"/>
  <c r="S13" i="2"/>
  <c r="AL16" i="32"/>
  <c r="AK16" i="32"/>
  <c r="AJ16" i="32"/>
  <c r="AI16" i="32"/>
  <c r="AH16" i="32"/>
  <c r="AG16" i="32"/>
  <c r="AL11" i="33"/>
  <c r="AK11" i="33"/>
  <c r="AJ11" i="33"/>
  <c r="AI11" i="33"/>
  <c r="AH11" i="33"/>
  <c r="AN11" i="33" s="1"/>
  <c r="AL9" i="33"/>
  <c r="AJ9" i="26"/>
  <c r="AI9" i="33"/>
  <c r="AH9" i="26"/>
  <c r="AG9" i="26"/>
  <c r="AL20" i="16"/>
  <c r="AK20" i="16"/>
  <c r="AJ20" i="16"/>
  <c r="AN20" i="16" s="1"/>
  <c r="AI20" i="16"/>
  <c r="AH20" i="16"/>
  <c r="AG20" i="16"/>
  <c r="AM20" i="16" s="1"/>
  <c r="AJ9" i="33"/>
  <c r="AH9" i="33"/>
  <c r="AI9" i="26"/>
  <c r="AG9" i="33"/>
  <c r="AL9" i="26"/>
  <c r="AL15" i="16"/>
  <c r="AK15" i="16"/>
  <c r="AJ15" i="16"/>
  <c r="AN15" i="16" s="1"/>
  <c r="AI15" i="16"/>
  <c r="AM15" i="16" s="1"/>
  <c r="AH15" i="16"/>
  <c r="AG15" i="16"/>
  <c r="AL13" i="16"/>
  <c r="AK13" i="16"/>
  <c r="AJ13" i="16"/>
  <c r="AI13" i="16"/>
  <c r="AH13" i="16"/>
  <c r="AN13" i="16" s="1"/>
  <c r="AG13" i="16"/>
  <c r="AM13" i="16" s="1"/>
  <c r="AO13" i="16" s="1"/>
  <c r="AL17" i="15"/>
  <c r="AK17" i="15"/>
  <c r="AJ17" i="15"/>
  <c r="AI17" i="15"/>
  <c r="AM17" i="15" s="1"/>
  <c r="AH17" i="15"/>
  <c r="AG17" i="15"/>
  <c r="AL9" i="15"/>
  <c r="AK9" i="15"/>
  <c r="AJ9" i="15"/>
  <c r="AI9" i="15"/>
  <c r="AH9" i="15"/>
  <c r="AG9" i="15"/>
  <c r="AM9" i="15" s="1"/>
  <c r="AO9" i="15" s="1"/>
  <c r="AL9" i="22"/>
  <c r="AK9" i="22"/>
  <c r="AJ9" i="22"/>
  <c r="AN9" i="22" s="1"/>
  <c r="AI9" i="22"/>
  <c r="AM9" i="22" s="1"/>
  <c r="AH9" i="22"/>
  <c r="AG9" i="22"/>
  <c r="AF9" i="22"/>
  <c r="AE9" i="22"/>
  <c r="X9" i="22"/>
  <c r="W9" i="22"/>
  <c r="P9" i="22"/>
  <c r="O9" i="22"/>
  <c r="I10" i="22"/>
  <c r="J10" i="22"/>
  <c r="K10" i="22"/>
  <c r="L10" i="22"/>
  <c r="M10" i="22"/>
  <c r="N10" i="22"/>
  <c r="Q10" i="22"/>
  <c r="W10" i="22" s="1"/>
  <c r="R10" i="22"/>
  <c r="X10" i="22" s="1"/>
  <c r="S10" i="22"/>
  <c r="T10" i="22"/>
  <c r="U10" i="22"/>
  <c r="V10" i="22"/>
  <c r="Y10" i="22"/>
  <c r="Z10" i="22"/>
  <c r="AA10" i="22"/>
  <c r="AB10" i="22"/>
  <c r="AC10" i="22"/>
  <c r="AD10" i="22"/>
  <c r="AG10" i="22"/>
  <c r="AH10" i="22"/>
  <c r="AI10" i="22"/>
  <c r="AJ10" i="22"/>
  <c r="AK10" i="22"/>
  <c r="AL10" i="22"/>
  <c r="AL10" i="16"/>
  <c r="AK10" i="16"/>
  <c r="AJ10" i="16"/>
  <c r="AI10" i="16"/>
  <c r="AH10" i="16"/>
  <c r="AG10" i="16"/>
  <c r="AD10" i="16"/>
  <c r="AC10" i="16"/>
  <c r="AB10" i="16"/>
  <c r="AA10" i="16"/>
  <c r="Z10" i="16"/>
  <c r="Y10" i="16"/>
  <c r="AL11" i="19"/>
  <c r="AK11" i="19"/>
  <c r="AJ11" i="19"/>
  <c r="AI11" i="19"/>
  <c r="AH11" i="19"/>
  <c r="AG11" i="19"/>
  <c r="AD11" i="19"/>
  <c r="AC11" i="19"/>
  <c r="AB11" i="19"/>
  <c r="AA11" i="19"/>
  <c r="Z11" i="19"/>
  <c r="Y11" i="19"/>
  <c r="AF9" i="26"/>
  <c r="AE9" i="26"/>
  <c r="X9" i="26"/>
  <c r="W9" i="26"/>
  <c r="P9" i="26"/>
  <c r="O9" i="26"/>
  <c r="O9" i="33"/>
  <c r="P9" i="33"/>
  <c r="W9" i="33"/>
  <c r="X9" i="33"/>
  <c r="AE9" i="33"/>
  <c r="AF9" i="33"/>
  <c r="AG11" i="33"/>
  <c r="AM11" i="33" s="1"/>
  <c r="AD11" i="33"/>
  <c r="AC11" i="33"/>
  <c r="AB11" i="33"/>
  <c r="AA11" i="33"/>
  <c r="Z11" i="33"/>
  <c r="AF11" i="33" s="1"/>
  <c r="Y11" i="33"/>
  <c r="V11" i="33"/>
  <c r="U11" i="33"/>
  <c r="T11" i="33"/>
  <c r="S11" i="33"/>
  <c r="R11" i="33"/>
  <c r="X11" i="33" s="1"/>
  <c r="Q11" i="33"/>
  <c r="N11" i="33"/>
  <c r="M11" i="33"/>
  <c r="L11" i="33"/>
  <c r="K11" i="33"/>
  <c r="J11" i="33"/>
  <c r="P11" i="33" s="1"/>
  <c r="I11" i="33"/>
  <c r="AF16" i="32"/>
  <c r="AE16" i="32"/>
  <c r="X16" i="32"/>
  <c r="W16" i="32"/>
  <c r="P16" i="32"/>
  <c r="O16" i="32"/>
  <c r="AL14" i="32"/>
  <c r="AK14" i="32"/>
  <c r="AJ14" i="32"/>
  <c r="AI14" i="32"/>
  <c r="AM14" i="32" s="1"/>
  <c r="AH14" i="32"/>
  <c r="AN14" i="32" s="1"/>
  <c r="AG14" i="32"/>
  <c r="AD14" i="32"/>
  <c r="AC14" i="32"/>
  <c r="AB14" i="32"/>
  <c r="AF14" i="32" s="1"/>
  <c r="AA14" i="32"/>
  <c r="Z14" i="32"/>
  <c r="Y14" i="32"/>
  <c r="V14" i="32"/>
  <c r="U14" i="32"/>
  <c r="T14" i="32"/>
  <c r="S14" i="32"/>
  <c r="R14" i="32"/>
  <c r="X14" i="32" s="1"/>
  <c r="Q14" i="32"/>
  <c r="N14" i="32"/>
  <c r="M14" i="32"/>
  <c r="L14" i="32"/>
  <c r="P14" i="32" s="1"/>
  <c r="AP14" i="32" s="1"/>
  <c r="K14" i="32"/>
  <c r="J14" i="32"/>
  <c r="I14" i="32"/>
  <c r="AL9" i="32"/>
  <c r="AK9" i="32"/>
  <c r="AJ9" i="32"/>
  <c r="AI9" i="32"/>
  <c r="AH9" i="32"/>
  <c r="AN9" i="32" s="1"/>
  <c r="AG9" i="32"/>
  <c r="AD9" i="32"/>
  <c r="AC9" i="32"/>
  <c r="AB9" i="32"/>
  <c r="AF9" i="32" s="1"/>
  <c r="AA9" i="32"/>
  <c r="Z9" i="32"/>
  <c r="Y9" i="32"/>
  <c r="V9" i="32"/>
  <c r="U9" i="32"/>
  <c r="T9" i="32"/>
  <c r="S9" i="32"/>
  <c r="R9" i="32"/>
  <c r="Q9" i="32"/>
  <c r="N9" i="32"/>
  <c r="M9" i="32"/>
  <c r="L9" i="32"/>
  <c r="P9" i="32" s="1"/>
  <c r="K9" i="32"/>
  <c r="J9" i="32"/>
  <c r="I9" i="32"/>
  <c r="X9" i="32"/>
  <c r="O14" i="32"/>
  <c r="AN28" i="31"/>
  <c r="AM28" i="31"/>
  <c r="AF28" i="31"/>
  <c r="AE28" i="31"/>
  <c r="X28" i="31"/>
  <c r="W28" i="31"/>
  <c r="P28" i="31"/>
  <c r="O28" i="31"/>
  <c r="AN27" i="31"/>
  <c r="AM27" i="31"/>
  <c r="AF27" i="31"/>
  <c r="AE27" i="31"/>
  <c r="X27" i="31"/>
  <c r="AP27" i="31" s="1"/>
  <c r="W27" i="31"/>
  <c r="P27" i="31"/>
  <c r="O27" i="31"/>
  <c r="AL23" i="31"/>
  <c r="AK23" i="31"/>
  <c r="AJ23" i="31"/>
  <c r="AI23" i="31"/>
  <c r="AH23" i="31"/>
  <c r="AN23" i="31" s="1"/>
  <c r="AG23" i="31"/>
  <c r="AM23" i="31" s="1"/>
  <c r="AD23" i="31"/>
  <c r="AC23" i="31"/>
  <c r="AB23" i="31"/>
  <c r="AA23" i="31"/>
  <c r="Z23" i="31"/>
  <c r="Y23" i="31"/>
  <c r="V23" i="31"/>
  <c r="U23" i="31"/>
  <c r="T23" i="31"/>
  <c r="S23" i="31"/>
  <c r="R23" i="31"/>
  <c r="Q23" i="31"/>
  <c r="N23" i="31"/>
  <c r="M23" i="31"/>
  <c r="L23" i="31"/>
  <c r="P23" i="31" s="1"/>
  <c r="K23" i="31"/>
  <c r="J23" i="31"/>
  <c r="I23" i="31"/>
  <c r="AL22" i="31"/>
  <c r="AK22" i="31"/>
  <c r="AJ22" i="31"/>
  <c r="AI22" i="31"/>
  <c r="AH22" i="31"/>
  <c r="AG22" i="31"/>
  <c r="AD22" i="31"/>
  <c r="AC22" i="31"/>
  <c r="AB22" i="31"/>
  <c r="AF22" i="31" s="1"/>
  <c r="AA22" i="31"/>
  <c r="Z22" i="31"/>
  <c r="Y22" i="31"/>
  <c r="V22" i="31"/>
  <c r="U22" i="31"/>
  <c r="T22" i="31"/>
  <c r="S22" i="31"/>
  <c r="R22" i="31"/>
  <c r="X22" i="31" s="1"/>
  <c r="AP22" i="31" s="1"/>
  <c r="Q22" i="31"/>
  <c r="N22" i="31"/>
  <c r="M22" i="31"/>
  <c r="L22" i="31"/>
  <c r="K22" i="31"/>
  <c r="J22" i="31"/>
  <c r="I22" i="31"/>
  <c r="AL18" i="31"/>
  <c r="AK18" i="31"/>
  <c r="AJ18" i="31"/>
  <c r="AI18" i="31"/>
  <c r="AH18" i="31"/>
  <c r="AG18" i="31"/>
  <c r="AD18" i="31"/>
  <c r="AC18" i="31"/>
  <c r="AB18" i="31"/>
  <c r="AF18" i="31" s="1"/>
  <c r="AA18" i="31"/>
  <c r="Z18" i="31"/>
  <c r="Y18" i="31"/>
  <c r="V18" i="31"/>
  <c r="U18" i="31"/>
  <c r="T18" i="31"/>
  <c r="S18" i="31"/>
  <c r="R18" i="31"/>
  <c r="X18" i="31" s="1"/>
  <c r="Q18" i="31"/>
  <c r="N18" i="31"/>
  <c r="M18" i="31"/>
  <c r="L18" i="31"/>
  <c r="P18" i="31" s="1"/>
  <c r="K18" i="31"/>
  <c r="J18" i="31"/>
  <c r="I18" i="31"/>
  <c r="AL16" i="31"/>
  <c r="AK16" i="31"/>
  <c r="AJ16" i="31"/>
  <c r="AI16" i="31"/>
  <c r="AH16" i="31"/>
  <c r="AG16" i="31"/>
  <c r="AD16" i="31"/>
  <c r="AC16" i="31"/>
  <c r="AB16" i="31"/>
  <c r="AA16" i="31"/>
  <c r="Z16" i="31"/>
  <c r="Y16" i="31"/>
  <c r="V16" i="31"/>
  <c r="U16" i="31"/>
  <c r="T16" i="31"/>
  <c r="S16" i="31"/>
  <c r="R16" i="31"/>
  <c r="Q16" i="31"/>
  <c r="N16" i="31"/>
  <c r="M16" i="31"/>
  <c r="L16" i="31"/>
  <c r="K16" i="31"/>
  <c r="J16" i="31"/>
  <c r="I16" i="31"/>
  <c r="AL14" i="31"/>
  <c r="AK14" i="31"/>
  <c r="AJ14" i="31"/>
  <c r="AI14" i="31"/>
  <c r="AH14" i="31"/>
  <c r="AN14" i="31" s="1"/>
  <c r="AG14" i="31"/>
  <c r="AD14" i="31"/>
  <c r="AC14" i="31"/>
  <c r="AB14" i="31"/>
  <c r="AF14" i="31" s="1"/>
  <c r="AA14" i="31"/>
  <c r="Z14" i="31"/>
  <c r="Y14" i="31"/>
  <c r="V14" i="31"/>
  <c r="U14" i="31"/>
  <c r="T14" i="31"/>
  <c r="S14" i="31"/>
  <c r="R14" i="31"/>
  <c r="X14" i="31" s="1"/>
  <c r="Q14" i="31"/>
  <c r="N14" i="31"/>
  <c r="M14" i="31"/>
  <c r="L14" i="31"/>
  <c r="P14" i="31" s="1"/>
  <c r="K14" i="31"/>
  <c r="J14" i="31"/>
  <c r="I14" i="31"/>
  <c r="AL9" i="31"/>
  <c r="AK9" i="31"/>
  <c r="AJ9" i="31"/>
  <c r="AI9" i="31"/>
  <c r="AH9" i="31"/>
  <c r="AG9" i="31"/>
  <c r="AD9" i="31"/>
  <c r="AC9" i="31"/>
  <c r="AB9" i="31"/>
  <c r="AF9" i="31" s="1"/>
  <c r="AA9" i="31"/>
  <c r="Z9" i="31"/>
  <c r="Y9" i="31"/>
  <c r="V9" i="31"/>
  <c r="U9" i="31"/>
  <c r="T9" i="31"/>
  <c r="S9" i="31"/>
  <c r="R9" i="31"/>
  <c r="X9" i="31" s="1"/>
  <c r="Q9" i="31"/>
  <c r="N9" i="31"/>
  <c r="M9" i="31"/>
  <c r="L9" i="31"/>
  <c r="K9" i="31"/>
  <c r="J9" i="31"/>
  <c r="I9" i="31"/>
  <c r="AL9" i="30"/>
  <c r="AK9" i="30"/>
  <c r="AJ9" i="30"/>
  <c r="AI9" i="30"/>
  <c r="AH9" i="30"/>
  <c r="AN9" i="30" s="1"/>
  <c r="AG9" i="30"/>
  <c r="AD9" i="30"/>
  <c r="AC9" i="30"/>
  <c r="AB9" i="30"/>
  <c r="AA9" i="30"/>
  <c r="Z9" i="30"/>
  <c r="Y9" i="30"/>
  <c r="V9" i="30"/>
  <c r="U9" i="30"/>
  <c r="T9" i="30"/>
  <c r="S9" i="30"/>
  <c r="R9" i="30"/>
  <c r="Q9" i="30"/>
  <c r="N9" i="30"/>
  <c r="M9" i="30"/>
  <c r="L9" i="30"/>
  <c r="P9" i="30" s="1"/>
  <c r="K9" i="30"/>
  <c r="J9" i="30"/>
  <c r="I9" i="30"/>
  <c r="AF9" i="30"/>
  <c r="AM18" i="31"/>
  <c r="P16" i="31"/>
  <c r="AF16" i="31"/>
  <c r="AP16" i="31" s="1"/>
  <c r="AN18" i="31"/>
  <c r="P22" i="31"/>
  <c r="AF23" i="31"/>
  <c r="W14" i="31"/>
  <c r="AN22" i="31"/>
  <c r="X23" i="31"/>
  <c r="AP28" i="31"/>
  <c r="AN9" i="31"/>
  <c r="X16" i="31"/>
  <c r="AN16" i="31"/>
  <c r="P9" i="31"/>
  <c r="X9" i="30"/>
  <c r="AN9" i="28"/>
  <c r="AM9" i="28"/>
  <c r="AF9" i="28"/>
  <c r="AE9" i="28"/>
  <c r="X9" i="28"/>
  <c r="W9" i="28"/>
  <c r="P9" i="28"/>
  <c r="O9" i="28"/>
  <c r="AL12" i="24"/>
  <c r="AK12" i="24"/>
  <c r="AJ12" i="24"/>
  <c r="AN12" i="24" s="1"/>
  <c r="AI12" i="24"/>
  <c r="AH12" i="24"/>
  <c r="AG12" i="24"/>
  <c r="AD12" i="24"/>
  <c r="AC12" i="24"/>
  <c r="AB12" i="24"/>
  <c r="AA12" i="24"/>
  <c r="Z12" i="24"/>
  <c r="AF12" i="24" s="1"/>
  <c r="Y12" i="24"/>
  <c r="V12" i="24"/>
  <c r="U12" i="24"/>
  <c r="T12" i="24"/>
  <c r="S12" i="24"/>
  <c r="R12" i="24"/>
  <c r="X12" i="24" s="1"/>
  <c r="Q12" i="24"/>
  <c r="N12" i="24"/>
  <c r="M12" i="24"/>
  <c r="L12" i="24"/>
  <c r="K12" i="24"/>
  <c r="J12" i="24"/>
  <c r="P12" i="24" s="1"/>
  <c r="I12" i="24"/>
  <c r="AL11" i="24"/>
  <c r="AK11" i="24"/>
  <c r="AJ11" i="24"/>
  <c r="AN11" i="24" s="1"/>
  <c r="AI11" i="24"/>
  <c r="AH11" i="24"/>
  <c r="AG11" i="24"/>
  <c r="AD11" i="24"/>
  <c r="AC11" i="24"/>
  <c r="AB11" i="24"/>
  <c r="AA11" i="24"/>
  <c r="Z11" i="24"/>
  <c r="Y11" i="24"/>
  <c r="V11" i="24"/>
  <c r="U11" i="24"/>
  <c r="T11" i="24"/>
  <c r="X11" i="24" s="1"/>
  <c r="S11" i="24"/>
  <c r="R11" i="24"/>
  <c r="Q11" i="24"/>
  <c r="N11" i="24"/>
  <c r="M11" i="24"/>
  <c r="L11" i="24"/>
  <c r="K11" i="24"/>
  <c r="J11" i="24"/>
  <c r="P11" i="24" s="1"/>
  <c r="I11" i="24"/>
  <c r="AL9" i="24"/>
  <c r="AK9" i="24"/>
  <c r="AJ9" i="24"/>
  <c r="AN9" i="24" s="1"/>
  <c r="AI9" i="24"/>
  <c r="AH9" i="24"/>
  <c r="AG9" i="24"/>
  <c r="AD9" i="24"/>
  <c r="AC9" i="24"/>
  <c r="AB9" i="24"/>
  <c r="AA9" i="24"/>
  <c r="Z9" i="24"/>
  <c r="AF9" i="24" s="1"/>
  <c r="Y9" i="24"/>
  <c r="V9" i="24"/>
  <c r="U9" i="24"/>
  <c r="T9" i="24"/>
  <c r="X9" i="24" s="1"/>
  <c r="S9" i="24"/>
  <c r="R9" i="24"/>
  <c r="Q9" i="24"/>
  <c r="W9" i="24" s="1"/>
  <c r="N9" i="24"/>
  <c r="M9" i="24"/>
  <c r="L9" i="24"/>
  <c r="K9" i="24"/>
  <c r="J9" i="24"/>
  <c r="P9" i="24" s="1"/>
  <c r="I9" i="24"/>
  <c r="AP9" i="28"/>
  <c r="W12" i="24"/>
  <c r="AF11" i="24"/>
  <c r="AN41" i="22"/>
  <c r="AM41" i="22"/>
  <c r="AF41" i="22"/>
  <c r="AE41" i="22"/>
  <c r="X41" i="22"/>
  <c r="W41" i="22"/>
  <c r="P41" i="22"/>
  <c r="O41" i="22"/>
  <c r="AN37" i="22"/>
  <c r="AM37" i="22"/>
  <c r="AF37" i="22"/>
  <c r="AE37" i="22"/>
  <c r="X37" i="22"/>
  <c r="W37" i="22"/>
  <c r="P37" i="22"/>
  <c r="AP37" i="22" s="1"/>
  <c r="O37" i="22"/>
  <c r="AN30" i="22"/>
  <c r="AM30" i="22"/>
  <c r="AF30" i="22"/>
  <c r="AE30" i="22"/>
  <c r="X30" i="22"/>
  <c r="W30" i="22"/>
  <c r="P30" i="22"/>
  <c r="O30" i="22"/>
  <c r="AN25" i="22"/>
  <c r="AM25" i="22"/>
  <c r="AF25" i="22"/>
  <c r="AE25" i="22"/>
  <c r="X25" i="22"/>
  <c r="W25" i="22"/>
  <c r="P25" i="22"/>
  <c r="O25" i="22"/>
  <c r="AO25" i="22" s="1"/>
  <c r="AN20" i="22"/>
  <c r="AM20" i="22"/>
  <c r="AF20" i="22"/>
  <c r="AE20" i="22"/>
  <c r="X20" i="22"/>
  <c r="W20" i="22"/>
  <c r="P20" i="22"/>
  <c r="O20" i="22"/>
  <c r="AO20" i="22" s="1"/>
  <c r="AN14" i="22"/>
  <c r="AM14" i="22"/>
  <c r="AF14" i="22"/>
  <c r="AE14" i="22"/>
  <c r="X14" i="22"/>
  <c r="W14" i="22"/>
  <c r="P14" i="22"/>
  <c r="O14" i="22"/>
  <c r="AL20" i="20"/>
  <c r="AK20" i="20"/>
  <c r="AJ20" i="20"/>
  <c r="AN20" i="20" s="1"/>
  <c r="AI20" i="20"/>
  <c r="AH20" i="20"/>
  <c r="AG20" i="20"/>
  <c r="AD20" i="20"/>
  <c r="AC20" i="20"/>
  <c r="AB20" i="20"/>
  <c r="AA20" i="20"/>
  <c r="Z20" i="20"/>
  <c r="AF20" i="20" s="1"/>
  <c r="Y20" i="20"/>
  <c r="V20" i="20"/>
  <c r="U20" i="20"/>
  <c r="T20" i="20"/>
  <c r="X20" i="20" s="1"/>
  <c r="S20" i="20"/>
  <c r="W20" i="20" s="1"/>
  <c r="R20" i="20"/>
  <c r="Q20" i="20"/>
  <c r="N20" i="20"/>
  <c r="M20" i="20"/>
  <c r="L20" i="20"/>
  <c r="K20" i="20"/>
  <c r="J20" i="20"/>
  <c r="I20" i="20"/>
  <c r="O20" i="20" s="1"/>
  <c r="AL17" i="20"/>
  <c r="AK17" i="20"/>
  <c r="AJ17" i="20"/>
  <c r="AN17" i="20" s="1"/>
  <c r="AI17" i="20"/>
  <c r="AM17" i="20" s="1"/>
  <c r="AH17" i="20"/>
  <c r="AG17" i="20"/>
  <c r="AD17" i="20"/>
  <c r="AC17" i="20"/>
  <c r="AB17" i="20"/>
  <c r="AA17" i="20"/>
  <c r="Z17" i="20"/>
  <c r="AF17" i="20" s="1"/>
  <c r="Y17" i="20"/>
  <c r="V17" i="20"/>
  <c r="U17" i="20"/>
  <c r="T17" i="20"/>
  <c r="X17" i="20" s="1"/>
  <c r="S17" i="20"/>
  <c r="W17" i="20" s="1"/>
  <c r="R17" i="20"/>
  <c r="Q17" i="20"/>
  <c r="N17" i="20"/>
  <c r="M17" i="20"/>
  <c r="L17" i="20"/>
  <c r="K17" i="20"/>
  <c r="J17" i="20"/>
  <c r="I17" i="20"/>
  <c r="AL15" i="20"/>
  <c r="AK15" i="20"/>
  <c r="AJ15" i="20"/>
  <c r="AN15" i="20" s="1"/>
  <c r="AI15" i="20"/>
  <c r="AH15" i="20"/>
  <c r="AG15" i="20"/>
  <c r="AD15" i="20"/>
  <c r="AC15" i="20"/>
  <c r="AB15" i="20"/>
  <c r="AA15" i="20"/>
  <c r="Z15" i="20"/>
  <c r="AF15" i="20" s="1"/>
  <c r="Y15" i="20"/>
  <c r="V15" i="20"/>
  <c r="U15" i="20"/>
  <c r="T15" i="20"/>
  <c r="S15" i="20"/>
  <c r="R15" i="20"/>
  <c r="Q15" i="20"/>
  <c r="N15" i="20"/>
  <c r="M15" i="20"/>
  <c r="L15" i="20"/>
  <c r="K15" i="20"/>
  <c r="J15" i="20"/>
  <c r="I15" i="20"/>
  <c r="O15" i="20" s="1"/>
  <c r="AL9" i="20"/>
  <c r="AK9" i="20"/>
  <c r="AJ9" i="20"/>
  <c r="AN9" i="20" s="1"/>
  <c r="AI9" i="20"/>
  <c r="AH9" i="20"/>
  <c r="AG9" i="20"/>
  <c r="AD9" i="20"/>
  <c r="AC9" i="20"/>
  <c r="AB9" i="20"/>
  <c r="AA9" i="20"/>
  <c r="Z9" i="20"/>
  <c r="Y9" i="20"/>
  <c r="AE9" i="20" s="1"/>
  <c r="V9" i="20"/>
  <c r="U9" i="20"/>
  <c r="T9" i="20"/>
  <c r="X9" i="20" s="1"/>
  <c r="S9" i="20"/>
  <c r="R9" i="20"/>
  <c r="Q9" i="20"/>
  <c r="N9" i="20"/>
  <c r="M9" i="20"/>
  <c r="L9" i="20"/>
  <c r="K9" i="20"/>
  <c r="J9" i="20"/>
  <c r="I9" i="20"/>
  <c r="O9" i="20" s="1"/>
  <c r="AL21" i="19"/>
  <c r="AK21" i="19"/>
  <c r="AJ21" i="19"/>
  <c r="AN21" i="19" s="1"/>
  <c r="AI21" i="19"/>
  <c r="AM21" i="19" s="1"/>
  <c r="AH21" i="19"/>
  <c r="AG21" i="19"/>
  <c r="AD21" i="19"/>
  <c r="AC21" i="19"/>
  <c r="AB21" i="19"/>
  <c r="AA21" i="19"/>
  <c r="Z21" i="19"/>
  <c r="AF21" i="19" s="1"/>
  <c r="Y21" i="19"/>
  <c r="V21" i="19"/>
  <c r="U21" i="19"/>
  <c r="T21" i="19"/>
  <c r="S21" i="19"/>
  <c r="R21" i="19"/>
  <c r="Q21" i="19"/>
  <c r="N21" i="19"/>
  <c r="M21" i="19"/>
  <c r="L21" i="19"/>
  <c r="K21" i="19"/>
  <c r="J21" i="19"/>
  <c r="I21" i="19"/>
  <c r="AL16" i="19"/>
  <c r="AK16" i="19"/>
  <c r="AJ16" i="19"/>
  <c r="AN16" i="19" s="1"/>
  <c r="AI16" i="19"/>
  <c r="AH16" i="19"/>
  <c r="AG16" i="19"/>
  <c r="AD16" i="19"/>
  <c r="AC16" i="19"/>
  <c r="AB16" i="19"/>
  <c r="AA16" i="19"/>
  <c r="Z16" i="19"/>
  <c r="AF16" i="19" s="1"/>
  <c r="Y16" i="19"/>
  <c r="V16" i="19"/>
  <c r="U16" i="19"/>
  <c r="T16" i="19"/>
  <c r="X16" i="19" s="1"/>
  <c r="S16" i="19"/>
  <c r="R16" i="19"/>
  <c r="Q16" i="19"/>
  <c r="N16" i="19"/>
  <c r="M16" i="19"/>
  <c r="L16" i="19"/>
  <c r="K16" i="19"/>
  <c r="J16" i="19"/>
  <c r="I16" i="19"/>
  <c r="AL13" i="19"/>
  <c r="AK13" i="19"/>
  <c r="AJ13" i="19"/>
  <c r="AN13" i="19" s="1"/>
  <c r="AI13" i="19"/>
  <c r="AH13" i="19"/>
  <c r="AG13" i="19"/>
  <c r="AD13" i="19"/>
  <c r="AC13" i="19"/>
  <c r="AB13" i="19"/>
  <c r="AA13" i="19"/>
  <c r="Z13" i="19"/>
  <c r="AF13" i="19" s="1"/>
  <c r="Y13" i="19"/>
  <c r="V13" i="19"/>
  <c r="U13" i="19"/>
  <c r="T13" i="19"/>
  <c r="X13" i="19" s="1"/>
  <c r="S13" i="19"/>
  <c r="W13" i="19" s="1"/>
  <c r="R13" i="19"/>
  <c r="Q13" i="19"/>
  <c r="N13" i="19"/>
  <c r="M13" i="19"/>
  <c r="L13" i="19"/>
  <c r="K13" i="19"/>
  <c r="J13" i="19"/>
  <c r="I13" i="19"/>
  <c r="X11" i="19"/>
  <c r="W11" i="19"/>
  <c r="P11" i="19"/>
  <c r="O11" i="19"/>
  <c r="AN9" i="19"/>
  <c r="AM9" i="19"/>
  <c r="AF9" i="19"/>
  <c r="AE9" i="19"/>
  <c r="X9" i="19"/>
  <c r="W9" i="19"/>
  <c r="P9" i="19"/>
  <c r="AP9" i="19" s="1"/>
  <c r="O9" i="19"/>
  <c r="AL11" i="18"/>
  <c r="AK11" i="18"/>
  <c r="AJ11" i="18"/>
  <c r="AI11" i="18"/>
  <c r="AH11" i="18"/>
  <c r="AG11" i="18"/>
  <c r="AD11" i="18"/>
  <c r="AC11" i="18"/>
  <c r="AB11" i="18"/>
  <c r="AA11" i="18"/>
  <c r="Z11" i="18"/>
  <c r="Y11" i="18"/>
  <c r="V11" i="18"/>
  <c r="U11" i="18"/>
  <c r="T11" i="18"/>
  <c r="X11" i="18" s="1"/>
  <c r="S11" i="18"/>
  <c r="R11" i="18"/>
  <c r="Q11" i="18"/>
  <c r="N11" i="18"/>
  <c r="M11" i="18"/>
  <c r="L11" i="18"/>
  <c r="K11" i="18"/>
  <c r="I11" i="18"/>
  <c r="J11" i="18"/>
  <c r="P11" i="18" s="1"/>
  <c r="AL9" i="18"/>
  <c r="AK9" i="18"/>
  <c r="AJ9" i="18"/>
  <c r="AN9" i="18" s="1"/>
  <c r="AI9" i="18"/>
  <c r="AH9" i="18"/>
  <c r="AG9" i="18"/>
  <c r="AD9" i="18"/>
  <c r="AC9" i="18"/>
  <c r="AB9" i="18"/>
  <c r="AA9" i="18"/>
  <c r="Y9" i="18"/>
  <c r="Z9" i="18"/>
  <c r="AF9" i="18" s="1"/>
  <c r="V9" i="18"/>
  <c r="U9" i="18"/>
  <c r="T9" i="18"/>
  <c r="S9" i="18"/>
  <c r="W9" i="18" s="1"/>
  <c r="R9" i="18"/>
  <c r="Q9" i="18"/>
  <c r="N9" i="18"/>
  <c r="M9" i="18"/>
  <c r="L9" i="18"/>
  <c r="K9" i="18"/>
  <c r="I9" i="18"/>
  <c r="J9" i="18"/>
  <c r="AF20" i="16"/>
  <c r="AE20" i="16"/>
  <c r="X20" i="16"/>
  <c r="W20" i="16"/>
  <c r="P20" i="16"/>
  <c r="O20" i="16"/>
  <c r="AF15" i="16"/>
  <c r="AE15" i="16"/>
  <c r="X15" i="16"/>
  <c r="W15" i="16"/>
  <c r="P15" i="16"/>
  <c r="O15" i="16"/>
  <c r="AF13" i="16"/>
  <c r="AE13" i="16"/>
  <c r="X13" i="16"/>
  <c r="W13" i="16"/>
  <c r="P13" i="16"/>
  <c r="O13" i="16"/>
  <c r="X10" i="16"/>
  <c r="W10" i="16"/>
  <c r="P10" i="16"/>
  <c r="O10" i="16"/>
  <c r="AL9" i="16"/>
  <c r="AK9" i="16"/>
  <c r="AJ9" i="16"/>
  <c r="AI9" i="16"/>
  <c r="AH9" i="16"/>
  <c r="AG9" i="16"/>
  <c r="AD9" i="16"/>
  <c r="AC9" i="16"/>
  <c r="AB9" i="16"/>
  <c r="AA9" i="16"/>
  <c r="Z9" i="16"/>
  <c r="Y9" i="16"/>
  <c r="V9" i="16"/>
  <c r="U9" i="16"/>
  <c r="T9" i="16"/>
  <c r="S9" i="16"/>
  <c r="W9" i="16" s="1"/>
  <c r="R9" i="16"/>
  <c r="X9" i="16" s="1"/>
  <c r="Q9" i="16"/>
  <c r="N9" i="16"/>
  <c r="M9" i="16"/>
  <c r="L9" i="16"/>
  <c r="K9" i="16"/>
  <c r="J9" i="16"/>
  <c r="I9" i="16"/>
  <c r="O9" i="16" s="1"/>
  <c r="AL27" i="15"/>
  <c r="AK27" i="15"/>
  <c r="AJ27" i="15"/>
  <c r="AI27" i="15"/>
  <c r="AH27" i="15"/>
  <c r="AG27" i="15"/>
  <c r="AD27" i="15"/>
  <c r="AC27" i="15"/>
  <c r="AB27" i="15"/>
  <c r="AF27" i="15" s="1"/>
  <c r="AA27" i="15"/>
  <c r="Z27" i="15"/>
  <c r="Y27" i="15"/>
  <c r="V27" i="15"/>
  <c r="U27" i="15"/>
  <c r="T27" i="15"/>
  <c r="S27" i="15"/>
  <c r="W27" i="15" s="1"/>
  <c r="R27" i="15"/>
  <c r="Q27" i="15"/>
  <c r="N27" i="15"/>
  <c r="M27" i="15"/>
  <c r="L27" i="15"/>
  <c r="K27" i="15"/>
  <c r="J27" i="15"/>
  <c r="I27" i="15"/>
  <c r="O27" i="15" s="1"/>
  <c r="AL24" i="15"/>
  <c r="AK24" i="15"/>
  <c r="AJ24" i="15"/>
  <c r="AI24" i="15"/>
  <c r="AM24" i="15" s="1"/>
  <c r="AH24" i="15"/>
  <c r="AN24" i="15" s="1"/>
  <c r="AG24" i="15"/>
  <c r="AD24" i="15"/>
  <c r="AC24" i="15"/>
  <c r="AB24" i="15"/>
  <c r="AA24" i="15"/>
  <c r="Z24" i="15"/>
  <c r="Y24" i="15"/>
  <c r="V24" i="15"/>
  <c r="U24" i="15"/>
  <c r="T24" i="15"/>
  <c r="S24" i="15"/>
  <c r="W24" i="15" s="1"/>
  <c r="R24" i="15"/>
  <c r="Q24" i="15"/>
  <c r="N24" i="15"/>
  <c r="M24" i="15"/>
  <c r="L24" i="15"/>
  <c r="K24" i="15"/>
  <c r="J24" i="15"/>
  <c r="I24" i="15"/>
  <c r="AL23" i="15"/>
  <c r="AK23" i="15"/>
  <c r="AJ23" i="15"/>
  <c r="AI23" i="15"/>
  <c r="AM23" i="15" s="1"/>
  <c r="AH23" i="15"/>
  <c r="AG23" i="15"/>
  <c r="AD23" i="15"/>
  <c r="AC23" i="15"/>
  <c r="AB23" i="15"/>
  <c r="AA23" i="15"/>
  <c r="Z23" i="15"/>
  <c r="Y23" i="15"/>
  <c r="V23" i="15"/>
  <c r="U23" i="15"/>
  <c r="T23" i="15"/>
  <c r="S23" i="15"/>
  <c r="W23" i="15" s="1"/>
  <c r="R23" i="15"/>
  <c r="Q23" i="15"/>
  <c r="M23" i="15"/>
  <c r="L23" i="15"/>
  <c r="P23" i="15" s="1"/>
  <c r="K23" i="15"/>
  <c r="O23" i="15" s="1"/>
  <c r="J23" i="15"/>
  <c r="I23" i="15"/>
  <c r="AN22" i="15"/>
  <c r="AM22" i="15"/>
  <c r="AF22" i="15"/>
  <c r="AE22" i="15"/>
  <c r="X22" i="15"/>
  <c r="W22" i="15"/>
  <c r="P22" i="15"/>
  <c r="O22" i="15"/>
  <c r="AN17" i="15"/>
  <c r="AF17" i="15"/>
  <c r="AE17" i="15"/>
  <c r="X17" i="15"/>
  <c r="W17" i="15"/>
  <c r="P17" i="15"/>
  <c r="O17" i="15"/>
  <c r="AL15" i="15"/>
  <c r="AK15" i="15"/>
  <c r="AJ15" i="15"/>
  <c r="AI15" i="15"/>
  <c r="AH15" i="15"/>
  <c r="AG15" i="15"/>
  <c r="AD15" i="15"/>
  <c r="AC15" i="15"/>
  <c r="AB15" i="15"/>
  <c r="AA15" i="15"/>
  <c r="AE15" i="15" s="1"/>
  <c r="Z15" i="15"/>
  <c r="Y15" i="15"/>
  <c r="V15" i="15"/>
  <c r="U15" i="15"/>
  <c r="T15" i="15"/>
  <c r="S15" i="15"/>
  <c r="R15" i="15"/>
  <c r="Q15" i="15"/>
  <c r="N15" i="15"/>
  <c r="M15" i="15"/>
  <c r="L15" i="15"/>
  <c r="K15" i="15"/>
  <c r="J15" i="15"/>
  <c r="I15" i="15"/>
  <c r="AL14" i="15"/>
  <c r="AK14" i="15"/>
  <c r="AJ14" i="15"/>
  <c r="AI14" i="15"/>
  <c r="AH14" i="15"/>
  <c r="AG14" i="15"/>
  <c r="AD14" i="15"/>
  <c r="AC14" i="15"/>
  <c r="AB14" i="15"/>
  <c r="AA14" i="15"/>
  <c r="Z14" i="15"/>
  <c r="Y14" i="15"/>
  <c r="V14" i="15"/>
  <c r="U14" i="15"/>
  <c r="T14" i="15"/>
  <c r="S14" i="15"/>
  <c r="R14" i="15"/>
  <c r="Q14" i="15"/>
  <c r="N14" i="15"/>
  <c r="M14" i="15"/>
  <c r="L14" i="15"/>
  <c r="K14" i="15"/>
  <c r="J14" i="15"/>
  <c r="I14" i="15"/>
  <c r="AL12" i="15"/>
  <c r="AK12" i="15"/>
  <c r="AJ12" i="15"/>
  <c r="AI12" i="15"/>
  <c r="AH12" i="15"/>
  <c r="AD12" i="15"/>
  <c r="AC12" i="15"/>
  <c r="AB12" i="15"/>
  <c r="AA12" i="15"/>
  <c r="Z12" i="15"/>
  <c r="AF12" i="15" s="1"/>
  <c r="Y12" i="15"/>
  <c r="V12" i="15"/>
  <c r="U12" i="15"/>
  <c r="T12" i="15"/>
  <c r="X12" i="15" s="1"/>
  <c r="S12" i="15"/>
  <c r="W12" i="15" s="1"/>
  <c r="R12" i="15"/>
  <c r="Q12" i="15"/>
  <c r="N12" i="15"/>
  <c r="M12" i="15"/>
  <c r="L12" i="15"/>
  <c r="K12" i="15"/>
  <c r="J12" i="15"/>
  <c r="I12" i="15"/>
  <c r="AF9" i="15"/>
  <c r="AE9" i="15"/>
  <c r="X9" i="15"/>
  <c r="W9" i="15"/>
  <c r="P9" i="15"/>
  <c r="O9" i="15"/>
  <c r="O24" i="15"/>
  <c r="X21" i="19"/>
  <c r="AM27" i="15"/>
  <c r="AN11" i="18"/>
  <c r="AN12" i="15"/>
  <c r="AO41" i="22"/>
  <c r="AM9" i="20"/>
  <c r="X15" i="20"/>
  <c r="AF9" i="20"/>
  <c r="AE15" i="20"/>
  <c r="AM13" i="19"/>
  <c r="P13" i="19"/>
  <c r="AE21" i="19"/>
  <c r="AM9" i="16"/>
  <c r="P12" i="15"/>
  <c r="O15" i="15"/>
  <c r="AF23" i="15"/>
  <c r="P27" i="15"/>
  <c r="AG12" i="15"/>
  <c r="AP14" i="31" l="1"/>
  <c r="AP11" i="24"/>
  <c r="AP9" i="32"/>
  <c r="AQ9" i="32" s="1"/>
  <c r="AQ18" i="32" s="1"/>
  <c r="P10" i="22"/>
  <c r="AP18" i="31"/>
  <c r="O9" i="18"/>
  <c r="AO9" i="18" s="1"/>
  <c r="X14" i="15"/>
  <c r="AF14" i="15"/>
  <c r="P15" i="15"/>
  <c r="X15" i="15"/>
  <c r="AF15" i="15"/>
  <c r="AO22" i="15"/>
  <c r="X23" i="15"/>
  <c r="AP23" i="15" s="1"/>
  <c r="AN23" i="15"/>
  <c r="P24" i="15"/>
  <c r="X24" i="15"/>
  <c r="AF24" i="15"/>
  <c r="X27" i="15"/>
  <c r="AP27" i="15" s="1"/>
  <c r="AN27" i="15"/>
  <c r="P9" i="16"/>
  <c r="AF9" i="16"/>
  <c r="AN9" i="16"/>
  <c r="AM9" i="18"/>
  <c r="W11" i="18"/>
  <c r="AE11" i="18"/>
  <c r="AM11" i="18"/>
  <c r="AO9" i="19"/>
  <c r="O13" i="19"/>
  <c r="AE13" i="19"/>
  <c r="O16" i="19"/>
  <c r="W16" i="19"/>
  <c r="AE16" i="19"/>
  <c r="AM16" i="19"/>
  <c r="O21" i="19"/>
  <c r="AO21" i="19" s="1"/>
  <c r="W21" i="19"/>
  <c r="W9" i="20"/>
  <c r="AO9" i="20" s="1"/>
  <c r="W15" i="20"/>
  <c r="AO15" i="20" s="1"/>
  <c r="AQ15" i="20" s="1"/>
  <c r="AM15" i="20"/>
  <c r="O17" i="20"/>
  <c r="AE17" i="20"/>
  <c r="AE20" i="20"/>
  <c r="AO20" i="20" s="1"/>
  <c r="AM20" i="20"/>
  <c r="AO14" i="22"/>
  <c r="AO30" i="22"/>
  <c r="AO37" i="22"/>
  <c r="O9" i="30"/>
  <c r="AO9" i="30" s="1"/>
  <c r="AQ9" i="30" s="1"/>
  <c r="AQ11" i="30" s="1"/>
  <c r="W9" i="30"/>
  <c r="AM9" i="30"/>
  <c r="O9" i="31"/>
  <c r="W9" i="31"/>
  <c r="AM9" i="31"/>
  <c r="O14" i="31"/>
  <c r="AE14" i="31"/>
  <c r="AO14" i="31" s="1"/>
  <c r="AQ14" i="31" s="1"/>
  <c r="AM14" i="31"/>
  <c r="O16" i="31"/>
  <c r="W16" i="31"/>
  <c r="AM16" i="31"/>
  <c r="O18" i="31"/>
  <c r="AO18" i="31" s="1"/>
  <c r="AQ18" i="31" s="1"/>
  <c r="W18" i="31"/>
  <c r="AE18" i="31"/>
  <c r="O22" i="31"/>
  <c r="AO22" i="31" s="1"/>
  <c r="AQ22" i="31" s="1"/>
  <c r="W22" i="31"/>
  <c r="AM22" i="31"/>
  <c r="O23" i="31"/>
  <c r="W23" i="31"/>
  <c r="AO27" i="31"/>
  <c r="AQ27" i="31" s="1"/>
  <c r="AO28" i="31"/>
  <c r="AQ28" i="31" s="1"/>
  <c r="AN10" i="22"/>
  <c r="AF10" i="22"/>
  <c r="AP10" i="22" s="1"/>
  <c r="AE9" i="18"/>
  <c r="AP9" i="30"/>
  <c r="AM12" i="15"/>
  <c r="O12" i="15"/>
  <c r="AE12" i="15"/>
  <c r="AO12" i="15" s="1"/>
  <c r="P14" i="15"/>
  <c r="O14" i="15"/>
  <c r="W14" i="15"/>
  <c r="AE14" i="15"/>
  <c r="AO14" i="15" s="1"/>
  <c r="AM14" i="15"/>
  <c r="W15" i="15"/>
  <c r="AM15" i="15"/>
  <c r="P9" i="18"/>
  <c r="AE9" i="24"/>
  <c r="AM9" i="24"/>
  <c r="W11" i="24"/>
  <c r="AE11" i="24"/>
  <c r="AM11" i="24"/>
  <c r="AE12" i="24"/>
  <c r="AM12" i="24"/>
  <c r="O9" i="32"/>
  <c r="AO9" i="32" s="1"/>
  <c r="W9" i="32"/>
  <c r="AE9" i="32"/>
  <c r="W14" i="32"/>
  <c r="AO14" i="32" s="1"/>
  <c r="AQ14" i="32" s="1"/>
  <c r="AE14" i="32"/>
  <c r="O11" i="33"/>
  <c r="W11" i="33"/>
  <c r="AP9" i="24"/>
  <c r="AP12" i="24"/>
  <c r="AP20" i="16"/>
  <c r="AP24" i="15"/>
  <c r="AO16" i="19"/>
  <c r="AO9" i="22"/>
  <c r="AO17" i="15"/>
  <c r="AP12" i="15"/>
  <c r="X9" i="18"/>
  <c r="AE9" i="31"/>
  <c r="AE16" i="31"/>
  <c r="AO16" i="31" s="1"/>
  <c r="AQ16" i="31" s="1"/>
  <c r="AE22" i="31"/>
  <c r="AE23" i="31"/>
  <c r="AN9" i="15"/>
  <c r="AP9" i="15" s="1"/>
  <c r="AQ9" i="15" s="1"/>
  <c r="AQ31" i="15" s="1"/>
  <c r="AP13" i="16"/>
  <c r="AQ13" i="16" s="1"/>
  <c r="AP15" i="16"/>
  <c r="AE9" i="30"/>
  <c r="AO23" i="31"/>
  <c r="AP11" i="33"/>
  <c r="AQ37" i="22"/>
  <c r="AO15" i="16"/>
  <c r="AP23" i="31"/>
  <c r="AM10" i="22"/>
  <c r="AE10" i="22"/>
  <c r="O10" i="22"/>
  <c r="AN14" i="15"/>
  <c r="AP14" i="15" s="1"/>
  <c r="AQ14" i="15" s="1"/>
  <c r="AN15" i="15"/>
  <c r="AP17" i="15"/>
  <c r="AP22" i="15"/>
  <c r="AQ22" i="15" s="1"/>
  <c r="AE23" i="15"/>
  <c r="AO23" i="15" s="1"/>
  <c r="AE24" i="15"/>
  <c r="AO24" i="15" s="1"/>
  <c r="AQ24" i="15" s="1"/>
  <c r="AE27" i="15"/>
  <c r="AO27" i="15" s="1"/>
  <c r="AE9" i="16"/>
  <c r="AO9" i="16" s="1"/>
  <c r="O11" i="18"/>
  <c r="AO11" i="18" s="1"/>
  <c r="AF11" i="18"/>
  <c r="AQ9" i="19"/>
  <c r="AP13" i="19"/>
  <c r="P16" i="19"/>
  <c r="AP16" i="19" s="1"/>
  <c r="AQ16" i="19" s="1"/>
  <c r="P21" i="19"/>
  <c r="AP21" i="19" s="1"/>
  <c r="P9" i="20"/>
  <c r="AP9" i="20" s="1"/>
  <c r="P15" i="20"/>
  <c r="AP15" i="20" s="1"/>
  <c r="P17" i="20"/>
  <c r="AP17" i="20" s="1"/>
  <c r="P20" i="20"/>
  <c r="AP20" i="20" s="1"/>
  <c r="AP14" i="22"/>
  <c r="AQ14" i="22" s="1"/>
  <c r="AP20" i="22"/>
  <c r="AQ20" i="22" s="1"/>
  <c r="AP25" i="22"/>
  <c r="AQ25" i="22" s="1"/>
  <c r="AP30" i="22"/>
  <c r="AQ30" i="22" s="1"/>
  <c r="AP41" i="22"/>
  <c r="AQ41" i="22" s="1"/>
  <c r="O9" i="24"/>
  <c r="AO9" i="24" s="1"/>
  <c r="AQ9" i="24" s="1"/>
  <c r="AQ13" i="24" s="1"/>
  <c r="O12" i="24"/>
  <c r="AO12" i="24" s="1"/>
  <c r="AO9" i="28"/>
  <c r="AQ9" i="28" s="1"/>
  <c r="AQ14" i="28" s="1"/>
  <c r="AP9" i="31"/>
  <c r="AM9" i="32"/>
  <c r="AE11" i="33"/>
  <c r="AO11" i="33" s="1"/>
  <c r="AQ9" i="20"/>
  <c r="AQ27" i="20" s="1"/>
  <c r="AP9" i="22"/>
  <c r="AQ9" i="22" s="1"/>
  <c r="AQ46" i="22" s="1"/>
  <c r="AP11" i="18"/>
  <c r="AP15" i="15"/>
  <c r="AO20" i="16"/>
  <c r="AQ20" i="16" s="1"/>
  <c r="AM9" i="33"/>
  <c r="AO9" i="33" s="1"/>
  <c r="AN16" i="32"/>
  <c r="AP16" i="32" s="1"/>
  <c r="BI13" i="2"/>
  <c r="BJ13" i="2"/>
  <c r="AE11" i="19"/>
  <c r="AM11" i="19"/>
  <c r="AM10" i="16"/>
  <c r="AE10" i="16"/>
  <c r="AF11" i="19"/>
  <c r="AM16" i="32"/>
  <c r="AO16" i="32" s="1"/>
  <c r="AN9" i="26"/>
  <c r="AP9" i="26" s="1"/>
  <c r="AN11" i="19"/>
  <c r="AF10" i="16"/>
  <c r="AN10" i="16"/>
  <c r="AN9" i="33"/>
  <c r="AP9" i="33" s="1"/>
  <c r="AM9" i="26"/>
  <c r="AO9" i="26" s="1"/>
  <c r="AQ11" i="18" l="1"/>
  <c r="AO11" i="24"/>
  <c r="AQ11" i="24" s="1"/>
  <c r="AO9" i="31"/>
  <c r="AQ9" i="31" s="1"/>
  <c r="AQ32" i="31" s="1"/>
  <c r="AO15" i="15"/>
  <c r="AQ15" i="15" s="1"/>
  <c r="AO13" i="19"/>
  <c r="AQ13" i="19" s="1"/>
  <c r="AP9" i="16"/>
  <c r="AQ9" i="16" s="1"/>
  <c r="AQ22" i="16" s="1"/>
  <c r="AQ12" i="15"/>
  <c r="AQ23" i="15"/>
  <c r="AQ20" i="20"/>
  <c r="AQ21" i="19"/>
  <c r="AQ27" i="15"/>
  <c r="AQ17" i="15"/>
  <c r="AQ23" i="31"/>
  <c r="AP9" i="18"/>
  <c r="AQ9" i="18" s="1"/>
  <c r="AQ12" i="18" s="1"/>
  <c r="AO17" i="20"/>
  <c r="AQ17" i="20" s="1"/>
  <c r="AQ11" i="33"/>
  <c r="AO10" i="22"/>
  <c r="AQ10" i="22" s="1"/>
  <c r="AQ15" i="16"/>
  <c r="AQ12" i="24"/>
  <c r="AQ9" i="33"/>
  <c r="AQ15" i="33" s="1"/>
  <c r="AO11" i="19"/>
  <c r="AQ16" i="32"/>
  <c r="BK13" i="2"/>
  <c r="AO10" i="16"/>
  <c r="AP11" i="19"/>
  <c r="AQ9" i="26"/>
  <c r="AQ10" i="26" s="1"/>
  <c r="AP10" i="16"/>
  <c r="AQ11" i="19" l="1"/>
  <c r="AQ24" i="19" s="1"/>
  <c r="BK46" i="2"/>
</calcChain>
</file>

<file path=xl/comments1.xml><?xml version="1.0" encoding="utf-8"?>
<comments xmlns="http://schemas.openxmlformats.org/spreadsheetml/2006/main">
  <authors>
    <author>Administrador</author>
  </authors>
  <commentList>
    <comment ref="D9" authorId="0">
      <text>
        <r>
          <rPr>
            <sz val="12"/>
            <color indexed="81"/>
            <rFont val="Tahoma"/>
            <family val="2"/>
          </rPr>
          <t>Se solicitó modificación en la magnitud y programación de la meta por razones metodológicas.</t>
        </r>
      </text>
    </comment>
    <comment ref="AG9" authorId="0">
      <text>
        <r>
          <rPr>
            <sz val="12"/>
            <color indexed="81"/>
            <rFont val="Tahoma"/>
            <family val="2"/>
          </rPr>
          <t>Se solicitó modificación en la magnitud y programación de la meta por razones metodológicas.</t>
        </r>
      </text>
    </comment>
  </commentList>
</comments>
</file>

<file path=xl/comments2.xml><?xml version="1.0" encoding="utf-8"?>
<comments xmlns="http://schemas.openxmlformats.org/spreadsheetml/2006/main">
  <authors>
    <author>Administrador</author>
  </authors>
  <commentList>
    <comment ref="E9" authorId="0">
      <text>
        <r>
          <rPr>
            <sz val="9"/>
            <color indexed="81"/>
            <rFont val="Tahoma"/>
            <family val="2"/>
          </rPr>
          <t xml:space="preserve">Mediante solicititud del 23-11-2015, enviada por el Despacho del Dr. Carlos Caicedo, se reprogramó la meta de noviembre para diciembre, disminuyendo su magnitud a 25 guías.
</t>
        </r>
      </text>
    </comment>
    <comment ref="AI9" authorId="0">
      <text>
        <r>
          <rPr>
            <sz val="9"/>
            <color indexed="81"/>
            <rFont val="Tahoma"/>
            <family val="2"/>
          </rPr>
          <t xml:space="preserve">Mediante solicititud del 23-11-2015, enviada por el Despacho del Dr. Carlos Caicedo, se reprogramó la meta de noviembre para diciembre, disminuyendo su magnitud a 25 guías.
</t>
        </r>
      </text>
    </comment>
    <comment ref="AK9" authorId="0">
      <text>
        <r>
          <rPr>
            <sz val="9"/>
            <color indexed="81"/>
            <rFont val="Tahoma"/>
            <family val="2"/>
          </rPr>
          <t xml:space="preserve">Mediante solicititud del 23-11-2015, enviada por el Despacho del Dr. Carlos Caicedo, se reprogramó la meta de noviembre para diciembre, disminuyendo su magnitud a 25 guías.
</t>
        </r>
      </text>
    </comment>
    <comment ref="G10" authorId="0">
      <text>
        <r>
          <rPr>
            <sz val="9"/>
            <color indexed="81"/>
            <rFont val="Tahoma"/>
            <family val="2"/>
          </rPr>
          <t>Mediante solicititud del 23-11-2015, enviada por el Despacho del Dr. Carlos Caicedo, se unificaron en una sola estas actividades y se reprogramó la meta de noviembre para diciembre, disminuyendo su magnitud a 25 guías.</t>
        </r>
      </text>
    </comment>
    <comment ref="E12" authorId="0">
      <text>
        <r>
          <rPr>
            <b/>
            <sz val="9"/>
            <color indexed="81"/>
            <rFont val="Tahoma"/>
            <family val="2"/>
          </rPr>
          <t xml:space="preserve">META COMPARTIDA:
</t>
        </r>
        <r>
          <rPr>
            <sz val="9"/>
            <color indexed="81"/>
            <rFont val="Tahoma"/>
            <family val="2"/>
          </rPr>
          <t>P.D.C. MINISTERIO PÚBLICO Y DDHH (65)
PERSONERÍA AUXILIAR (24)</t>
        </r>
      </text>
    </comment>
    <comment ref="E14" authorId="0">
      <text>
        <r>
          <rPr>
            <b/>
            <sz val="9"/>
            <color indexed="81"/>
            <rFont val="Tahoma"/>
            <family val="2"/>
          </rPr>
          <t xml:space="preserve">META COMPARTIDA:
</t>
        </r>
        <r>
          <rPr>
            <sz val="9"/>
            <color indexed="81"/>
            <rFont val="Tahoma"/>
            <family val="2"/>
          </rPr>
          <t xml:space="preserve">SECRETARÍA GENERAL 
P.D.C. MINISTERIO PÚBLICO Y DERECHOS HUMANOS
</t>
        </r>
      </text>
    </comment>
    <comment ref="E15" authorId="0">
      <text>
        <r>
          <rPr>
            <sz val="9"/>
            <color indexed="81"/>
            <rFont val="Tahoma"/>
            <family val="2"/>
          </rPr>
          <t xml:space="preserve">Mediante solicititud del 23-11-2015, enviada por el Despacho del Dr. Carlos Caicedo, se reprogramó la magnitud de 3 a 1 convenio.
</t>
        </r>
      </text>
    </comment>
    <comment ref="AC15" authorId="0">
      <text>
        <r>
          <rPr>
            <sz val="9"/>
            <color indexed="81"/>
            <rFont val="Tahoma"/>
            <family val="2"/>
          </rPr>
          <t xml:space="preserve">Mediante solicititud del 23-11-2015, enviada por el Despacho del Dr. Carlos Caicedo, se reprogramó la magnitud de 3 a 1 convenio.
</t>
        </r>
      </text>
    </comment>
    <comment ref="G20" authorId="0">
      <text>
        <r>
          <rPr>
            <sz val="9"/>
            <color indexed="81"/>
            <rFont val="Tahoma"/>
            <family val="2"/>
          </rPr>
          <t>Mediante solicititud del 23-11-2015, enviada por el Despacho del Dr. Carlos Caicedo, se suprime la actividad de "Cualificar el grupo de gestión de requerimientos ciudadanos en diferentes especialidades, para garantizar el trámite efectivo de los requerimientos".</t>
        </r>
      </text>
    </comment>
    <comment ref="G22" authorId="0">
      <text>
        <r>
          <rPr>
            <sz val="9"/>
            <color indexed="81"/>
            <rFont val="Tahoma"/>
            <family val="2"/>
          </rPr>
          <t xml:space="preserve">Mediante solicititud del 23-11-2015, enviada por el Despacho del Dr. Carlos Caicedo, se suprime la actividad de "Implementar el Reglamento de Conciliación actualizado".
</t>
        </r>
      </text>
    </comment>
    <comment ref="F27" authorId="0">
      <text>
        <r>
          <rPr>
            <sz val="9"/>
            <color indexed="81"/>
            <rFont val="Tahoma"/>
            <family val="2"/>
          </rPr>
          <t>Se modifican los porcentajes de cumplimiento de la meta debido a ajustes operativos y presupuestales.</t>
        </r>
      </text>
    </comment>
    <comment ref="Q27" authorId="0">
      <text>
        <r>
          <rPr>
            <sz val="9"/>
            <color indexed="81"/>
            <rFont val="Tahoma"/>
            <family val="2"/>
          </rPr>
          <t xml:space="preserve">Se modifican los porcentajes de cumplimiento de la meta debido a ajustes operativos y presupuestales.
</t>
        </r>
      </text>
    </comment>
    <comment ref="R27" authorId="0">
      <text>
        <r>
          <rPr>
            <sz val="9"/>
            <color indexed="81"/>
            <rFont val="Tahoma"/>
            <family val="2"/>
          </rPr>
          <t xml:space="preserve">Se modifican los porcentajes de cumplimiento de la meta debido a ajustes operativos y presupuestales.
</t>
        </r>
      </text>
    </comment>
    <comment ref="S27" authorId="0">
      <text>
        <r>
          <rPr>
            <sz val="9"/>
            <color indexed="81"/>
            <rFont val="Tahoma"/>
            <family val="2"/>
          </rPr>
          <t xml:space="preserve">Se modifican los porcentajes de cumplimiento de la meta debido a ajustes operativos y presupuestales.
</t>
        </r>
      </text>
    </comment>
    <comment ref="T27" authorId="0">
      <text>
        <r>
          <rPr>
            <sz val="9"/>
            <color indexed="81"/>
            <rFont val="Tahoma"/>
            <family val="2"/>
          </rPr>
          <t xml:space="preserve">Se modifican los porcentajes de cumplimiento de la meta debido a ajustes operativos y presupuestales.
</t>
        </r>
      </text>
    </comment>
    <comment ref="U27" authorId="0">
      <text>
        <r>
          <rPr>
            <sz val="9"/>
            <color indexed="81"/>
            <rFont val="Tahoma"/>
            <family val="2"/>
          </rPr>
          <t xml:space="preserve">Se modifican los porcentajes de cumplimiento de la meta debido a ajustes operativos y presupuestales.
</t>
        </r>
      </text>
    </comment>
    <comment ref="V27" authorId="0">
      <text>
        <r>
          <rPr>
            <sz val="9"/>
            <color indexed="81"/>
            <rFont val="Tahoma"/>
            <family val="2"/>
          </rPr>
          <t xml:space="preserve">Se modifican los porcentajes de cumplimiento de la meta debido a ajustes operativos y presupuestales.
</t>
        </r>
      </text>
    </comment>
    <comment ref="Y27" authorId="0">
      <text>
        <r>
          <rPr>
            <sz val="9"/>
            <color indexed="81"/>
            <rFont val="Tahoma"/>
            <family val="2"/>
          </rPr>
          <t xml:space="preserve">Se modifican los porcentajes de cumplimiento de la meta debido a ajustes operativos y presupuestales.
</t>
        </r>
      </text>
    </comment>
    <comment ref="Z27" authorId="0">
      <text>
        <r>
          <rPr>
            <sz val="9"/>
            <color indexed="81"/>
            <rFont val="Tahoma"/>
            <family val="2"/>
          </rPr>
          <t xml:space="preserve">Se modifican los porcentajes de cumplimiento de la meta debido a ajustes operativos y presupuestales.
</t>
        </r>
      </text>
    </comment>
    <comment ref="AA27" authorId="0">
      <text>
        <r>
          <rPr>
            <sz val="9"/>
            <color indexed="81"/>
            <rFont val="Tahoma"/>
            <family val="2"/>
          </rPr>
          <t xml:space="preserve">Se modifican los porcentajes de cumplimiento de la meta debido a ajustes operativos y presupuestales.
</t>
        </r>
      </text>
    </comment>
    <comment ref="AB27" authorId="0">
      <text>
        <r>
          <rPr>
            <sz val="9"/>
            <color indexed="81"/>
            <rFont val="Tahoma"/>
            <family val="2"/>
          </rPr>
          <t xml:space="preserve">Se modifican los porcentajes de cumplimiento de la meta debido a ajustes operativos y presupuestales.
</t>
        </r>
      </text>
    </comment>
    <comment ref="AC27" authorId="0">
      <text>
        <r>
          <rPr>
            <sz val="9"/>
            <color indexed="81"/>
            <rFont val="Tahoma"/>
            <family val="2"/>
          </rPr>
          <t xml:space="preserve">Se modifican los porcentajes de cumplimiento de la meta debido a ajustes operativos y presupuestales.
</t>
        </r>
      </text>
    </comment>
    <comment ref="AD27" authorId="0">
      <text>
        <r>
          <rPr>
            <sz val="9"/>
            <color indexed="81"/>
            <rFont val="Tahoma"/>
            <family val="2"/>
          </rPr>
          <t xml:space="preserve">Se modifican los porcentajes de cumplimiento de la meta debido a ajustes operativos y presupuestales.
</t>
        </r>
      </text>
    </comment>
    <comment ref="AG27" authorId="0">
      <text>
        <r>
          <rPr>
            <sz val="9"/>
            <color indexed="81"/>
            <rFont val="Tahoma"/>
            <family val="2"/>
          </rPr>
          <t xml:space="preserve">Se modifican los porcentajes de cumplimiento de la meta debido a ajustes operativos y presupuestales.
</t>
        </r>
      </text>
    </comment>
    <comment ref="AH27" authorId="0">
      <text>
        <r>
          <rPr>
            <sz val="9"/>
            <color indexed="81"/>
            <rFont val="Tahoma"/>
            <family val="2"/>
          </rPr>
          <t xml:space="preserve">Se modifican los porcentajes de cumplimiento de la meta debido a ajustes operativos y presupuestales.
</t>
        </r>
      </text>
    </comment>
    <comment ref="AI27" authorId="0">
      <text>
        <r>
          <rPr>
            <sz val="9"/>
            <color indexed="81"/>
            <rFont val="Tahoma"/>
            <family val="2"/>
          </rPr>
          <t xml:space="preserve">Se modifican los porcentajes de cumplimiento de la meta debido a ajustes operativos y presupuestales.
</t>
        </r>
      </text>
    </comment>
    <comment ref="AJ27" authorId="0">
      <text>
        <r>
          <rPr>
            <sz val="9"/>
            <color indexed="81"/>
            <rFont val="Tahoma"/>
            <family val="2"/>
          </rPr>
          <t xml:space="preserve">Se modifican los porcentajes de cumplimiento de la meta debido a ajustes operativos y presupuestales.
</t>
        </r>
      </text>
    </comment>
    <comment ref="AK27" authorId="0">
      <text>
        <r>
          <rPr>
            <sz val="9"/>
            <color indexed="81"/>
            <rFont val="Tahoma"/>
            <family val="2"/>
          </rPr>
          <t xml:space="preserve">Se modifican los porcentajes de cumplimiento de la meta debido a ajustes operativos y presupuestales.
</t>
        </r>
      </text>
    </comment>
    <comment ref="AL27" authorId="0">
      <text>
        <r>
          <rPr>
            <sz val="9"/>
            <color indexed="81"/>
            <rFont val="Tahoma"/>
            <family val="2"/>
          </rPr>
          <t xml:space="preserve">Se modifican los porcentajes de cumplimiento de la meta debido a ajustes operativos y presupuestales.
</t>
        </r>
      </text>
    </comment>
  </commentList>
</comments>
</file>

<file path=xl/comments3.xml><?xml version="1.0" encoding="utf-8"?>
<comments xmlns="http://schemas.openxmlformats.org/spreadsheetml/2006/main">
  <authors>
    <author>Administrador</author>
  </authors>
  <commentList>
    <comment ref="E10" authorId="0">
      <text>
        <r>
          <rPr>
            <b/>
            <sz val="9"/>
            <color indexed="81"/>
            <rFont val="Tahoma"/>
            <family val="2"/>
          </rPr>
          <t>META COMPARTIDA:</t>
        </r>
        <r>
          <rPr>
            <sz val="9"/>
            <color indexed="81"/>
            <rFont val="Tahoma"/>
            <family val="2"/>
          </rPr>
          <t xml:space="preserve">
P.D. C. MINISTERIO PÚBLICO Y DDHH (41)
P.D. C. PERSONERÍAS LOCALES (40)</t>
        </r>
      </text>
    </comment>
    <comment ref="AQ10" authorId="0">
      <text>
        <r>
          <rPr>
            <sz val="9"/>
            <color indexed="81"/>
            <rFont val="Tahoma"/>
            <family val="2"/>
          </rPr>
          <t xml:space="preserve">A PESAR QUE LA META TUVO UN CUMPLIMIENTO DEL 135%, SE CUANTIFICA COMO CUMPLIDA EN UN 100% PARA EVITAR QUE SU RESULTADO ARRASTRE EL NO CUMPLIMIENTO DE LAS OTRAS.
</t>
        </r>
      </text>
    </comment>
    <comment ref="U13" authorId="0">
      <text>
        <r>
          <rPr>
            <sz val="9"/>
            <color indexed="81"/>
            <rFont val="Tahoma"/>
            <family val="2"/>
          </rPr>
          <t xml:space="preserve">Se reprograma la meta de junio a agosto.
</t>
        </r>
      </text>
    </comment>
    <comment ref="Y20" authorId="0">
      <text>
        <r>
          <rPr>
            <sz val="9"/>
            <color indexed="81"/>
            <rFont val="Tahoma"/>
            <family val="2"/>
          </rPr>
          <t>Se reprograma la meta de julio a octubre</t>
        </r>
      </text>
    </comment>
    <comment ref="G21" authorId="0">
      <text>
        <r>
          <rPr>
            <sz val="9"/>
            <color indexed="81"/>
            <rFont val="Tahoma"/>
            <family val="2"/>
          </rPr>
          <t xml:space="preserve">Mediante solicititud del 23-11-2015, enviada por el Despacho del Dr. Carlos Caicedo, se suprime la actividad de "Definir los perfiles y seleccionar  el personal  necesario para hacer presencia disuasiva en los escenarios riesgo de vulneración de derechos" y se extiende la sensibilización a todos los servidores públicos de la Entidad.
</t>
        </r>
      </text>
    </comment>
  </commentList>
</comments>
</file>

<file path=xl/comments4.xml><?xml version="1.0" encoding="utf-8"?>
<comments xmlns="http://schemas.openxmlformats.org/spreadsheetml/2006/main">
  <authors>
    <author>Administrador</author>
  </authors>
  <commentList>
    <comment ref="U9" authorId="0">
      <text>
        <r>
          <rPr>
            <sz val="11"/>
            <color indexed="81"/>
            <rFont val="Tahoma"/>
            <family val="2"/>
          </rPr>
          <t>Se reprograma la meta de junio a agosto.</t>
        </r>
      </text>
    </comment>
    <comment ref="E11" authorId="0">
      <text>
        <r>
          <rPr>
            <b/>
            <sz val="9"/>
            <color indexed="81"/>
            <rFont val="Tahoma"/>
            <family val="2"/>
          </rPr>
          <t xml:space="preserve">META COMPARTIDA:
</t>
        </r>
        <r>
          <rPr>
            <sz val="9"/>
            <color indexed="81"/>
            <rFont val="Tahoma"/>
            <family val="2"/>
          </rPr>
          <t xml:space="preserve">P.D. C. DE VEEDURÍAS (115)
P.D.C. PERSONERÍAS LOCALES (22)
</t>
        </r>
      </text>
    </comment>
    <comment ref="E21" authorId="0">
      <text>
        <r>
          <rPr>
            <sz val="9"/>
            <color indexed="81"/>
            <rFont val="Tahoma"/>
            <family val="2"/>
          </rPr>
          <t xml:space="preserve">Se presenta solicitud de modificación en la magnitud de la meta programada: pasa de 20 a 14 revisiones.
</t>
        </r>
      </text>
    </comment>
    <comment ref="F21" authorId="0">
      <text>
        <r>
          <rPr>
            <sz val="9"/>
            <color indexed="81"/>
            <rFont val="Tahoma"/>
            <family val="2"/>
          </rPr>
          <t xml:space="preserve">Se solicita modificación al indicador de la meta.
</t>
        </r>
      </text>
    </comment>
    <comment ref="G21" authorId="0">
      <text>
        <r>
          <rPr>
            <sz val="9"/>
            <color indexed="81"/>
            <rFont val="Tahoma"/>
            <family val="2"/>
          </rPr>
          <t>Se solicita modificación a la actividad operativa en su redacción.</t>
        </r>
      </text>
    </comment>
    <comment ref="Y21" authorId="0">
      <text>
        <r>
          <rPr>
            <sz val="9"/>
            <color indexed="81"/>
            <rFont val="Tahoma"/>
            <family val="2"/>
          </rPr>
          <t xml:space="preserve">Se solicitó reprogramación de la meta: pasa de 2 a 1.
</t>
        </r>
      </text>
    </comment>
    <comment ref="AA21" authorId="0">
      <text>
        <r>
          <rPr>
            <sz val="9"/>
            <color indexed="81"/>
            <rFont val="Tahoma"/>
            <family val="2"/>
          </rPr>
          <t xml:space="preserve">Se solicitó reprogramación de la meta: pasa de 2 a 1.
</t>
        </r>
      </text>
    </comment>
    <comment ref="AC21" authorId="0">
      <text>
        <r>
          <rPr>
            <sz val="9"/>
            <color indexed="81"/>
            <rFont val="Tahoma"/>
            <family val="2"/>
          </rPr>
          <t>Se solicitó reprogramación de la meta: pasa de 2 a 1.</t>
        </r>
      </text>
    </comment>
    <comment ref="AG21" authorId="0">
      <text>
        <r>
          <rPr>
            <sz val="9"/>
            <color indexed="81"/>
            <rFont val="Tahoma"/>
            <family val="2"/>
          </rPr>
          <t>Se solicitó reprogramación de la meta: pasa de 2 a 1.</t>
        </r>
      </text>
    </comment>
    <comment ref="AI21" authorId="0">
      <text>
        <r>
          <rPr>
            <sz val="9"/>
            <color indexed="81"/>
            <rFont val="Tahoma"/>
            <family val="2"/>
          </rPr>
          <t xml:space="preserve">Se solicitó reprogramación de la meta: pasa de 2 a 1.
</t>
        </r>
      </text>
    </comment>
    <comment ref="AK21" authorId="0">
      <text>
        <r>
          <rPr>
            <sz val="9"/>
            <color indexed="81"/>
            <rFont val="Tahoma"/>
            <family val="2"/>
          </rPr>
          <t xml:space="preserve">Se solicitó reprogramación de la meta: pasa de 2 a 1.
</t>
        </r>
      </text>
    </comment>
  </commentList>
</comments>
</file>

<file path=xl/comments5.xml><?xml version="1.0" encoding="utf-8"?>
<comments xmlns="http://schemas.openxmlformats.org/spreadsheetml/2006/main">
  <authors>
    <author>Administrador</author>
  </authors>
  <commentList>
    <comment ref="G9" authorId="0">
      <text>
        <r>
          <rPr>
            <sz val="9"/>
            <color indexed="81"/>
            <rFont val="Tahoma"/>
            <family val="2"/>
          </rPr>
          <t xml:space="preserve">Se presenta solicitud de modificación en la actividad operativa.
</t>
        </r>
      </text>
    </comment>
    <comment ref="F10" authorId="0">
      <text>
        <r>
          <rPr>
            <sz val="9"/>
            <color indexed="81"/>
            <rFont val="Tahoma"/>
            <family val="2"/>
          </rPr>
          <t xml:space="preserve">Se presenta solicitud de modificación del indicador inicialmente planteado.
</t>
        </r>
      </text>
    </comment>
    <comment ref="G13" authorId="0">
      <text>
        <r>
          <rPr>
            <sz val="9"/>
            <color indexed="81"/>
            <rFont val="Tahoma"/>
            <family val="2"/>
          </rPr>
          <t xml:space="preserve">Se presenta solicitud de modificación en la actividad operativa.
</t>
        </r>
      </text>
    </comment>
    <comment ref="G14" authorId="0">
      <text>
        <r>
          <rPr>
            <sz val="9"/>
            <color indexed="81"/>
            <rFont val="Tahoma"/>
            <family val="2"/>
          </rPr>
          <t xml:space="preserve">Se presenta solicitud de modificación en la actividad operativa.
</t>
        </r>
      </text>
    </comment>
    <comment ref="D17" authorId="0">
      <text>
        <r>
          <rPr>
            <sz val="9"/>
            <color indexed="81"/>
            <rFont val="Tahoma"/>
            <family val="2"/>
          </rPr>
          <t xml:space="preserve">Se solicita modificación a la magnitud de la meta programada: pasa de 65 a 62 OCID.
</t>
        </r>
      </text>
    </comment>
    <comment ref="E17" authorId="0">
      <text>
        <r>
          <rPr>
            <sz val="9"/>
            <color indexed="81"/>
            <rFont val="Tahoma"/>
            <family val="2"/>
          </rPr>
          <t xml:space="preserve">Se solicita modificación a la magnitud de la meta programada: pasa de 65 a 62 OCID.
</t>
        </r>
      </text>
    </comment>
    <comment ref="G17" authorId="0">
      <text>
        <r>
          <rPr>
            <sz val="9"/>
            <color indexed="81"/>
            <rFont val="Tahoma"/>
            <family val="2"/>
          </rPr>
          <t xml:space="preserve">Se presenta solicitud de modificación en la actividad operativa.
</t>
        </r>
      </text>
    </comment>
  </commentList>
</comments>
</file>

<file path=xl/comments6.xml><?xml version="1.0" encoding="utf-8"?>
<comments xmlns="http://schemas.openxmlformats.org/spreadsheetml/2006/main">
  <authors>
    <author>Administrador</author>
  </authors>
  <commentList>
    <comment ref="Y9" authorId="0">
      <text>
        <r>
          <rPr>
            <sz val="9"/>
            <color indexed="81"/>
            <rFont val="Tahoma"/>
            <family val="2"/>
          </rPr>
          <t xml:space="preserve">Solicitó reprogramación de la meta para diciembre, por temas de contratación.
</t>
        </r>
      </text>
    </comment>
    <comment ref="AA9" authorId="0">
      <text>
        <r>
          <rPr>
            <sz val="9"/>
            <color indexed="81"/>
            <rFont val="Tahoma"/>
            <family val="2"/>
          </rPr>
          <t xml:space="preserve">Solicitó reprogramación de la meta para diciembre, por temas de contratación.
</t>
        </r>
      </text>
    </comment>
    <comment ref="AC9" authorId="0">
      <text>
        <r>
          <rPr>
            <sz val="9"/>
            <color indexed="81"/>
            <rFont val="Tahoma"/>
            <family val="2"/>
          </rPr>
          <t xml:space="preserve">Solicitó reprogramación de la meta para diciembre, por temas de contratación.
</t>
        </r>
      </text>
    </comment>
    <comment ref="AG9" authorId="0">
      <text>
        <r>
          <rPr>
            <sz val="9"/>
            <color indexed="81"/>
            <rFont val="Tahoma"/>
            <family val="2"/>
          </rPr>
          <t xml:space="preserve">Solicitó reprogramación de la meta para diciembre, por temas de contratación.
</t>
        </r>
      </text>
    </comment>
    <comment ref="AH9" authorId="0">
      <text>
        <r>
          <rPr>
            <sz val="9"/>
            <color indexed="81"/>
            <rFont val="Tahoma"/>
            <family val="2"/>
          </rPr>
          <t xml:space="preserve">Solicitó reprogramación de la meta para diciembre, por temas de contratación.
</t>
        </r>
      </text>
    </comment>
    <comment ref="AI9" authorId="0">
      <text>
        <r>
          <rPr>
            <sz val="9"/>
            <color indexed="81"/>
            <rFont val="Tahoma"/>
            <family val="2"/>
          </rPr>
          <t xml:space="preserve">Solicitó reprogramación de la meta para diciembre, por temas de contratación.
</t>
        </r>
      </text>
    </comment>
    <comment ref="AJ9" authorId="0">
      <text>
        <r>
          <rPr>
            <sz val="9"/>
            <color indexed="81"/>
            <rFont val="Tahoma"/>
            <family val="2"/>
          </rPr>
          <t xml:space="preserve">Solicitó reprogramación de la meta para diciembre, por temas de contratación.
</t>
        </r>
      </text>
    </comment>
    <comment ref="AK9" authorId="0">
      <text>
        <r>
          <rPr>
            <sz val="9"/>
            <color indexed="81"/>
            <rFont val="Tahoma"/>
            <family val="2"/>
          </rPr>
          <t xml:space="preserve">Solicitó reprogramación de la meta para diciembre, por temas de contratación.
</t>
        </r>
      </text>
    </comment>
    <comment ref="AL9" authorId="0">
      <text>
        <r>
          <rPr>
            <sz val="9"/>
            <color indexed="81"/>
            <rFont val="Tahoma"/>
            <family val="2"/>
          </rPr>
          <t xml:space="preserve">Solicitó reprogramación de la meta para diciembre, por temas de contratación.
</t>
        </r>
      </text>
    </comment>
  </commentList>
</comments>
</file>

<file path=xl/comments7.xml><?xml version="1.0" encoding="utf-8"?>
<comments xmlns="http://schemas.openxmlformats.org/spreadsheetml/2006/main">
  <authors>
    <author>Administrador</author>
  </authors>
  <commentList>
    <comment ref="E9" authorId="0">
      <text>
        <r>
          <rPr>
            <sz val="9"/>
            <color indexed="81"/>
            <rFont val="Tahoma"/>
            <family val="2"/>
          </rPr>
          <t xml:space="preserve">Se solicitó modificación en la magnitud de la meta programada: pasa de 2 edificios a 100% de actividades.
</t>
        </r>
      </text>
    </comment>
    <comment ref="AC9" authorId="0">
      <text>
        <r>
          <rPr>
            <sz val="9"/>
            <color indexed="81"/>
            <rFont val="Tahoma"/>
            <family val="2"/>
          </rPr>
          <t xml:space="preserve">Se solicitó modificación en la magnitud y programación de la meta por razones contractuales.
</t>
        </r>
      </text>
    </comment>
    <comment ref="AK9" authorId="0">
      <text>
        <r>
          <rPr>
            <sz val="9"/>
            <color indexed="81"/>
            <rFont val="Tahoma"/>
            <family val="2"/>
          </rPr>
          <t xml:space="preserve">Se solicitó modificación en la magnitud y programación de la meta por razones contractuales.
</t>
        </r>
      </text>
    </comment>
  </commentList>
</comments>
</file>

<file path=xl/comments8.xml><?xml version="1.0" encoding="utf-8"?>
<comments xmlns="http://schemas.openxmlformats.org/spreadsheetml/2006/main">
  <authors>
    <author>Administrador</author>
  </authors>
  <commentList>
    <comment ref="AC9" authorId="0">
      <text>
        <r>
          <rPr>
            <sz val="9"/>
            <color indexed="81"/>
            <rFont val="Tahoma"/>
            <family val="2"/>
          </rPr>
          <t xml:space="preserve">Se solicitó modificación en la magnitud y programación de la meta por razones contractuales.
</t>
        </r>
      </text>
    </comment>
    <comment ref="AK9" authorId="0">
      <text>
        <r>
          <rPr>
            <sz val="9"/>
            <color indexed="81"/>
            <rFont val="Tahoma"/>
            <family val="2"/>
          </rPr>
          <t xml:space="preserve">Se solicitó modificación en la magnitud y programación de la meta por razones contractuales.
</t>
        </r>
      </text>
    </comment>
  </commentList>
</comments>
</file>

<file path=xl/comments9.xml><?xml version="1.0" encoding="utf-8"?>
<comments xmlns="http://schemas.openxmlformats.org/spreadsheetml/2006/main">
  <authors>
    <author>Diana Carolina Moreno Orduna</author>
  </authors>
  <commentList>
    <comment ref="V25" authorId="0">
      <text>
        <r>
          <rPr>
            <b/>
            <sz val="9"/>
            <color indexed="81"/>
            <rFont val="Tahoma"/>
            <family val="2"/>
          </rPr>
          <t>Diana Carolina Moreno Orduna:</t>
        </r>
        <r>
          <rPr>
            <sz val="9"/>
            <color indexed="81"/>
            <rFont val="Tahoma"/>
            <family val="2"/>
          </rPr>
          <t xml:space="preserve">
</t>
        </r>
        <r>
          <rPr>
            <sz val="16"/>
            <color indexed="81"/>
            <rFont val="Tahoma"/>
            <family val="2"/>
          </rPr>
          <t>dice en correo el dr robayo  del correo de la coordinación al contratista el 3 de nov que envia el pei definitivo, pero aquí 
antes  265 y ahora 63</t>
        </r>
      </text>
    </comment>
    <comment ref="X25" authorId="0">
      <text>
        <r>
          <rPr>
            <b/>
            <sz val="9"/>
            <color indexed="81"/>
            <rFont val="Tahoma"/>
            <family val="2"/>
          </rPr>
          <t>Diana Carolina Moreno Orduna:</t>
        </r>
        <r>
          <rPr>
            <sz val="9"/>
            <color indexed="81"/>
            <rFont val="Tahoma"/>
            <family val="2"/>
          </rPr>
          <t xml:space="preserve">
</t>
        </r>
        <r>
          <rPr>
            <sz val="16"/>
            <color indexed="81"/>
            <rFont val="Tahoma"/>
            <family val="2"/>
          </rPr>
          <t>dice en correo el dr robayo  del correo de la coordinación al contratista el 3 de nov que envia el pei definitivo, pero aquí 
antes  252  ahora  80</t>
        </r>
        <r>
          <rPr>
            <sz val="9"/>
            <color indexed="81"/>
            <rFont val="Tahoma"/>
            <family val="2"/>
          </rPr>
          <t xml:space="preserve">
</t>
        </r>
      </text>
    </comment>
    <comment ref="X26" authorId="0">
      <text>
        <r>
          <rPr>
            <b/>
            <sz val="9"/>
            <color indexed="81"/>
            <rFont val="Tahoma"/>
            <family val="2"/>
          </rPr>
          <t>Diana Carolina Moreno Orduna:</t>
        </r>
        <r>
          <rPr>
            <sz val="9"/>
            <color indexed="81"/>
            <rFont val="Tahoma"/>
            <family val="2"/>
          </rPr>
          <t xml:space="preserve">
</t>
        </r>
        <r>
          <rPr>
            <sz val="16"/>
            <color indexed="81"/>
            <rFont val="Tahoma"/>
            <family val="2"/>
          </rPr>
          <t>dice en correo el dr robato  del correo de la coordinación al contratista el 3 de nov que envia el pei definitivo, pero aquí 
antes 1 ahora 0</t>
        </r>
      </text>
    </comment>
    <comment ref="Y27" authorId="0">
      <text>
        <r>
          <rPr>
            <b/>
            <sz val="20"/>
            <color indexed="81"/>
            <rFont val="Tahoma"/>
            <family val="2"/>
          </rPr>
          <t>ANTES 2. CORREO D EL 27 DE DIC AHORA 0</t>
        </r>
      </text>
    </comment>
    <comment ref="AA27" authorId="0">
      <text>
        <r>
          <rPr>
            <sz val="16"/>
            <color indexed="81"/>
            <rFont val="Tahoma"/>
            <family val="2"/>
          </rPr>
          <t>ANTES 2 CON CORREO D LE 27 DE DIC AHORA 0</t>
        </r>
        <r>
          <rPr>
            <sz val="9"/>
            <color indexed="81"/>
            <rFont val="Tahoma"/>
            <family val="2"/>
          </rPr>
          <t xml:space="preserve">
</t>
        </r>
      </text>
    </comment>
    <comment ref="AE27" authorId="0">
      <text>
        <r>
          <rPr>
            <b/>
            <sz val="18"/>
            <color indexed="81"/>
            <rFont val="Tahoma"/>
            <family val="2"/>
          </rPr>
          <t>ANTES 2 AHORA CORREO DEL 28 DE DIC 0</t>
        </r>
      </text>
    </comment>
    <comment ref="AG27" authorId="0">
      <text>
        <r>
          <rPr>
            <b/>
            <sz val="20"/>
            <color indexed="81"/>
            <rFont val="Tahoma"/>
            <family val="2"/>
          </rPr>
          <t>ANTES 2 AHORA 5 CON CORREO D EL 28 DE DIC</t>
        </r>
        <r>
          <rPr>
            <b/>
            <sz val="12"/>
            <color indexed="81"/>
            <rFont val="Tahoma"/>
            <family val="2"/>
          </rPr>
          <t xml:space="preserve"> </t>
        </r>
        <r>
          <rPr>
            <sz val="9"/>
            <color indexed="81"/>
            <rFont val="Tahoma"/>
            <family val="2"/>
          </rPr>
          <t xml:space="preserve">
</t>
        </r>
      </text>
    </comment>
    <comment ref="AI27" authorId="0">
      <text>
        <r>
          <rPr>
            <b/>
            <sz val="22"/>
            <color indexed="81"/>
            <rFont val="Tahoma"/>
            <family val="2"/>
          </rPr>
          <t>ANTES 2 AHORA 5 CON CORREO DEL 28 DE DIC</t>
        </r>
      </text>
    </comment>
    <comment ref="AK27" authorId="0">
      <text>
        <r>
          <rPr>
            <sz val="9"/>
            <color indexed="81"/>
            <rFont val="Tahoma"/>
            <family val="2"/>
          </rPr>
          <t xml:space="preserve">
</t>
        </r>
        <r>
          <rPr>
            <sz val="22"/>
            <color indexed="81"/>
            <rFont val="Tahoma"/>
            <family val="2"/>
          </rPr>
          <t xml:space="preserve">ANTES 2 AHORA 0 CON CORREO DEL 28 DE DIC </t>
        </r>
      </text>
    </comment>
    <comment ref="AO27" authorId="0">
      <text>
        <r>
          <rPr>
            <sz val="24"/>
            <color indexed="81"/>
            <rFont val="Tahoma"/>
            <family val="2"/>
          </rPr>
          <t>ANTES 2 AHORA CON CORREO DEL 28 DE DIC 5</t>
        </r>
        <r>
          <rPr>
            <sz val="9"/>
            <color indexed="81"/>
            <rFont val="Tahoma"/>
            <family val="2"/>
          </rPr>
          <t xml:space="preserve">
</t>
        </r>
      </text>
    </comment>
    <comment ref="AQ27" authorId="0">
      <text>
        <r>
          <rPr>
            <sz val="18"/>
            <color indexed="81"/>
            <rFont val="Tahoma"/>
            <family val="2"/>
          </rPr>
          <t>ANTES 2 AHORA 3 CON CORREO 28 DE DICEMBRE</t>
        </r>
        <r>
          <rPr>
            <sz val="9"/>
            <color indexed="81"/>
            <rFont val="Tahoma"/>
            <family val="2"/>
          </rPr>
          <t xml:space="preserve"> 
</t>
        </r>
      </text>
    </comment>
    <comment ref="AS27" authorId="0">
      <text>
        <r>
          <rPr>
            <b/>
            <sz val="18"/>
            <color indexed="81"/>
            <rFont val="Tahoma"/>
            <family val="2"/>
          </rPr>
          <t>ANTES 2 AHORA 0 CON CORREO DEL 28 DE DIC</t>
        </r>
      </text>
    </comment>
    <comment ref="V28" authorId="0">
      <text>
        <r>
          <rPr>
            <b/>
            <sz val="9"/>
            <color indexed="81"/>
            <rFont val="Tahoma"/>
            <family val="2"/>
          </rPr>
          <t>Diana Carolina Moreno Orduna:</t>
        </r>
        <r>
          <rPr>
            <sz val="9"/>
            <color indexed="81"/>
            <rFont val="Tahoma"/>
            <family val="2"/>
          </rPr>
          <t xml:space="preserve">
</t>
        </r>
        <r>
          <rPr>
            <sz val="18"/>
            <color indexed="81"/>
            <rFont val="Tahoma"/>
            <family val="2"/>
          </rPr>
          <t>dice en correo el dr robayo  del correo de la coordinación al contratista el 3 de nov que envia el pei definitivo, pero aquí 
antes 1733 y ahora 1743</t>
        </r>
      </text>
    </comment>
    <comment ref="X28" authorId="0">
      <text>
        <r>
          <rPr>
            <b/>
            <sz val="9"/>
            <color indexed="81"/>
            <rFont val="Tahoma"/>
            <family val="2"/>
          </rPr>
          <t>Diana Carolina Moreno Orduna:</t>
        </r>
        <r>
          <rPr>
            <sz val="9"/>
            <color indexed="81"/>
            <rFont val="Tahoma"/>
            <family val="2"/>
          </rPr>
          <t xml:space="preserve">
</t>
        </r>
        <r>
          <rPr>
            <sz val="16"/>
            <color indexed="81"/>
            <rFont val="Tahoma"/>
            <family val="2"/>
          </rPr>
          <t>dice en correo el dr robayo  del correo de la coordinación al contratista el 3 de nov que envia el pei definitivo, pero aquí 
antes 3206 y ahora 3215</t>
        </r>
      </text>
    </comment>
    <comment ref="D29" authorId="0">
      <text>
        <r>
          <rPr>
            <b/>
            <sz val="9"/>
            <color indexed="81"/>
            <rFont val="Tahoma"/>
            <charset val="1"/>
          </rPr>
          <t xml:space="preserve">ESTABA 120 Y CON REPORTE DEL 24 DE ENERO DE 2018  ESTA EN 140 </t>
        </r>
        <r>
          <rPr>
            <sz val="9"/>
            <color indexed="81"/>
            <rFont val="Tahoma"/>
            <charset val="1"/>
          </rPr>
          <t xml:space="preserve">
</t>
        </r>
      </text>
    </comment>
    <comment ref="Y29" authorId="0">
      <text>
        <r>
          <rPr>
            <b/>
            <sz val="20"/>
            <color indexed="81"/>
            <rFont val="Tahoma"/>
            <family val="2"/>
          </rPr>
          <t>antes 20 ahora 0 con correo del 28 de dic de 2017</t>
        </r>
        <r>
          <rPr>
            <sz val="9"/>
            <color indexed="81"/>
            <rFont val="Tahoma"/>
            <charset val="1"/>
          </rPr>
          <t xml:space="preserve">
</t>
        </r>
      </text>
    </comment>
    <comment ref="AA29" authorId="0">
      <text>
        <r>
          <rPr>
            <b/>
            <sz val="24"/>
            <color indexed="81"/>
            <rFont val="Tahoma"/>
            <family val="2"/>
          </rPr>
          <t>antes 0 , con correo del 28 de dic 20</t>
        </r>
      </text>
    </comment>
    <comment ref="V30" authorId="0">
      <text>
        <r>
          <rPr>
            <b/>
            <sz val="9"/>
            <color indexed="81"/>
            <rFont val="Tahoma"/>
            <family val="2"/>
          </rPr>
          <t>Diana Carolina Moreno Orduna:</t>
        </r>
        <r>
          <rPr>
            <sz val="9"/>
            <color indexed="81"/>
            <rFont val="Tahoma"/>
            <family val="2"/>
          </rPr>
          <t xml:space="preserve">
</t>
        </r>
        <r>
          <rPr>
            <sz val="16"/>
            <color indexed="81"/>
            <rFont val="Tahoma"/>
            <family val="2"/>
          </rPr>
          <t>dice en correo el dr robayo  del correo de la coordinación al contratista el 3 de nov que envia el pei definitivo, pero aquí 
antes 16 ahora 15</t>
        </r>
      </text>
    </comment>
    <comment ref="X30" authorId="0">
      <text>
        <r>
          <rPr>
            <b/>
            <sz val="9"/>
            <color indexed="81"/>
            <rFont val="Tahoma"/>
            <family val="2"/>
          </rPr>
          <t>Diana Carolina Moreno Orduna:</t>
        </r>
        <r>
          <rPr>
            <sz val="9"/>
            <color indexed="81"/>
            <rFont val="Tahoma"/>
            <family val="2"/>
          </rPr>
          <t xml:space="preserve">
</t>
        </r>
        <r>
          <rPr>
            <sz val="16"/>
            <color indexed="81"/>
            <rFont val="Tahoma"/>
            <family val="2"/>
          </rPr>
          <t>dice en correo el dr robayo  del correo de la coordinación al contratista el 3 de nov que envia el pei definitivo, pero aquí 
antes 13 ahora 14</t>
        </r>
      </text>
    </comment>
    <comment ref="F32" authorId="0">
      <text>
        <r>
          <rPr>
            <sz val="9"/>
            <color indexed="81"/>
            <rFont val="Tahoma"/>
            <charset val="1"/>
          </rPr>
          <t>cambio concorreo del img Martin el 22 de enero/2018</t>
        </r>
      </text>
    </comment>
    <comment ref="F33" authorId="0">
      <text>
        <r>
          <rPr>
            <b/>
            <sz val="12"/>
            <color indexed="81"/>
            <rFont val="Tahoma"/>
            <family val="2"/>
          </rPr>
          <t xml:space="preserve">cambio con correo d el 22 de enero de 2018, enviado por el Ing Martin  </t>
        </r>
        <r>
          <rPr>
            <sz val="9"/>
            <color indexed="81"/>
            <rFont val="Tahoma"/>
            <family val="2"/>
          </rPr>
          <t xml:space="preserve">
</t>
        </r>
      </text>
    </comment>
    <comment ref="E34" authorId="0">
      <text>
        <r>
          <rPr>
            <sz val="9"/>
            <color indexed="81"/>
            <rFont val="Tahoma"/>
            <family val="2"/>
          </rPr>
          <t xml:space="preserve">cambio con correo enviado ñor el ing martin el 22 de enero de 2018
</t>
        </r>
      </text>
    </comment>
    <comment ref="F34" authorId="0">
      <text>
        <r>
          <rPr>
            <b/>
            <sz val="9"/>
            <color indexed="81"/>
            <rFont val="Tahoma"/>
            <family val="2"/>
          </rPr>
          <t>se modifico con corereo enviado por el ing martin el 22 de enero de 2018</t>
        </r>
        <r>
          <rPr>
            <sz val="9"/>
            <color indexed="81"/>
            <rFont val="Tahoma"/>
            <family val="2"/>
          </rPr>
          <t xml:space="preserve">
</t>
        </r>
      </text>
    </comment>
    <comment ref="F35" authorId="0">
      <text>
        <r>
          <rPr>
            <sz val="9"/>
            <color indexed="81"/>
            <rFont val="Tahoma"/>
            <family val="2"/>
          </rPr>
          <t xml:space="preserve">se modificó con correo del ing Martin el 22 de nero de 2018
</t>
        </r>
      </text>
    </comment>
    <comment ref="E36" authorId="0">
      <text>
        <r>
          <rPr>
            <sz val="9"/>
            <color indexed="81"/>
            <rFont val="Tahoma"/>
            <family val="2"/>
          </rPr>
          <t xml:space="preserve">
</t>
        </r>
        <r>
          <rPr>
            <sz val="14"/>
            <color indexed="81"/>
            <rFont val="Tahoma"/>
            <family val="2"/>
          </rPr>
          <t>se modificó con el coreo enviado por el ing martin el 22 de enero de 2018</t>
        </r>
      </text>
    </comment>
    <comment ref="F36" authorId="0">
      <text>
        <r>
          <rPr>
            <sz val="14"/>
            <color indexed="81"/>
            <rFont val="Tahoma"/>
            <family val="2"/>
          </rPr>
          <t>se modificó con correo enviado por le ing martin el 22 de enero de 2018</t>
        </r>
        <r>
          <rPr>
            <sz val="9"/>
            <color indexed="81"/>
            <rFont val="Tahoma"/>
            <family val="2"/>
          </rPr>
          <t xml:space="preserve">
</t>
        </r>
      </text>
    </comment>
  </commentList>
</comments>
</file>

<file path=xl/sharedStrings.xml><?xml version="1.0" encoding="utf-8"?>
<sst xmlns="http://schemas.openxmlformats.org/spreadsheetml/2006/main" count="1884" uniqueCount="689">
  <si>
    <t>OBJETIVO ESTRATÉGICO</t>
  </si>
  <si>
    <t>METAS P.E.I.</t>
  </si>
  <si>
    <t>INDICADOR  P.E.I.</t>
  </si>
  <si>
    <t>METAS POA</t>
  </si>
  <si>
    <t>MAGNITUD PROGRAMADA META</t>
  </si>
  <si>
    <t>INDICADORES DE LA META POA</t>
  </si>
  <si>
    <t>ACTIVIDADES OPERATIVAS</t>
  </si>
  <si>
    <t>RESPONSABLES</t>
  </si>
  <si>
    <t>1. Prestar asistencia efectiva a los ciudadanos.</t>
  </si>
  <si>
    <t>1.1. Fortalecer el esquema de gestión de los requerimientos ciudadanos en función de la materialización de los derechos con criterio de expansión de cobertura.</t>
  </si>
  <si>
    <t>Porcentaje de requerimientos ciudadanos que concluyen en materialización de los derechos</t>
  </si>
  <si>
    <t>Establecer guías de gestión efectiva y especializada para la gestión de los requerimientos ciudadanos, que conduzca a la materialización de los derechos.</t>
  </si>
  <si>
    <t>N° de guías de gestión efectiva y especializada implementadas /N°  de guías de gestión efectiva y especializada programadas</t>
  </si>
  <si>
    <t>Personería Delegada para la Coordinación del Ministerio Público y Derechos Humanos</t>
  </si>
  <si>
    <t>Implementar mesas de aprendizaje e interacción que permitan recolectar, unificar y difundir el "saber-hacer" de la atención al ciudadano en la Personería.</t>
  </si>
  <si>
    <t>No de mesas de aprendizaje realizadas/No de mesas de aprendizaje programadas</t>
  </si>
  <si>
    <t>Consolidar en los servidores con funciones de servicio al público al menos 1 habilidad y/o competencia específica de atención al ciudadano.</t>
  </si>
  <si>
    <t>380 servidores y contratistas que atienden público con una habilidad y/o competencia</t>
  </si>
  <si>
    <t>Consolidar el programa de capital relacional con las entidades responsables de la materialización de los Derechos a través de la formalización de convenios</t>
  </si>
  <si>
    <t>N°  de convenios realizados/N°  de convenios programados</t>
  </si>
  <si>
    <t>Establecer acuerdos de cooperación interinstitucional.</t>
  </si>
  <si>
    <t>Consolidar las relaciones establecidas con los contactos efectivos.</t>
  </si>
  <si>
    <t>Realizar un diagnóstico sobre la situación actual de los requerimientos ciudadanos gestionados en las dependencias de la  Coordinación de Veedurías, así como de los interpuestos por ciudadanos con problemas de salud mental.</t>
  </si>
  <si>
    <t>Elaborar un documento que establezca los criterios para la gestión efectiva de los requerimientos ciudadanos.</t>
  </si>
  <si>
    <t>Sensibilizar a los servidores públicos de la Personería para la apropiación de los criterios de gestión definido  en la atención de los requerimientos ciudadanos</t>
  </si>
  <si>
    <t>1 manual</t>
  </si>
  <si>
    <t>Implementar un mecanismo que evalúe la materialización de derechos al finalizar la gestión de cada requerimiento</t>
  </si>
  <si>
    <t>Personería Auxiliar</t>
  </si>
  <si>
    <t>Incrementar en un 30% los requerimientos ciudadanos con intervención y/o asistencia que  cuentan con seguimiento para verificar  la materialización de los derechos y deberes.</t>
  </si>
  <si>
    <t>Personería Delegada  para la Coordinación de Personerías Locales
Personerías Locales</t>
  </si>
  <si>
    <t>N°  de ciudadanos atendidos en el periodo actual/ N° de ciudadanos atendidos en el período anterior</t>
  </si>
  <si>
    <t>Ampliar presencia en seis (6) Personerías Locales con esquema de Atención 143</t>
  </si>
  <si>
    <t>Poner en funcionamiento el Proyecto Personería Itinerante, como parte de la alianza estratégica con Constructora Bolívar, y en conjunto con el Programa Construcción de Ciudadano</t>
  </si>
  <si>
    <t>Ampliar e institucionalizar el mecanismo de evaluación de la atención al ciudadano</t>
  </si>
  <si>
    <t>2. Alertar oportunamente sobre riesgos y hechos que se consideren irregulares en la gestión pública Distrital, para que se salvaguarden el interés público y los derechos ciudadanos.</t>
  </si>
  <si>
    <t>2.1. Leer la ciudad, las necesidades de los ciudadanos, el estado de respeto a los derechos y deberes, a través de los requerimientos ciudadanos.</t>
  </si>
  <si>
    <t>N° de acciones institucionales iniciadas por la Personería de Bogotá, D.C., que se generan a partir de las alertas efectivas originadas en la revisión de los Requerimientos Ciudadanos</t>
  </si>
  <si>
    <t>1 procedimiento</t>
  </si>
  <si>
    <t>Procedimiento para la generación de alertas implementado.</t>
  </si>
  <si>
    <t>Diseñar y establecer un procedimiento centralizado para el análisis oportuno de la información y producción de alertas a través de la lectura de los requerimientos ciudadanos gestionados en  las dependencias de esta Coordinación</t>
  </si>
  <si>
    <t>2.2. Generar mecanismos de priorización temática, para ejecución ágil y efectiva, y divulgación oportuna de los resultados de la revisión a la Gestión Pública.</t>
  </si>
  <si>
    <t>N°  de alertas que generan una acción /N°  de alertas generadas</t>
  </si>
  <si>
    <t>Ejecutar la revisión a la gestión pública</t>
  </si>
  <si>
    <t>10 localidades</t>
  </si>
  <si>
    <t>2.3. Establecer impacto.</t>
  </si>
  <si>
    <t>N°  de alertas efectivas /N°  de alertas generadas</t>
  </si>
  <si>
    <t>Elaborar y presentar para aprobación la modificación del manual de veedurías.</t>
  </si>
  <si>
    <t>Registrar y consolidar el impacto de la revisión.</t>
  </si>
  <si>
    <t>Trasladar a la secretaria común los hallazgos disciplinarios que se generen de la revisión realizada.</t>
  </si>
  <si>
    <t>3. Investigar y juzgar oportuna y consistentemente las conductas de los servidores públicos distritales.</t>
  </si>
  <si>
    <t>3.1. Consolidar el ejercicio de la acción disciplinaria, bajo criterios de celeridad, oportunidad, responsabilidad, calidad y efectividad.</t>
  </si>
  <si>
    <t>N°  de providencias con nulidad en segunda instancia  /N°  de providencias apeladas  proferidas en primera instancia</t>
  </si>
  <si>
    <t>Asegurar el desarrollo del modelo metodológico para adelantar el proceso disciplinario que permita unificar criterios jurídicos y que responda a estándares de calidad.</t>
  </si>
  <si>
    <t>80% de los procesos cumplen requisitos de calidad</t>
  </si>
  <si>
    <t>Personería Delegada  para la Coordinación de Asuntos Disciplinarios  y  Personerías Delegadas</t>
  </si>
  <si>
    <t>Personería Delegada  para la Coordinación de Asuntos Disciplinarios y  Personería Delegada para la Segunda Instancia</t>
  </si>
  <si>
    <t>Personería Delegada  para la Coordinación de Asuntos Disciplinarios</t>
  </si>
  <si>
    <t>N°  de proceso tramitados con decisiones de fondo /N°  total de procesos vigentes</t>
  </si>
  <si>
    <t>Proferir 100  fallos en  la etapa de juicio.</t>
  </si>
  <si>
    <t>100 fallos</t>
  </si>
  <si>
    <t>N° Fallos proferidos/ N° fallos programados</t>
  </si>
  <si>
    <t>Proferir 70 fallos en proceso ordinario</t>
  </si>
  <si>
    <t>N°  de oficinas que cumplen con los criterios  de medición  de calidad definidos /N°  de OCID en las que se ejerció vigilancia y control</t>
  </si>
  <si>
    <t>Personería Delegada  para la Coordinación de Asuntos Disciplinarios 
- Secretaria Común</t>
  </si>
  <si>
    <t>Efectuar seguimiento a las  quejas y/o expedientes remitidos por la Personería  a las OCID. Durante el 2014.</t>
  </si>
  <si>
    <t>Evaluar y determinar la viabilidad para ejercer el poder preferente, de las investigaciones iniciadas  por las OCID, informadas a la Personería. (art. 155 CDU)</t>
  </si>
  <si>
    <t>N° de procesos decididos / N° de procesos programados</t>
  </si>
  <si>
    <t>Identificar las causas que generan mora en los trámites de secretaria común</t>
  </si>
  <si>
    <t>Diseñar mecanismos que eviten reincidir en causas de mora.</t>
  </si>
  <si>
    <t>Mantener el esquema de control de entrada y reparto a la secretaria común conjuntamente en el sistema SINPROC</t>
  </si>
  <si>
    <t>Evaluar y dar el impulso procesal correspondiente al 100% a las quejas recibidas a 15 de diciembre de 2015</t>
  </si>
  <si>
    <t>Prestar el apoyo técnico al 85% de las solicitudes que sean presentadas anteriores a 15 de diciembre de 2015</t>
  </si>
  <si>
    <t>Personería Delegada  para la Coordinación de Asuntos Disciplinarios
Dirección de Investigaciones Especiales y Apoyo Técnico</t>
  </si>
  <si>
    <t>4. Visibilizar la gestión para preservar la legitimidad institucional.</t>
  </si>
  <si>
    <t>4.1. Fortalecer e innovar el sistema de comunicación interna y externa.</t>
  </si>
  <si>
    <t>Mantener  una tendencia de crecimiento en el conocimiento y la percepción favorable sobre la gestión de la Personería</t>
  </si>
  <si>
    <t>2 estrategias</t>
  </si>
  <si>
    <t>N° de impactos de teleaudiencia/ 2 millones (N°  de impactos proyectados en Bogotá)</t>
  </si>
  <si>
    <t>Oficina Asesora de Divulgación y Prensa - Proyecto Construcción de Ciudadano</t>
  </si>
  <si>
    <t>N° de seguidores en redes sociales en el período evaluado/N°  de seguidores en redes sociales en el período anterior</t>
  </si>
  <si>
    <t>Implementar una  estrategia de comunicación interna para fortalecer el sentido de pertenencia</t>
  </si>
  <si>
    <t>Una (1) Estrategia  de comunicación interna implementada</t>
  </si>
  <si>
    <t>Estrategia de comunicación interna implementada</t>
  </si>
  <si>
    <t>5. Gestionar la apropiación y cumplimiento de deberes de todos, como garantía de realización de los Derechos.</t>
  </si>
  <si>
    <t>5.1. Crear y consolidar los mecanismos de concientización en el cumplimiento de deberes, reducción de  vulnerabilidad y gestión del riesgo para prevenir la violación de derechos.</t>
  </si>
  <si>
    <t>N°  de  materializaciones,
visibilizaciones y/o sanciones, en relación con situaciones de vulneración de derecho</t>
  </si>
  <si>
    <t>Mantener la entrega de Libros de la Colección Maestros en CC</t>
  </si>
  <si>
    <t>Generar y aplicar los instrumentos de reflexión y apropiación con los potenciales agentes vulneradores de derechos y con las poblaciones vulnerables,  con un criterio de focalización.</t>
  </si>
  <si>
    <t>Rediseñar el esquema de actuación, con criterio de intervención focalizada y articulada del Ministerio Público. (actuaciones judiciales, administrativas y asimetría del poder). 
Campañas de descongestión y priorización.</t>
  </si>
  <si>
    <t>1 esquema</t>
  </si>
  <si>
    <t>Esquema de actuación diseñados con criterio de intervención focalizada y articulada del Ministerio Público</t>
  </si>
  <si>
    <t>Establecer y ejecutar programas temáticos de intervención focalizada y articulada como Ministerio Público.</t>
  </si>
  <si>
    <t>Impulsar una campaña de divulgación de los servicios que presta la Personería de Bogotá, a través de las personerías locales</t>
  </si>
  <si>
    <t>Recopilar los  procedimientos de instauración de denuncias disciplinarias y penales</t>
  </si>
  <si>
    <t>Establecer y mantener actualizados los procedimientos para la instauración y efectivo seguimiento a las denuncias, demandas y acciones disciplinarias.</t>
  </si>
  <si>
    <t>Sensibilizar y apropiar la denuncia como función.</t>
  </si>
  <si>
    <t>Realizar seguimiento y control al cumplimiento de la función de denuncia y a las denuncias instauradas.</t>
  </si>
  <si>
    <t>Promover pronunciamientos oficiales respecto de casos que puedan ser considerados de alta impacto.</t>
  </si>
  <si>
    <t>1 documento</t>
  </si>
  <si>
    <t>Documento de intervención en escenarios de conflictividad implementado</t>
  </si>
  <si>
    <t>6. Modernizar y fortalecer la institución para mejorar el servicio al ciudadano.</t>
  </si>
  <si>
    <t>Mantener la tendencia de crecimiento en la percepción favorable sobre los servicios de la Personería</t>
  </si>
  <si>
    <t>1 aplicación móvil</t>
  </si>
  <si>
    <t>Establecer los lineamientos para el diseño, el desarrollo de la aplicación.</t>
  </si>
  <si>
    <t>Proponer el formato y el tipo de información a ofrecer y a recepcionar.</t>
  </si>
  <si>
    <t>Revisar con perspectiva jurídica las guías de atención</t>
  </si>
  <si>
    <t>Coordinar la aprobación del alcance y el esquema del diseño de la aplicación por parte del nivel directivo.</t>
  </si>
  <si>
    <t>Desarrollar la Aplicación móvil</t>
  </si>
  <si>
    <t>Definir los mecanismos de promoción necesarios para la difusión de la aplicación ante la ciudadanía.</t>
  </si>
  <si>
    <t>N°  de servidores capacitados/ N° de servidores de los procesos misionales</t>
  </si>
  <si>
    <t>Generar las herramientas para implementar la metodología de evaluación de la satisfacción de usuarios internos y externos de la Entidad</t>
  </si>
  <si>
    <t>1 metodología</t>
  </si>
  <si>
    <t>Metodología implementada</t>
  </si>
  <si>
    <t>Modernizar Centro de Cómputo</t>
  </si>
  <si>
    <t>1 centro de cómputo</t>
  </si>
  <si>
    <t>Centro de Cómputo modernizado</t>
  </si>
  <si>
    <t>Implementar una solución de mejora en la virtualización, actualización y consolidación de servicios (arrendamiento o adquisición)</t>
  </si>
  <si>
    <t>Actualizar el sistema de aire acondicionado del Centro de Computo</t>
  </si>
  <si>
    <t>Fortalecer el esquema de contingencia de Seguridad de la Información</t>
  </si>
  <si>
    <t>1 esquema de contingencia</t>
  </si>
  <si>
    <t>Esquema de contingencia fortalecido</t>
  </si>
  <si>
    <t>Implementar sistema de copias de respaldo</t>
  </si>
  <si>
    <t>Configurar servidores de respaldo</t>
  </si>
  <si>
    <t>Implementar 4 módulos de SI CAPITAL</t>
  </si>
  <si>
    <t>4 módulos</t>
  </si>
  <si>
    <t>No de módulos implementados/N° de módulos programados</t>
  </si>
  <si>
    <t>Implementar 3 componentes de gobierno en línea en la Nueva Página web Institucional</t>
  </si>
  <si>
    <t>3 componentes</t>
  </si>
  <si>
    <t>Implementar 3 módulos de apoyo y evaluación a la gestión.</t>
  </si>
  <si>
    <t>3 módulos de apoyo</t>
  </si>
  <si>
    <t>Rediseñar el módulo de requerimientos ciudadanos de SINPROC</t>
  </si>
  <si>
    <t>Adquirir 222 unidades de equipos de informática (computadores, escáner,  impresoras, servidores, y demás equipos tecnológicos)</t>
  </si>
  <si>
    <t>Dotar los dos edificios de la Personería de Bogotá con el sistema de alarma contra incendio y su puesta en funcionamiento.</t>
  </si>
  <si>
    <t>Digitalizar 300 mts lineales del archivo de la entidad con fines probatorios</t>
  </si>
  <si>
    <t>Actualizar y socializar el manual de supervisión e interventoría conforme a la normatividad vigente.</t>
  </si>
  <si>
    <t>Manual actualizado y socializado</t>
  </si>
  <si>
    <t>Actualizar el Manual</t>
  </si>
  <si>
    <t>Socializar el Manual</t>
  </si>
  <si>
    <t>Capacitar a los supervisores</t>
  </si>
  <si>
    <t>Evaluar el nivel de interiorización del Manual</t>
  </si>
  <si>
    <t>6.2. Contribuir al cumplimiento de los objetivos estratégicos de la Entidad, a través del desarrollo y cualificación de los servidores públicos, el fortalecimiento de sus competencias y vocación de servicio y la aplicación de estímulos.</t>
  </si>
  <si>
    <t>Elaborar el diagnóstico de necesidades institucionales.</t>
  </si>
  <si>
    <t>Identificar dos (2) competencias prioritarias, para focalizar los programas de capacitación, de acuerdo a las necesidades de capacitación identificadas y las metas estratégicas de la Entidad.</t>
  </si>
  <si>
    <t>Elaborar el Plan Institucional de Capacitación - PIC 2015</t>
  </si>
  <si>
    <t>Implementar el Plan Institucional de Capacitación - PIC 2015</t>
  </si>
  <si>
    <t>Hacer seguimiento y evaluación al Plan Institucional de Capacitación - PIC 2015</t>
  </si>
  <si>
    <t>Realizar evaluación Ex - ante y Ex - post de conocimientos a los servidores que participan en los programas de capacitación identificados como prioritarios.</t>
  </si>
  <si>
    <t>Implementar el Plan de Bienestar e Incentivos 2015</t>
  </si>
  <si>
    <t>Hacer seguimiento y evaluación al Plan Bienestar e Incentivos 2015</t>
  </si>
  <si>
    <t>Realizar medición y análisis comparativo de la percepción de la calidad de vida laboral y familiar en la Entidad, respecto al año anterior.</t>
  </si>
  <si>
    <t>Elaborar el Plan de Bienestar e Incentivos 2015</t>
  </si>
  <si>
    <t>Realizar medición y análisis comparativo en lo relacionado con el número de actividades de incentivos y reconocimiento al buen desempeño, respecto al año anterior.</t>
  </si>
  <si>
    <t>Elaborar la propuesta de adecuación del Sistema.</t>
  </si>
  <si>
    <t>Presentar la propuesta al Comité del SIG para aprobación.</t>
  </si>
  <si>
    <t>Presentar la propuesta aprobada para ser integrada en el SIG de la Entidad.</t>
  </si>
  <si>
    <t>Definir lineamientos para la articulación del subsistema</t>
  </si>
  <si>
    <t>Socializar la propuesta de articulación con el Comité del SIG.</t>
  </si>
  <si>
    <t>Proyectar  la resolución adoptando el Plan de acción para la implementación del subsistema</t>
  </si>
  <si>
    <t>N° de dependencias con seguimiento en la ejecución del Sistema / N° total de dependencias de la Entidad</t>
  </si>
  <si>
    <t>Elaborar diagnóstico</t>
  </si>
  <si>
    <t>Diseñar la estrategia.</t>
  </si>
  <si>
    <t>Ejecutar la estrategia.</t>
  </si>
  <si>
    <t>Evaluar la estrategia de seguimiento</t>
  </si>
  <si>
    <t>Definir las directrices relacionadas con el desarrollo del fortalecimiento y actualización del SIG.</t>
  </si>
  <si>
    <t>Secretaría General</t>
  </si>
  <si>
    <t>Elaborar el Plan Estratégico de TIC (PETIC)</t>
  </si>
  <si>
    <t>Documento elaborado y socializado</t>
  </si>
  <si>
    <t>Elaborar el documento que contempla el Plan Estratégico de TIC</t>
  </si>
  <si>
    <t>Implementar políticas de seguridad de la Información</t>
  </si>
  <si>
    <t>14 políticas</t>
  </si>
  <si>
    <t>N° de políticas implementas/N° de políticas formuladas</t>
  </si>
  <si>
    <t>Revisar y ajustar las políticas de seguridad existentes</t>
  </si>
  <si>
    <t>Adoptar las políticas con previa revisión y aprobación del Comité de Seguridad</t>
  </si>
  <si>
    <t>Socializar las políticas relacionadas por medios convencionales y alternativos</t>
  </si>
  <si>
    <t>N°  de reuniones de coordinación y asesoría realizadas/N°  de reuniones de coordinación programadas
Calificación vigencia actual - calificación vigencia anterior</t>
  </si>
  <si>
    <t>Liderar la estrategia de coordinación y asesoría para revisar aspectos críticos en la ejecución del PIGA</t>
  </si>
  <si>
    <t>Actualizar, mantener y asegurar el cumplimiento de los requisitos del SIG aplicables a sus procesos</t>
  </si>
  <si>
    <t>1  proceso</t>
  </si>
  <si>
    <t>Componentes  implementados en los Procesos aplicables a sus actividades, actualizados.</t>
  </si>
  <si>
    <t>Oficina de Control Interno</t>
  </si>
  <si>
    <t>6.4. Fortalecer la protección jurídica de la Entidad para que se gestione de manera responsable y oportuna.</t>
  </si>
  <si>
    <t>Mantener la tendencia de disminución de la cuantía de las condenas en contra de la entidad</t>
  </si>
  <si>
    <t>1
Mecanismo</t>
  </si>
  <si>
    <t>1 mecanismo para la construcción de líneas jurisprudenciales en funcionamiento</t>
  </si>
  <si>
    <t>Oficina Asesora Jurídica</t>
  </si>
  <si>
    <t>OBSERVACIONES:</t>
  </si>
  <si>
    <t>Interconectar el sistema de conciliaciones con el ministerio de justicia</t>
  </si>
  <si>
    <t>Modificar los módulos de SINPROC solicitados formalmente para el apoyo al desarrollo de los procesos misionales.  Cuyos procedimientos estén aprobados en el SIG a marzo 15 de 2015.</t>
  </si>
  <si>
    <t>Implementar la primera fase del plan de mejoramiento de INTRANET.</t>
  </si>
  <si>
    <t>Definir y aplicar los puntos de control necesarios para garantizar cumplimiento de las políticas adoptadas</t>
  </si>
  <si>
    <t>Gestionar la implementación del enlace en la INTRANET para consultar las decisiones Ejecutoriadas</t>
  </si>
  <si>
    <t>Diseñar el Subsistema de Gestión de Seguridad y Salud en el Trabajo para la Personería de Bogotá</t>
  </si>
  <si>
    <t>1 Subsistema diseñado</t>
  </si>
  <si>
    <t>Subsistema de Gestión de Seguridad y Salud en el Trabajo diseñado y aprobado.</t>
  </si>
  <si>
    <t>Mejorar la calificación otorgada a la Entidad, como producto de la visita técnica de evaluación, control y seguimiento al PIGA y al cumplimiento normativo ambiental a las normas del Distrito que adelanta la SDA</t>
  </si>
  <si>
    <t>1 estrategia implementada</t>
  </si>
  <si>
    <t>Aumentar la percepción positiva de la calidad de vida laboral y familiar de los servidores de la Entidad, respecto al año anterior</t>
  </si>
  <si>
    <t>(Percepción positiva de la calidad de vida laboral y familiar de los servidores de la Entidad del la vigencia actual - percepción positiva de la calidad de vida laboral y familiar de los servidores de la Entidad en la vigencia anterior / percepción positiva de la calidad de vida laboral y familiar de los servidores de la Entidad en la vigencia anterior) x 100</t>
  </si>
  <si>
    <t xml:space="preserve">Identificar los criterios prioritarios a tener en cuenta para mejorar la percepción de calidad de vida laboral y familiar de los servidores de la Entidad. </t>
  </si>
  <si>
    <t xml:space="preserve">(No de actividades año actual - No de actividades reporte año anterior / No de actividades año de reporte anterior) X 100 </t>
  </si>
  <si>
    <t>Implementar una estrategia para generar en la Entidad una cultura de reconocimiento y estímulo al buen desempeño.</t>
  </si>
  <si>
    <t>Diseñar e implementar una estrategia para evaluar el fortalecimiento de las competencias de los servidores de la Entidad, para cumplir los objetivos estratégicos de la misma.</t>
  </si>
  <si>
    <t>Diseñar e implementar dos estrategias para fortalecer la imagen institucional a través de mensajes masivos y redes sociales</t>
  </si>
  <si>
    <t>Implementar una estrategia de seguimiento a la ejecución del Sistema de Evaluación del Desempeño Laboral en las 61 dependencias de la Entidad</t>
  </si>
  <si>
    <t>Implementar 2 instrumentos para aplicar la metodología establecida para medir el impacto en la Revisión a la Gestión Pública</t>
  </si>
  <si>
    <t>2 Instrumentos implementados</t>
  </si>
  <si>
    <t>N°  de instrumentos implementados /N° de instrumentos programados</t>
  </si>
  <si>
    <t>Realizar la prueba piloto de los instrumentos y los ajustes.</t>
  </si>
  <si>
    <t>Implementar los instrumentos.</t>
  </si>
  <si>
    <t>137 revisiones a la gestión Pública</t>
  </si>
  <si>
    <t>Oficina Asesora de Divulgación y Prensa
Secretaría General  (Dirección de Talento Humano)</t>
  </si>
  <si>
    <t>6.3. Consolidar el SIG y asegurar que se oriente a la excelencia de los servicios y a la satisfacción de la ciudadanía.</t>
  </si>
  <si>
    <t xml:space="preserve">Implementar la campaña </t>
  </si>
  <si>
    <t>Actualizar los componentes</t>
  </si>
  <si>
    <t>Mantener actualizados los componentes</t>
  </si>
  <si>
    <t>Personerías Delegadas de Personería Delegada para la Coordinación del Ministerio Público y Derechos Humanos
- Personería Auxiliar (Línea 143, 24 horas, centros comerciales)
- Personería Delegada para la Coordinación Personerías locales.
- Secretaría General (Dirección de TICs y Dirección Planeación).</t>
  </si>
  <si>
    <t>Dependencias Personería Delegada para la Coordinación del Ministerio Público y Derechos Humanos
- Secretaría General</t>
  </si>
  <si>
    <t>Personerías Delegadas de Personería Delegada para la Coordinación del Ministerio Público y Derechos Humanos
- Personería Delegada para la Coordinación de Veedurías</t>
  </si>
  <si>
    <t>Personería Auxiliar
Secretaría General (Dirección Administrativa y Financiera, Dirección de Tecnologías de Información y Comunicación - DTIC )
Oficina Asesora de Divulgación y Prensa</t>
  </si>
  <si>
    <t>Personería Auxiliar
Personería Delegada  para la Coordinación de Personerías Locales</t>
  </si>
  <si>
    <t>Implementar el procedimiento para la lectura de ciudad que permita generar alertas y tomar decisiones de gestión con oportunidad.</t>
  </si>
  <si>
    <t>Elaborar los instrumentos para consolidar el control de impacto.</t>
  </si>
  <si>
    <t>Seguimiento a la ejecución contractual del Plan de Desarrollo Local para el eje estructural: “UN TERRITORIO QUE ENFRENTA EL CAMBIO CLIMÁTICO Y SE ORDENA ALREDEDOR DEL AGUA"</t>
  </si>
  <si>
    <t>Implementar mesas de trabajo bimestral entre primera y segunda instancia, con el fin de fortalecer en términos de calidad y efectividad la acción disciplinaria</t>
  </si>
  <si>
    <t>Personería Delegada  para la Coordinación de Asuntos Disciplinarios 
Dirección de Tecnologías de Información y Comunicación - DTIC</t>
  </si>
  <si>
    <t>Identificar los asuntos disciplinarios que legalmente puedan tramitarse bajo la modalidad de procedimiento verbal con 46 citaciones para culminar con 30 fallos</t>
  </si>
  <si>
    <t>Producir 2 mensajes institucionales de televisión
Generar alianza estratégica Autoridad Nacional de Televisión</t>
  </si>
  <si>
    <t>Incrementar en un 10% mensual el número  de seguidores y fans de las redes sociales de la Personería
Divulgar el 100% de los mensajes y contenidos relacionados con la gestión de la Personería.</t>
  </si>
  <si>
    <t>Diseñar y ejecutar estrategia de comunicación.    
Hacer seguimiento a la estrategia de comunicación interna implementada.</t>
  </si>
  <si>
    <t>Redefinir los criterios de intervención, operativos y de control de gestión de la intervención procesal del  Ministerio Público e implementar.</t>
  </si>
  <si>
    <t>Secretaría General,  Secretaría General ( Dirección de Tecnologías de Información y Comunicación - DTIC)</t>
  </si>
  <si>
    <t>Secretaría General,  Secretaría General (Dirección de Tecnologías de Información y Comunicación - DTIC)</t>
  </si>
  <si>
    <t>Secretaría General (Dirección de Talento Humano)</t>
  </si>
  <si>
    <t>Diseñar contenidos y método de evaluación de las capacitaciones</t>
  </si>
  <si>
    <t>Incluir dentro del PIC</t>
  </si>
  <si>
    <t>Realizar la capacitación</t>
  </si>
  <si>
    <t>Evaluar la eficacia de la capacitación</t>
  </si>
  <si>
    <t>Revisar prácticas desarrolladas anteriormente con respecto a evaluaciones de satisfacción</t>
  </si>
  <si>
    <t>Secretaría General, 
Personería Delegada para la Coordinación del Ministerio Público y Derechos Humanos
Personería Auxiliar</t>
  </si>
  <si>
    <t>Establecer los lineamientos para articular y organizar las fuentes de información relacionadas con las evaluaciones de satisfacción disponibles.</t>
  </si>
  <si>
    <t>Diseñar y desarrollar las herramientas tecnológicas para la aplicación de la metodología de evaluación de satisfacción de usuarios</t>
  </si>
  <si>
    <t>Secretaría General, 
Personería Delegada para la Coordinación del Ministerio Público y Derechos Humanos</t>
  </si>
  <si>
    <t>Coordinar la socialización de las herramientas de evaluación de satisfacción de usuarios por medios convencionales y alternativos.</t>
  </si>
  <si>
    <t>Secretaría General (Dirección de Tecnologías de Información y Comunicación - DTIC)</t>
  </si>
  <si>
    <t>Secretaría General (Dirección de Tecnologías de Información y Comunicación - DTIC, Dirección Administrativa y Financiera)</t>
  </si>
  <si>
    <t>N°  de componentes implementados/N°  de componentes programados</t>
  </si>
  <si>
    <t>Implementar en la página Web, las estrategias de gobierno en línea aplicables a las páginas públicas de los componentes:  Información en línea, Interacción en línea y transacción en línea.</t>
  </si>
  <si>
    <t>Dar sostenibilidad a la campaña de construcción de ciudadano para la difusión de valores, concientización de deberes y protección de derechos a través de la sensibilización y la entrega de 600.000 libros</t>
  </si>
  <si>
    <t>Actividades ejecutadas/ actividades programadas</t>
  </si>
  <si>
    <t xml:space="preserve">Secretaría General (Dirección Administrativa y Financiera) </t>
  </si>
  <si>
    <t>Secretaría General (Dirección Administrativa y Financiera , Dirección de Talento Humano)</t>
  </si>
  <si>
    <t>Secretaría General (Dirección de Talento Humano) , en coordinación con todas las dependencias de la Entidad</t>
  </si>
  <si>
    <t>Secretaría General (Dirección de Talento Humano), en coordinación con todas las dependencias de la Entidad</t>
  </si>
  <si>
    <t xml:space="preserve">Secretaría General (Dirección de Planeación) </t>
  </si>
  <si>
    <t>Secretaría General (Dirección de Talento Humano), Oficina Asesora de Divulgación y Prensa</t>
  </si>
  <si>
    <t>Secretaría General (Dirección Administrativa y Financiera, Dirección de Tecnologías de Información y Comunicación - DTIC)</t>
  </si>
  <si>
    <t>Desarrollar acciones que contribuyan al cumplimiento del proyecto " Modernizar y fortalecer los procesos misionales y de apoyo de la Personería de Bogotá"</t>
  </si>
  <si>
    <t>N°  de servidores y contratistas formados en habilidad y/o competencia/ N°  de servidores y contratistas en servicio al público (380)</t>
  </si>
  <si>
    <t>Liderar la generación de mecanismos que faciliten la actualización del SIG, para  su implementación en cada uno de los procesos que lo componen.</t>
  </si>
  <si>
    <t xml:space="preserve">Personerías Delegadas de Personería Delegada para la Coordinación del Ministerio Público y Derechos Humano
- CAC
- PAS
-GRC
- AUDIENCIAS PÚBLICAS </t>
  </si>
  <si>
    <t xml:space="preserve">Personería Delegada para la Coordinación del Ministerio Público y Derechos Humanos
</t>
  </si>
  <si>
    <t>1 programa implementado</t>
  </si>
  <si>
    <t>Implementar un programa especial de cualificación e integración de la gestión de los requerimientos ciudadanos</t>
  </si>
  <si>
    <t xml:space="preserve">Desarrollar un esquema de atención a ciudadanos en condición especial de salud mental </t>
  </si>
  <si>
    <t>Elaborar y socializar un protocolo de atención de personas en condición de discapacidad física.</t>
  </si>
  <si>
    <t>Número de actividades ejecutadas/ Número de actividades programadas</t>
  </si>
  <si>
    <t>Realizar lectura de ciudad a través de la generación de alertas con base en los requerimientos ciudadanos.</t>
  </si>
  <si>
    <t xml:space="preserve">Nº. de revisiones que generen alertas de impacto / Nº de 
Revisiones realizadas
</t>
  </si>
  <si>
    <t xml:space="preserve">Evaluación del impacto de las alertas </t>
  </si>
  <si>
    <t>N° de decisiones materializadas / N°  de peticiones de Ministerio Público, para materializar las decisiones de las Alcaldías Locales e inspecciones</t>
  </si>
  <si>
    <t>N° de decisiones de fondo de las Alcaldías Locales e Inspecciones/ N°  de peticiones de Ministerio Público, para que se adopte decisiones de fondo</t>
  </si>
  <si>
    <t xml:space="preserve">Realizar las peticiones de Ministerio Público </t>
  </si>
  <si>
    <t xml:space="preserve">Evaluar las decisiones </t>
  </si>
  <si>
    <t xml:space="preserve">Diseñar y aplicar el esquema de revisión integral </t>
  </si>
  <si>
    <t xml:space="preserve">Secretaría General (Dirección de Talento Humano)
- Personerías Delegadas de Personería Delegada para la Coordinación del Ministerio Público y Derechos Humanos
</t>
  </si>
  <si>
    <t>Secretaría General, (Secretaría General y Dirección de Tecnologías de Información y Comunicación - DTIC)</t>
  </si>
  <si>
    <t>Secretaría General,  (Dirección de Tecnologías de Información y Comunicación - DTIC), Oficina Asesora de Divulgación y Prensa</t>
  </si>
  <si>
    <t>Secretaría General,  (Dirección de Tecnologías de Información y Comunicación - DTIC)</t>
  </si>
  <si>
    <t>89 Mesas de aprendizaje</t>
  </si>
  <si>
    <t>Realizar los procesos necesarios que permitan desarrollar habilidades y/o competencias en temas:
- Tutela
- CPACA
-Atención a público difícil</t>
  </si>
  <si>
    <t>Personería Auxiliar ( Línea 143, 24 horas, centros comerciales)</t>
  </si>
  <si>
    <t>Personerías Delegadas de Personería Delegada para la Coordinación del Ministerio Público y Derechos Humanos
- Personería Auxiliar ( Línea 143, 24 horas, centros comerciales)
- Personería Delegada Coordinación Personerías locales.
- Secretaría General (Subdirección de Gestión Documental y Recursos Físicos - Correspondencia)</t>
  </si>
  <si>
    <t>30% incremento</t>
  </si>
  <si>
    <t>N° de  requerimientos ciudadanos  con seguimiento en el período actual / N° de  requerimientos ciudadanos  con seguimiento en el período anterior</t>
  </si>
  <si>
    <t xml:space="preserve">1 Programa implementado </t>
  </si>
  <si>
    <t>Ampliar la cobertura de atención de requerimientos ciudadanos en la Personería de Bogotá</t>
  </si>
  <si>
    <t>Ampliar presencia en (2) nuevos Puntos de Atención en Centros Comerciales para ampliar la cobertura del Programa Personería 24 Horas.</t>
  </si>
  <si>
    <t xml:space="preserve">
Personería Delegada  para la Coordinación de Personerías Locales
Oficina Asesora de Divulgación y Prensa</t>
  </si>
  <si>
    <t>N° de actividades realizadas/No de actividades programadas</t>
  </si>
  <si>
    <t>Personería Delegada para Coordinación de Veedurías  y 
Personerías Delegadas</t>
  </si>
  <si>
    <t xml:space="preserve">N° de libros entregados </t>
  </si>
  <si>
    <t>600.000 libros entregados</t>
  </si>
  <si>
    <t>N°  de espacios de reflexión realizados</t>
  </si>
  <si>
    <t>Desarrollar e institucionalizar rutas para la instauración y efectivo seguimiento a las denuncias, demandas y acciones disciplinarias,  respecto de asuntos de competencia de las áreas de Ministerio Público y protección de Derechos Humanos.</t>
  </si>
  <si>
    <t>Definir criterios y alcance de intervención en escenarios de riesgo de vulneración de derechos (presencia disuasiva)</t>
  </si>
  <si>
    <t>Lograr que el 60% de los funcionarios de los procesos misionales conozcan y usen las herramientas de Mapas de Funcionamiento y Radar en e cumplimiento de sus funciones</t>
  </si>
  <si>
    <t>Aplicación móvil diseñada e implementada</t>
  </si>
  <si>
    <t>Diseñar y poner en funcionamiento una aplicación móvil para el acceso de ciudadanos a las guías de gestión de los requerimientos ciudadanos</t>
  </si>
  <si>
    <t xml:space="preserve">Diseñar e implementar  estrategia que fortalezca la cultura del autocontrol. </t>
  </si>
  <si>
    <t>Establecer un mecanismo que recopile y sistematice las actuaciones procesales más relevantes incluidos fallos de tutela con el fin de construir las líneas jurisprudenciales que puedan orientar la defensa judicial de la Entidad</t>
  </si>
  <si>
    <t>Identificar y ubicar los procesos judiciales en los que se ha vinculado a la Entidad
Sistematizar las actuaciones procesales más relevantes
Construir las líneas jurisprudenciales pertinentes y favorables para la defensa judicial de la Entidad
Sistematizar los fallos de tutela 
Construir las líneas jurisprudenciales
Definir las temáticas para posible litigio estratégico</t>
  </si>
  <si>
    <t>1 Política actualizada</t>
  </si>
  <si>
    <t xml:space="preserve">1 Campaña </t>
  </si>
  <si>
    <t>Campaña implementada 
No de funcionarios que entienden y apropian los principios y valores</t>
  </si>
  <si>
    <t>Rediseñar o actualizar el documento de Principios y Valores Éticos de la Entidad.</t>
  </si>
  <si>
    <t>Implementar una campaña de difusión y apropiación de los principios y Valores Éticos de la Entidad</t>
  </si>
  <si>
    <t>Proyectar el Acto Administrativo que adopta el documento actualizado de Principios y Valores Éticos de la Entidad.</t>
  </si>
  <si>
    <t>Implementar los instrumentos y/o  herramientas de socialización permanente de los principios y valores éticos de la Entidad.</t>
  </si>
  <si>
    <t>550 funcionarios</t>
  </si>
  <si>
    <t>Diseñar e implementar el instrumento que permita conocer la apropiación de los principios y valores por parte de los funcionarios.</t>
  </si>
  <si>
    <t>Personería Delegada para la Coordinación del Ministerio Público y Derechos Humanos
Personería Delegada  para la Coordinación de Personerías Locales</t>
  </si>
  <si>
    <t>81 espacios de reflexión</t>
  </si>
  <si>
    <t>Generar espacios de reflexión que involucren potenciales agentes vulneradores y/o población vulnerable (28 módulos 2014+13 módulos 2015- P.D.C.MP Y DDHH) 
(40 P.D.C. Locales)</t>
  </si>
  <si>
    <t>Sistematizar y reportar los resultados de los espacios de reflexión
(28 módulos 2014+13 módulos 2015- P.D.C.MP Y DDHH) 
(40 P.D.C. Locales)</t>
  </si>
  <si>
    <t>1 manual de ruta de denuncia como garante de derechos</t>
  </si>
  <si>
    <t>Manual de ruta de denuncia como garante de derechos implementado</t>
  </si>
  <si>
    <t>Implementar la metodología de evaluación de la satisfacción de los ciudadanos y materialización de sus derechos</t>
  </si>
  <si>
    <t>1 metodología implementada</t>
  </si>
  <si>
    <t>N° de requerimientos evaluados como satisfactorios/ N° total de requerimientos evaluados</t>
  </si>
  <si>
    <t>Generar informe con recomendaciones de mejora.</t>
  </si>
  <si>
    <t xml:space="preserve">Evaluar y generar informe de la percepción de los usuarios internos </t>
  </si>
  <si>
    <t xml:space="preserve">Secretaría General </t>
  </si>
  <si>
    <t xml:space="preserve">Diseñar estrategias que fortalezca la cultura del autocontrol </t>
  </si>
  <si>
    <t xml:space="preserve">Secretaría General (Dirección de Talento Humano)
</t>
  </si>
  <si>
    <t>Adecuar y/o construir el cuarto de almacenamiento de residuos peligrosos, cumpliendo las normas técnicas requeridas y asegurándose de que responda a las necesidades de la Entidad.</t>
  </si>
  <si>
    <t xml:space="preserve">Guías revisadas y actualizadas / Total de Guías </t>
  </si>
  <si>
    <t>Secretaría General
Oficina Asesora Jurídica</t>
  </si>
  <si>
    <t>Actualizar y/o diseñar  módulos temáticos con contenidos no retóricos para la difusión de Derechos y Deberes 
(28 módulos 2014+13 módulos 2015- P.D.C.MP Y DDHH) 
(40 P.D.C. Locales)</t>
  </si>
  <si>
    <t>Capacitar por lo menos 400 servidores públicos incluyendo todas las sedes en temas ambientales (Separación en la fuente, ahorro y uso eficiente del agua y energía eléctrica, protocolo de manejo de residuos peligrosos y aprovechables, eco-conducción).</t>
  </si>
  <si>
    <t>Extender la cobertura de acciones preventivas y correctivas y de seguimiento contempladas en el Plan de Acción del PIGA,  para el uso de recursos agua, energías y luminarias, a todas las sedes de la Personería de Bogotá.</t>
  </si>
  <si>
    <t>Estrategia diseñada e implementada</t>
  </si>
  <si>
    <t>Actualizar la política de prevención del daño antijurídico de la Personería de Bogotá</t>
  </si>
  <si>
    <t>Política actualizada</t>
  </si>
  <si>
    <t xml:space="preserve">% de Asistencia período actual - % de asistencia período anterior 
% de conciliaciones efectivas período actual - % de conciliaciones efectivas período anterior </t>
  </si>
  <si>
    <t>Hacer seguimiento a la materialización de los derechos, mediante llamadas telefónicas, correos electrónicos  o cualquier medio que permita  verificar si la gestión adelantada por las P.L. lograron el restablecimiento del derecho</t>
  </si>
  <si>
    <t>Realizar 137 revisiones a la gestión pública relevantes y de impacto, de acuerdo a la lectura de los temas de ciudad y del ciudadano</t>
  </si>
  <si>
    <t xml:space="preserve">Implementar en diez (10) localidades priorizadas un  esquema de revisión integral de la gestión de las Alcaldías Locales e Inspecciones de Policía, para propender su eficacia y efectividad. </t>
  </si>
  <si>
    <t>N° de módulos nuevos de apoyo implementados / N° módulos nuevos de apoyo requeridos</t>
  </si>
  <si>
    <t xml:space="preserve">Mecanismo planteados / Mecanismos programados  </t>
  </si>
  <si>
    <t>Realizar el seguimiento sobre la implementación de los mecanismos definidos para la actualización de los componentes del SIG.</t>
  </si>
  <si>
    <t>Implementar un mecanismo para asegurar que se incluya en las obligaciones contractuales el cumplimiento de la normatividad ambiental vigente /certificaciones ambientales y Guía Ambiental para el Sector de la Construcción, en los contratos de obra pública).</t>
  </si>
  <si>
    <t>Todas las Instancias de Coordinación de la Entidad:
Secretaría General y Direcciones
Personerías Delegadas para la Coordinación  de Ministerio Público y Derechos Humanos, Veeduría, Personerías Locales, Asuntos Disciplinarios y sus P. Delegadas.
Oficina Asesora de Divulgación y Prensa
Personería Auxiliar
Oficina de Control Interno</t>
  </si>
  <si>
    <t>N° de servidores que demostraron adquisición o fortalecimiento de competencias / N° de servidores evaluados</t>
  </si>
  <si>
    <t>N°  de procesos corregidos derivados de la auditoria 2014/N° de procesos identificados con plan de mejoramiento derivados de auditoria 2014.</t>
  </si>
  <si>
    <t>Decidir de fondo 438 Investigaciones disciplinarias  de vigencias anteriores a 1 de enero de 2014</t>
  </si>
  <si>
    <t>PLAN OPERATIVO ANUAL</t>
  </si>
  <si>
    <t>EJECUCIÓN PLANEADA</t>
  </si>
  <si>
    <t>TOTAL PROGRAMADO</t>
  </si>
  <si>
    <t>EJECUCIÓN ACUMULADA</t>
  </si>
  <si>
    <t>I TRIMESTRE</t>
  </si>
  <si>
    <t>II TRIMESTRE</t>
  </si>
  <si>
    <t>III TRIMESTRE</t>
  </si>
  <si>
    <t>IV TRIMESTRE</t>
  </si>
  <si>
    <t>ENERO</t>
  </si>
  <si>
    <t>FEBRERO</t>
  </si>
  <si>
    <t>MARZO</t>
  </si>
  <si>
    <t>TOTAL TRIMESTRE</t>
  </si>
  <si>
    <t>ABRIL</t>
  </si>
  <si>
    <t>MAYO</t>
  </si>
  <si>
    <t>JUNIO</t>
  </si>
  <si>
    <t>JULIO</t>
  </si>
  <si>
    <t>AGOSTO</t>
  </si>
  <si>
    <t>SEPTIEMBRE</t>
  </si>
  <si>
    <t>OCTUBRE</t>
  </si>
  <si>
    <t>NOVIEMBRE</t>
  </si>
  <si>
    <t>DICIEMBRE</t>
  </si>
  <si>
    <t>Programado</t>
  </si>
  <si>
    <t>Ejecutado</t>
  </si>
  <si>
    <t>Implementar programa metodológico  y el esquema de control que permita evaluar los puntos de control en las Delegadas y en Secretaria Común, al igual que los procesos de notificación y/o comunicación dentro de las diferentes etapas procesales.</t>
  </si>
  <si>
    <t xml:space="preserve">Revisar jurídicamente las guías de atención </t>
  </si>
  <si>
    <t>Mantener actualizadas las guías de atención</t>
  </si>
  <si>
    <t>5.2. Gestionar oportunamente la materialización, visibilización y/o sanción, frente a la vulneración de derechos.</t>
  </si>
  <si>
    <t>RESPONSABLE:</t>
  </si>
  <si>
    <t xml:space="preserve">
Secretaría General (Dirección Administrativa y Financiera)
Secretaría General (Dirección de Planeación)</t>
  </si>
  <si>
    <t xml:space="preserve">
Secretaría General (Dirección Administrativa y Financiera)</t>
  </si>
  <si>
    <t>Implementar mesas de aprendizaje e interacción que permitan recolectar, unificar y difundir el "saber-hacer" de la atención al ciudadano. (65 mesas de aprendizaje)</t>
  </si>
  <si>
    <t>Implementar Mesas de Aprendizaje de la Línea 143 y los Puntos de Atención en Centros Comerciales, que permita la efectiva socialización de las directrices del programa, discutir casos críticos para la unificación de criterios en su atención y retroalimentar las guías de los mapas de funcionamiento (24 mesas de aprendizaje)</t>
  </si>
  <si>
    <t>PROMEDIO</t>
  </si>
  <si>
    <t xml:space="preserve">EJECUTADO Vs. PROGRAMADO  </t>
  </si>
  <si>
    <t xml:space="preserve">Estudiar la política vigente de prevención del daño antijurídico de la Personería de Bogotá  y presentar el informe correspondiente 
Elaborar y presentar propuesta de nueva política de prevención del daño antijurídico 
Aprobar y socializar de la nueva política de prevención del daño antijurídico a través de resolución. </t>
  </si>
  <si>
    <t>Mayor a 66,03</t>
  </si>
  <si>
    <t xml:space="preserve">1 punto de aumento </t>
  </si>
  <si>
    <t>PERSONERO DE BOGOTÁ, D.C.</t>
  </si>
  <si>
    <t>VoBo. Dra. Luz Ángela Gómez Hermida - Secretaría General</t>
  </si>
  <si>
    <t>VoBo. Dra. Nidia Judith Arias Piragua - Directora de Planeación</t>
  </si>
  <si>
    <r>
      <t xml:space="preserve">Personería Delegada para la Coordinación del Ministerio Público y Derechos Humanos </t>
    </r>
    <r>
      <rPr>
        <b/>
        <sz val="12"/>
        <rFont val="Century Gothic"/>
        <family val="2"/>
      </rPr>
      <t>(Dependencias)</t>
    </r>
    <r>
      <rPr>
        <sz val="12"/>
        <rFont val="Century Gothic"/>
        <family val="2"/>
      </rPr>
      <t xml:space="preserve">
- Oficina Asesora de Divulgación y Prensa</t>
    </r>
  </si>
  <si>
    <t xml:space="preserve">N° de multas  recaudadas /  N° de solicitudes de ejecución de multas presentadas por Ministerio Público </t>
  </si>
  <si>
    <t>Aplicar el instrumento para la revisión contractual. 
Generar las alertas si hay lugar a ello.</t>
  </si>
  <si>
    <t>Elaborar un documento que establezca los criterios y el alcance de la intervención de la  Personería en escenarios de riesgo de vulneración de derechos.</t>
  </si>
  <si>
    <t>Diseñar los instrumentos y/o  herramientas, para la socialización y difusión permanente de los principios y/o valores adoptados por la Entidad.</t>
  </si>
  <si>
    <t>P. Delegada para Coordinación de Veedurías  y 
Personerías Delegadas
Personería Delegada  para la Coordinación de Personerías Locales y Personerías Locales</t>
  </si>
  <si>
    <t>RICARDO MARÍA CAÑÓN PRIETO</t>
  </si>
  <si>
    <t>VoBo. Dr. Carlos Germán Caycedo Espinel - Personero Delegado para la Coordinación del Ministerio Público y Derechos Humanos</t>
  </si>
  <si>
    <t>N°  de puntos nuevos de recepción de requerimientos ciudadanos acumulado/ N°  de puntos de recepción de requerimientos ciudadanos planeados para el cuatrienio</t>
  </si>
  <si>
    <t>Implementar módulo de PREDIS</t>
  </si>
  <si>
    <t>Implementar módulo de OPGET</t>
  </si>
  <si>
    <t>Implementar módulo de LIMAY</t>
  </si>
  <si>
    <t>Implementar módulo de SISCO</t>
  </si>
  <si>
    <t>Priorizar y focalizar la atención del Centro de Conciliación encaminada a la atención de la población con dificultades de acceso a la justicia.</t>
  </si>
  <si>
    <t>1.800  procesos con decisión de fondo</t>
  </si>
  <si>
    <t>Descongestionar y dar celeridad a 1.800 procesos disciplinarios, garantizando el cumplimiento de los términos procesales</t>
  </si>
  <si>
    <t>Decidir 1.362  Indagaciones Preliminares de vigencias anteriores al 1 de julio de 2014; con auto de Apertura de Investigación, Archivo, Citación Audiencia proceso verbal.</t>
  </si>
  <si>
    <t>6.1. Actualizar los recursos físicos, tecnológicos y organizacionales en función del óptimo logro de los objetivos del PEI.</t>
  </si>
  <si>
    <t>Actualizar el Reglamento de Conciliación de la Personería de Bogotá, D.C. bajo criterios de focalización y priorización del servicio</t>
  </si>
  <si>
    <t>Efectuar Seguimiento a 1.397 procesos  y dar cumplimiento al plan de mejoramiento a tercer trimestres de 2015, identificados en la auditoría de 2014.</t>
  </si>
  <si>
    <t>N° de procesos con cumplimiento  en los términos procesales /N° de procesos vigentes</t>
  </si>
  <si>
    <t>Efectuar reuniones mensuales con las Coordinaciones de Veedurías y Personerías Locales para determinar aspectos relevantes  que pueden generar acciones disciplinarias.</t>
  </si>
  <si>
    <t>Elaborar informe del cumplimiento en los términos procesales del Eje Disciplinario, para el segundo semestre de 2015 y formular planes de mejoramiento.</t>
  </si>
  <si>
    <t>Programar el Fondo de Desarrollo Local a visitar, Seleccionar y revisar los contratos del Eje 2 de las vigencias 2013-2014, y posteriormente elaborar los informes a que haya lugar.</t>
  </si>
  <si>
    <t>Realizar Revisión y Seguimiento a los contratos suscritos por 14 Fondos de Desarrollo  Local.</t>
  </si>
  <si>
    <t>Revisión contractual del  80% de los contratos suscritos por los Fondos de Desarrollo Local, correspondientes  a los proyectos del Eje 2 (Vigencias  2013 - 2014).</t>
  </si>
  <si>
    <t>Verificar y hacer seguimiento con una periodicidad definida en función de número de procesos a cargo al correcto funcionamiento y estructura de las 62 OCID (art.76), con un mínimo de 124 visitas.</t>
  </si>
  <si>
    <t xml:space="preserve">62 oficinas evaluadas </t>
  </si>
  <si>
    <t>FECHA DE ELABORACIÓN: octubre de 2015</t>
  </si>
  <si>
    <t>25 guías</t>
  </si>
  <si>
    <t>Elaborar guías de gestión efectiva por Comité de Validación (25 guías)</t>
  </si>
  <si>
    <t>1 convenio</t>
  </si>
  <si>
    <t>Validar las guías de gestión efectiva por el Comité de Validación y las dependencias cruzadas  (25 guías)</t>
  </si>
  <si>
    <t>Socializar  e implementar  las guías de gestión efectiva por la Coordinación y las dependencias. (25 guías)</t>
  </si>
  <si>
    <t>Socializar  a los servidores públicos el documento diseñado, para su implementación</t>
  </si>
  <si>
    <t>Evaluar y hacer seguimiento a  las 62 Oficinas de Control Interno Disciplinario del Distrito, con el fin de ejercer vigilancia, seguimiento y control.</t>
  </si>
  <si>
    <t>META ESTRATÉGICA</t>
  </si>
  <si>
    <t>PRODUCTO</t>
  </si>
  <si>
    <t>AÑO 2016</t>
  </si>
  <si>
    <t>PRIMER TRIMESTRE</t>
  </si>
  <si>
    <t>SEGUNDO TRIMESTRE</t>
  </si>
  <si>
    <t>TERCER TRIMESTRE</t>
  </si>
  <si>
    <t>CUARTO TRIMESTRE</t>
  </si>
  <si>
    <t>AÑO 2017</t>
  </si>
  <si>
    <t>AÑO 2018</t>
  </si>
  <si>
    <t>AÑO 2019</t>
  </si>
  <si>
    <t>AÑO 2020</t>
  </si>
  <si>
    <t>TOTAL AÑO</t>
  </si>
  <si>
    <t>LÍNEA BASE</t>
  </si>
  <si>
    <t>Versión:</t>
  </si>
  <si>
    <t>Página:</t>
  </si>
  <si>
    <t>2 de 3</t>
  </si>
  <si>
    <t>Vigente desde:</t>
  </si>
  <si>
    <t>05-07-2017</t>
  </si>
  <si>
    <t>MAGNITUD PROGRAMADA META ESTRATÉGICA</t>
  </si>
  <si>
    <t>INDICADOR(ES) DE LA META ESTRATÉGICA</t>
  </si>
  <si>
    <t>FÓRMULA DEL (LOS) INDICADOR(ES)</t>
  </si>
  <si>
    <t>ACCIONES OPERATIVAS</t>
  </si>
  <si>
    <r>
      <t xml:space="preserve">Código: </t>
    </r>
    <r>
      <rPr>
        <sz val="12"/>
        <color theme="1"/>
        <rFont val="Arial"/>
        <family val="2"/>
      </rPr>
      <t>01-FR-04</t>
    </r>
  </si>
  <si>
    <t>x</t>
  </si>
  <si>
    <t>1 de 3</t>
  </si>
  <si>
    <t>dd-mm-aaaa</t>
  </si>
  <si>
    <t>CONTROL DE CAMBIOS</t>
  </si>
  <si>
    <r>
      <t>CÓDIGO DEL DOCUMENTO</t>
    </r>
    <r>
      <rPr>
        <sz val="11"/>
        <rFont val="Arial"/>
        <family val="2"/>
      </rPr>
      <t>:</t>
    </r>
  </si>
  <si>
    <t>P</t>
  </si>
  <si>
    <t>L</t>
  </si>
  <si>
    <t>FECHA DE VERSIÓN 1:</t>
  </si>
  <si>
    <t>dd / mm / aaaa</t>
  </si>
  <si>
    <t>DESCRIPCIÓN DE LA MODIFICACIÓN</t>
  </si>
  <si>
    <t>Versión¹</t>
  </si>
  <si>
    <t>Descripción</t>
  </si>
  <si>
    <t>CONTROL DE ACTUALIZACIONES</t>
  </si>
  <si>
    <t>Motivo de la Modificación</t>
  </si>
  <si>
    <t>Fecha  Modificación</t>
  </si>
  <si>
    <t>No. Páginas Modificadas</t>
  </si>
  <si>
    <t>Responsable 
Solicitud Cambio</t>
  </si>
  <si>
    <t>DD</t>
  </si>
  <si>
    <t>MM</t>
  </si>
  <si>
    <t>AAAA</t>
  </si>
  <si>
    <t>Elaboró:</t>
  </si>
  <si>
    <t>Revisó:</t>
  </si>
  <si>
    <t>Aprobó:</t>
  </si>
  <si>
    <t>Nombre / Empleo / Proceso</t>
  </si>
  <si>
    <t>Nombre / Empleo / Proceso
Nombre / Empleo / Dirección de Planeación</t>
  </si>
  <si>
    <t>Nombre / Empleo / Proceso
Nombre / Director(a) de Planeación</t>
  </si>
  <si>
    <r>
      <t xml:space="preserve">Código: </t>
    </r>
    <r>
      <rPr>
        <sz val="12"/>
        <color theme="1"/>
        <rFont val="Arial"/>
        <family val="2"/>
      </rPr>
      <t>01-PL-01</t>
    </r>
  </si>
  <si>
    <r>
      <rPr>
        <b/>
        <sz val="12"/>
        <rFont val="Arial"/>
        <family val="2"/>
      </rPr>
      <t>Nota</t>
    </r>
    <r>
      <rPr>
        <b/>
        <sz val="16"/>
        <rFont val="Arial"/>
        <family val="2"/>
      </rPr>
      <t>¹</t>
    </r>
    <r>
      <rPr>
        <b/>
        <sz val="12"/>
        <rFont val="Arial"/>
        <family val="2"/>
      </rPr>
      <t>:</t>
    </r>
    <r>
      <rPr>
        <sz val="12"/>
        <rFont val="Arial"/>
        <family val="2"/>
      </rPr>
      <t xml:space="preserve"> La trazabilidad de las versiones del documento Plan Estratégico Institucional PEI, que se generen como consecuencia de ajustes en las metas, magnitud, indicadores, acciones operativas, responsables u otros datos registrados, corresponderá a la vigencia a la cual haga referencia dicho Plan. Es decir, el PEI de cada cuatrienio iniciará en versión 1, y sólo se registrarán versiones consecutivas que se hayan generado durante la misma vigencia.</t>
    </r>
  </si>
  <si>
    <t>3 de 3</t>
  </si>
  <si>
    <t>INSTRUCCIONES PARA EL DILIGENCIAMIENTO DEL FORMATO DE PLAN OPERATIVO ANUAL</t>
  </si>
  <si>
    <t>CAMPO</t>
  </si>
  <si>
    <t>DESCRIPCIÓN</t>
  </si>
  <si>
    <r>
      <t>Indique el</t>
    </r>
    <r>
      <rPr>
        <b/>
        <sz val="12"/>
        <rFont val="Arial"/>
        <family val="2"/>
      </rPr>
      <t xml:space="preserve"> valor</t>
    </r>
    <r>
      <rPr>
        <sz val="12"/>
        <rFont val="Arial"/>
        <family val="2"/>
      </rPr>
      <t xml:space="preserve"> (cantidad) que se espera alcance la meta y que se refeleje en el indicador (porcentual o absoluto)  </t>
    </r>
  </si>
  <si>
    <r>
      <t xml:space="preserve">Señale el </t>
    </r>
    <r>
      <rPr>
        <b/>
        <sz val="12"/>
        <rFont val="Arial"/>
        <family val="2"/>
      </rPr>
      <t>nombre del (los) indicador(es)</t>
    </r>
    <r>
      <rPr>
        <sz val="12"/>
        <rFont val="Arial"/>
        <family val="2"/>
      </rPr>
      <t>, de acuerdo con las variables de medición de la meta operativa programada.</t>
    </r>
  </si>
  <si>
    <t>FÓRMULA DEL (LOS) INDICADOR(ES):</t>
  </si>
  <si>
    <t>LÍNEA BASE:</t>
  </si>
  <si>
    <r>
      <t xml:space="preserve">Indique el </t>
    </r>
    <r>
      <rPr>
        <b/>
        <sz val="12"/>
        <rFont val="Arial"/>
        <family val="2"/>
      </rPr>
      <t>valor histórico</t>
    </r>
    <r>
      <rPr>
        <sz val="12"/>
        <rFont val="Arial"/>
        <family val="2"/>
      </rPr>
      <t xml:space="preserve"> (cantidad) que se tiene del cumplimiento de la meta (porcentual o absoluto) .  En caso de no disponer de información ingrese S.I. (sin información) o N.A. (no aplica) cuando no se requiera de ésta.</t>
    </r>
  </si>
  <si>
    <t>PRODUCTO:</t>
  </si>
  <si>
    <t>ACCIONES OPERATIVAS:</t>
  </si>
  <si>
    <t>RESPONSABLES:</t>
  </si>
  <si>
    <t>Registre la denominación del empleo de nivel directivo (Jefes de Dependencias) del (los) responsable(s) líder(es) y operativo(s) en la consecución de las metas establecidas.</t>
  </si>
  <si>
    <t>EJECUCIÓN PLANEADA:</t>
  </si>
  <si>
    <t>TOTAL PROGRAMADO:</t>
  </si>
  <si>
    <t>Espacio de cálculo del total programado pre- diligenciado por la Dirección de Planeación.</t>
  </si>
  <si>
    <t>EJECUCIÓN ACUMULADA:</t>
  </si>
  <si>
    <t>Espacio de cálculo del total de la ejecución acumulada pre- diligenciado por la Dirección de Planeación.</t>
  </si>
  <si>
    <t>Espacio de cálculo del total programado vs. el total de la ejecución acumulada pre- diligenciado por la Dirección de Planeación.</t>
  </si>
  <si>
    <t>Registre las observaciones que considere pertinentes, tanto al momento de la programación, como en los diferentes reportes de avance de cumplimiento de las metas.</t>
  </si>
  <si>
    <t>FECHA DE ELABORACIÓN:</t>
  </si>
  <si>
    <t>Cuando se trate de la programación, registre la fecha en que ésta se realiza y se formaliza. Cuando se trate del reporte de avance, registre la fecha en que éste se realiza y se formaliza. La fecha se debe escribir con la estructura dd-mm-aaaa, teniendo en cuenta que los días y los meses tienen dos dígitos incluido el cero</t>
  </si>
  <si>
    <t>FORMATO DE PLAN ESTRATÉGICO INSTITUCIONAL</t>
  </si>
  <si>
    <t>OBJETIVO ESTRATÉGICO:</t>
  </si>
  <si>
    <r>
      <t xml:space="preserve">Escriba el </t>
    </r>
    <r>
      <rPr>
        <b/>
        <sz val="12"/>
        <rFont val="Arial"/>
        <family val="2"/>
      </rPr>
      <t>objetivo</t>
    </r>
    <r>
      <rPr>
        <sz val="12"/>
        <rFont val="Arial"/>
        <family val="2"/>
      </rPr>
      <t xml:space="preserve"> estratégico al cual se asociará la meta estratégica. Este objetivo expresa un resultado esperado relacionado con un efecto de mediano y largo plazo que contribuye al logro de la Misión y de la Visión. </t>
    </r>
  </si>
  <si>
    <t>META ESTRATÉGICA:</t>
  </si>
  <si>
    <r>
      <t xml:space="preserve">Registre </t>
    </r>
    <r>
      <rPr>
        <b/>
        <sz val="12"/>
        <rFont val="Arial"/>
        <family val="2"/>
      </rPr>
      <t>la(s) meta(s)</t>
    </r>
    <r>
      <rPr>
        <sz val="12"/>
        <rFont val="Arial"/>
        <family val="2"/>
      </rPr>
      <t xml:space="preserve"> que permitirá(n) la consecución del objetivo estratégico correspondiente. Se entiende por Meta como el valor que se espera alcance el indicador (porcentual o absoluto). Se redacta con un verbo en infinitivo fuerte y realizable.</t>
    </r>
  </si>
  <si>
    <t>MAGNITUD PROGRAMADA META ESTRATÉGICA:</t>
  </si>
  <si>
    <t>INDICADOR(ES) DE LA META ESTRATÉGICA:</t>
  </si>
  <si>
    <r>
      <t xml:space="preserve">Señale las </t>
    </r>
    <r>
      <rPr>
        <b/>
        <sz val="12"/>
        <rFont val="Arial"/>
        <family val="2"/>
      </rPr>
      <t>variables</t>
    </r>
    <r>
      <rPr>
        <sz val="12"/>
        <rFont val="Arial"/>
        <family val="2"/>
      </rPr>
      <t xml:space="preserve"> que entreguen información cuantitativa respecto del desempeño (gestión o resultados) en el cumplimiento de la meta estratégica programada.</t>
    </r>
  </si>
  <si>
    <r>
      <t xml:space="preserve">Señale cuáles son los </t>
    </r>
    <r>
      <rPr>
        <b/>
        <sz val="12"/>
        <rFont val="Arial"/>
        <family val="2"/>
      </rPr>
      <t>productos finales</t>
    </r>
    <r>
      <rPr>
        <sz val="12"/>
        <rFont val="Arial"/>
        <family val="2"/>
      </rPr>
      <t xml:space="preserve"> (bienes y servicios que entrega) como resultado del cumplimiento de la meta estratégica establecida. </t>
    </r>
  </si>
  <si>
    <r>
      <t xml:space="preserve">Indique las </t>
    </r>
    <r>
      <rPr>
        <b/>
        <sz val="12"/>
        <rFont val="Arial"/>
        <family val="2"/>
      </rPr>
      <t>acciones</t>
    </r>
    <r>
      <rPr>
        <sz val="12"/>
        <rFont val="Arial"/>
        <family val="2"/>
      </rPr>
      <t xml:space="preserve"> relevantes y necesarias para  el cumplimiento de la meta estrategica establecida.</t>
    </r>
  </si>
  <si>
    <t>En esta sección encontrará los cuatro trimestres de cada año del cuatrienio, agrupados por año. A su vez, cada trimetre y cada año se conforman por las celdas correspondientes a lo programado y a lo ejecutado. Cuando se trate de la programación, registre en la celda correspondiente a la columna PROGRAMADO, la magnitud de la meta correspondiente a cada período. Cuando se trate del reporte de avance, registre en la celda EJECUTADO, el valor correspondiente a lo ejecutado de la meta en el período.</t>
  </si>
  <si>
    <t>Registre el nombre completo y la denominación del empleo del (la) responsable del PEI.</t>
  </si>
  <si>
    <t>1 de 1</t>
  </si>
  <si>
    <t>F</t>
  </si>
  <si>
    <t>R</t>
  </si>
  <si>
    <t>DESCRIPCIÓN DE LA  MODIFICACIÓN</t>
  </si>
  <si>
    <t>Versión</t>
  </si>
  <si>
    <t>01</t>
  </si>
  <si>
    <t>Director de Planeación</t>
  </si>
  <si>
    <t>Cambios en la Guía para Elaboración de Documentos del MIPER. Mejora continua.</t>
  </si>
  <si>
    <t>05</t>
  </si>
  <si>
    <t>07</t>
  </si>
  <si>
    <r>
      <t>Germán Uriel Rojas / Profesional Especializado</t>
    </r>
    <r>
      <rPr>
        <sz val="10"/>
        <color rgb="FFFF0000"/>
        <rFont val="Arial"/>
        <family val="2"/>
      </rPr>
      <t xml:space="preserve"> </t>
    </r>
    <r>
      <rPr>
        <sz val="10"/>
        <rFont val="Arial"/>
        <family val="2"/>
      </rPr>
      <t>222-07 / Proceso Direccionamiento Estratégico</t>
    </r>
  </si>
  <si>
    <t>Suad Yusseth Fonseca Molina / Profesional Especializado 222-02 / Proceso Direccionamiento Estratégico</t>
  </si>
  <si>
    <t>José Vicente Casas Díaz / Director de Planeación / Proceso Direccionamiento Estratégico</t>
  </si>
  <si>
    <t>PLAN ESTRATÉGICO INSTITUCIONAL + [CUATRIENIO]</t>
  </si>
  <si>
    <r>
      <t xml:space="preserve">NOMBRE DEL DOCUMENTO:
</t>
    </r>
    <r>
      <rPr>
        <sz val="11"/>
        <rFont val="Arial"/>
        <family val="2"/>
      </rPr>
      <t>PLAN ESTRATÉGICO INSTITUCIONAL + [CUATRIENIO]</t>
    </r>
  </si>
  <si>
    <r>
      <t xml:space="preserve">NOMBRE DEL DOCUMENTO:
</t>
    </r>
    <r>
      <rPr>
        <sz val="11"/>
        <rFont val="Arial"/>
        <family val="2"/>
      </rPr>
      <t>FORMATO DE PLAN ESTRATÉGICO INSTITUCIONAL</t>
    </r>
  </si>
  <si>
    <t>Cambios en la denominación y contenidos de las dimensiones y objetivos estratégicos. (01-RE-04)</t>
  </si>
  <si>
    <t>El Plan Estratégico Institucional - PEI es el instrumento que refleja la planeación estratégica que orienta y enmarca la gestión de la Administración. En él se deben registrar los objetivos y metas estratégicas, es decir, aquellos que expresan el cumplimiento de la misión y visión de la Entidad, durante un período establecido.</t>
  </si>
  <si>
    <t>Cambios en la estructura y denominación de algunos componentes del formato. (01-RE-04)</t>
  </si>
  <si>
    <t>Mejora continua.</t>
  </si>
  <si>
    <t>Mejora continua. Actualización de Dimensiones y Objetivos Estratégicos.</t>
  </si>
  <si>
    <t>Cambio en la estructura general del formato, teniendo en cuenta que las versiones 1 y 2 del mismo, correspondían a un formato de seguimiento al PEI. En esta versión, el formato complementa los objetivos, las metas y los indicadores estratégicos, con la definición de acciones operativas, la programación para el cumplimiento de las metas y el seguimiento. Inclusión de instructivo del formato. Inclusión de la Hoja de Control de Cambios del registro Plan Estratégico Institucional, una vez se constituya en documento del MIPER.</t>
  </si>
  <si>
    <t>1. Promover los Derechos de las personas, mediante acciones dirigidas a prevenir su vulneración, y apoyar el fortalecimiento de una Cultura de Paz en el Distrito Capital.</t>
  </si>
  <si>
    <t>2. Promover el respeto y vigilar el cumplimiento de los Derechos de las Mujeres, desde una perspectiva de Equidad de Género.</t>
  </si>
  <si>
    <t>3. Adelantar el control a la Función Pública y a los servicios a cargo del Distrito Capital, en temas de impacto e interés para la Ciudad.</t>
  </si>
  <si>
    <t xml:space="preserve">4. Sensibilizar y promover el conocimiento, el respeto, la preservación de los derechos, el cumplimiento de los deberes y el correcto actuar de los servidores(as) públicos(as) a través de acciones preventivas y disuasivas, así como del ejercicio de un control disciplinario eficiente y eficaz.  </t>
  </si>
  <si>
    <t>5. Fortalecer la gestión de las personerías locales para prestar un servicio efectivo, de acuerdo con las necesidades y peticiones de las personas.</t>
  </si>
  <si>
    <t>6. Promover la cooperación nacional e internacional con el fin de fortalecer y consolidar el liderazgo de la Personería de Bogotá D.C., en el ejercicio de las funciones públicas a su cargo.</t>
  </si>
  <si>
    <t>7. Diseñar, implementar y consolidar las tecnologías de la información y las comunicaciones (TIC) para una gestión institucional eficiente y eficaz.</t>
  </si>
  <si>
    <t>8. Modernizar la Organización y la gestión institucional para garantizar condiciones óptimas en el ejercicio de las funciones públicas.</t>
  </si>
  <si>
    <t>9. Promover una Cultura de la Calidad, Buen Servicio y Mejora Continua de los procesos institucionales, en el marco de los estándares internacionales y la normatividad vigente.</t>
  </si>
  <si>
    <t>10. Diseñar e implementar una gestión del Talento Humano destinada a elevar el nivel de formación, competencias, sentido de pertenencia y crecimiento personal de los(las) servidores(as) públicos(as) de la Entidad.</t>
  </si>
  <si>
    <t>Número de personas sensibilizadas</t>
  </si>
  <si>
    <t>S.I.</t>
  </si>
  <si>
    <t>1.1. Sensibilizar personas en prevención de la vulneración de Derechos y en el fortalecimiento de una Cultura de Paz</t>
  </si>
  <si>
    <t>2.1. Realizar seguimiento a la implementación de la Política Pública de Mujeres y Equidad de Género en el Distrito Capital</t>
  </si>
  <si>
    <t>Informes de seguimiento a la implementación de la Política Pública de Mujeres y Equidad de Género</t>
  </si>
  <si>
    <t>Número de informes elaborados</t>
  </si>
  <si>
    <t>Informes de seguimientos sobre el cumplimiento la Política Pública de Mujeres y Equidad de Género en el Distrito Capital.</t>
  </si>
  <si>
    <t xml:space="preserve">Personas sensibilizadas en prevención de la violencia contra la mujer </t>
  </si>
  <si>
    <t xml:space="preserve">Número de personas sensibilizadas </t>
  </si>
  <si>
    <t>N.A.</t>
  </si>
  <si>
    <t>Informes de revisión a la gestión pública distrital, sobre temas de impacto, con conclusiones y recomendaciones</t>
  </si>
  <si>
    <t>4.1. Generar espacios académicos y escenarios de difusión que promuevan el liderazgo de la Entidad en temas de derecho disciplinario a nivel distrital.</t>
  </si>
  <si>
    <t>Mecanismos de difusión en Derecho Disciplinario Generados</t>
  </si>
  <si>
    <t>No. de espacios y escenarios de difusión adelantados / No. de espacios y escenarios de difusión programados *100</t>
  </si>
  <si>
    <t xml:space="preserve">Servidores públicos distritales que conocen, respetan y cumplen sus derechos y deberes. </t>
  </si>
  <si>
    <t>1. Desarrollar encuentros a nivel distrital  de Proceso Disciplinario en el Distrito (2  en 2017  y 2018)
2. Realizar jornadas de sensibilización en temas del proceso disciplinario (4 una por año).
3. Implementar la Gaceta Distrital (2019).
4. Publicar audiencias en la web (2018). 
5. Identificar procesos disciplinarios que se adelanten en las OCID que cumplan con criterios para ser asumidos por competencia preferente (2017, 2018).
6. Publicar Código Disciplinario comentado con doctrina (2019).
7. Definir los temas de interés disciplinario para recopilar y elaborar publicación (2018).
8. Publicar lista de preguntas y respuestas sobre el Código Disciplinario (2019).
9. Implementar las teleconferencias (2019).
10. Implementar la Relatoría (2019-2020).
11. Visibilizar el proceso disciplinario de la Entidad en la televisión nacional (2018).</t>
  </si>
  <si>
    <t>5.1. Lograr 1.500 actuaciones efectivas para la restitución de los derechos de las personas en las intervenciones adelantadas como Ministerio Público.</t>
  </si>
  <si>
    <t>1.500 intervenciones efectivas en la restitución de los derechos</t>
  </si>
  <si>
    <t>1. Recibir  las quejas relacionadas con la protección y conservación del espacio y bienes públicos.
2. Realizar las intervenciones necesarias para garantizar la efectividad de las acciones.
3. Seguimiento permanente hasta tanto se materialice la decisión.</t>
  </si>
  <si>
    <t>Personería Delegada para la Coordinación de Personerías Locales</t>
  </si>
  <si>
    <t xml:space="preserve">5.2. Realizar seguimiento a la ejecución del 35% de los proyectos o iniciativas, originadas en los encuentros y/o cabildos ciudadanos, incluidos en los planes de desarrollo local. </t>
  </si>
  <si>
    <r>
      <t>No. de informes de seguimiento presentados</t>
    </r>
    <r>
      <rPr>
        <sz val="12"/>
        <color theme="9" tint="-0.249977111117893"/>
        <rFont val="Arial"/>
        <family val="2"/>
      </rPr>
      <t/>
    </r>
  </si>
  <si>
    <t>Informes de seguimiento, con conclusiones y recomendaciones</t>
  </si>
  <si>
    <t>1. Levantar un inventario de los proyectos presentados y aprobados por los fondos de desarrollo local. 
2. Verificar su inclusión en el plan de desarrollo local.
3. Seguimiento a la ejecución del mismo.</t>
  </si>
  <si>
    <t>1. Determinar por su demanda  y/o ubicación las locales en que se implementarian los servicios. 
2. Solicitar las adecuaciones físicas y tecnológicas que se requieran.
3. Capacitar a los funcionarios que prestarían los nuevos servicios.</t>
  </si>
  <si>
    <t>5.4. Verificar el cumplimiento de los términos de ley en el  10% de las querellas a cargo de las alcaldías Locales e inspecciones de policía.</t>
  </si>
  <si>
    <t>Impulso procesal en el trámite de las querellas</t>
  </si>
  <si>
    <t>No. de querellas a las cuales se les realiza verificación del cumplimiento de los términos de ley</t>
  </si>
  <si>
    <t>Impulso procesal en el trámite de las querellas a nivel local.
Garantía del debido proceso.</t>
  </si>
  <si>
    <t>1. Levantar un inventario de las querellas  en obras y establecimientos de comercio.
2. Revisar que los tiempos de las actuaciones correspondan a lo establecido en la ley. 
3. Realizar los impulsos procesales cuando lo anterior no se esté cumpliendo. 
4. Realizar seguimiento a los impulsos procesales.
5. Dar traslado de los presuntos hallazgos disciplinarios cuando así lo amerite.</t>
  </si>
  <si>
    <t>5.5. Realizar seguimiento a la inclusión y/o implementación de la política de Derechos Humanos en las 20 localidades.</t>
  </si>
  <si>
    <t>Informes de seguimiento semestral a la inclusión y/o implementación de la política de Derechos Humanos en las 20 localidades</t>
  </si>
  <si>
    <t>No. de informes de seguimiento presentados</t>
  </si>
  <si>
    <t xml:space="preserve">1.Identificar las políticas públicas en Derechos Humanos a nivel distrital.
2. Validar su implementación a nivel local y/o su inclusión en el plan de desarrollo local. 
3. Realizar seguimiento a la ejecución de las políticas. 
4. Generar las Alertas cuando a ello hubiere lugar. 
</t>
  </si>
  <si>
    <t>5.6. Realizar una (1) jornada de impulso procesal durante el semestre ante las alcaldías locales e inspecciones de policía a nivel local.</t>
  </si>
  <si>
    <t>Jornadas de Impulso procesal ante alcaldías locales e inspecciones de polícia</t>
  </si>
  <si>
    <t>No. de jornadas de impulso procesal realizadas</t>
  </si>
  <si>
    <t>Impulso procesal</t>
  </si>
  <si>
    <t>1. Cronograma de Jornadas de impulso procesal. 
2. Revisión de expedientes.
3. Realizar el impulso procesal correspondiente. 
4. Hacer seguimiento al impulso procesal, hasta que la administración tome una decisión de fondo sobre el mismo.
5. Dar traslado de los presuntos hallazgos disciplinarios cuando a ello hubiere lugar.</t>
  </si>
  <si>
    <t>Actividades implementadas de la estrategia de cooperación nacional e internacional</t>
  </si>
  <si>
    <t xml:space="preserve">No. de actividades ejecutadas </t>
  </si>
  <si>
    <t>7.1. Implementar la arquitectura empresarial AE, que permita integrar y alinear los procesos, objetivos y metas del Plan Estratégico Institucional (PEI).</t>
  </si>
  <si>
    <t>Porcentaje de avance en la implementación de la AE</t>
  </si>
  <si>
    <t>No. de actividades realizadas / No. de actividades programadas *100</t>
  </si>
  <si>
    <t xml:space="preserve">Arquitectura Misional. 
Arquitectura de Información. 
Diseño, desarrollo e implementación de Sistemas de Información y de servicios tecnológicos 
</t>
  </si>
  <si>
    <t>1. Diseño, desarrollo e implementación de Arquitectura Empresarial.
2. Diseño, desarrollo e implementación de Arquitectura de Datos. 
3. Diseño, desarrollo e implementación Arquitectura de Aplicaciones. 
4. Diseño, desarrollo e implementación de  Arquitectura de Infraestructura.</t>
  </si>
  <si>
    <t>7.2. Implementar las mejores prácticas para la provisión de servicios de tecnologías de la información de la Personería de Bogotá D.C., para el 2020.</t>
  </si>
  <si>
    <t xml:space="preserve">Porcentaje de avance en el Portafolio de servicios de TI. </t>
  </si>
  <si>
    <t>Portafolio de servicios de TI</t>
  </si>
  <si>
    <t>1. Definición y organización del Portafolio
2. Despliegue del Portafolio de Servicios. 
3. Evaluación del Uso y Apropiación de los Servicios.
4. Definición de Niveles de Servicio.
5. Evaluación Cumplimiento de Niveles de Servicio.
6. Modelo de Innovación y Mejora de los Servicios de TI.</t>
  </si>
  <si>
    <t>7.3. Implementar el Sistema de Gestión de Seguridad y Privacidad de la Información SGSI en la Personería de Bogotá D.C., para el 2020.</t>
  </si>
  <si>
    <t>Sistema de Gestión de Seguridad y Privacidad de la Información SGSI implementado
Plan de seguridad y privacidad de la información monitoreado.</t>
  </si>
  <si>
    <t>1. Diagnosticar y definir el plan de seguridad y privacidad de la información.
2. Implementación del plan de seguridad y privacidad de la información.
3.  Monitoreo y mejoramiento continuo del plan de seguridad y privacidad de la información.</t>
  </si>
  <si>
    <t>7.4. Planear, diseñar la arquitectura, el ciclo de vida y la gestión de los sistemas de información en la Personería de Bogotá D.C., para el 2020.</t>
  </si>
  <si>
    <t>Porcentaje de avance en la optimización del sistema de información</t>
  </si>
  <si>
    <t xml:space="preserve">Realizar un diagnostico del sistema de información.
Diseño y desarrollo de nuevas aplicaciones o sistemas de información de acuerdo a las necesidades de la Personería de Bogotá.
Capacitación a los funcionarios de la Personería de Bogotá, en los nuevos desarrollos. 
</t>
  </si>
  <si>
    <t xml:space="preserve">1. Realizar un diagnostico del sistema de información.
2. Diseño y desarrollo de nuevas aplicaciones o sistemas de información de acuerdo a las necesidades de la Personería de Bogotá.
3. Diseñar los planes de uso y apropiación, en los nuevos desarrollos y aplicaciones. </t>
  </si>
  <si>
    <t>7.5. Fortalecer los canales tecnológicos de comunicación de la Personería de Bogotá D.C., para el 2020.</t>
  </si>
  <si>
    <t>Implementación de IPV6
Modelo de hibrido (nube-datacenter)
Sistema de backups
Centro de datos alterno
Implementación de firewall</t>
  </si>
  <si>
    <t>1. Optimizar Datacenter y madurar adopción modelo Nube
2. Renovación tecnológica y backup unificado
3. Modernización de la topología de red y comunicaciones unificadas
4. Optimización del centro de datos alterno
5. Fortalecimiento de Seguridad Perimetral e Interna</t>
  </si>
  <si>
    <t>10.1. Diseñar e implementar una (1) estrategia de gestión del talento humano orientada al desarrollo y cualificación de los servidores de la entidad y la consecución de los objetivos institucionales.</t>
  </si>
  <si>
    <t>Avance en la implementación del Plan Estratégico de Talento Humano</t>
  </si>
  <si>
    <t>No. de actividades realizadas</t>
  </si>
  <si>
    <t>Gestión integral del talento humano en la Personería de Bogotá, D.C.</t>
  </si>
  <si>
    <t>10.2. Diseñar e Implementar una estrategia para generar una cultura organizacional, que transmita un sentimiento de identidad y pertenencia a todos los servidores de la Personería de Bogotá, D.C., y facilite su compromiso con los fines estratégicos de la Entidad y los fines del Estado.</t>
  </si>
  <si>
    <t>Avance en la implementación de la estrategia de cultura organizacional</t>
  </si>
  <si>
    <t xml:space="preserve">No. de actividades realizadas </t>
  </si>
  <si>
    <t>Cultura organizacional de la Personería de Bogotá, identifcada.
Talento humano de la Personería de Bogotá D.C. con identidad institucional y sentido de pertenencia.</t>
  </si>
  <si>
    <t>10.3. Diseñar e implementar un (1) sistema institucional de competencias laborales y comportamentales que responda a las necesidades de la Entidad, en materia de Talento Humano.</t>
  </si>
  <si>
    <t>Avance en la implementación del sistema institucional de competencias laborales y comportamentales</t>
  </si>
  <si>
    <t>Un sistema de competencias laborales y comportamentales diseñado e implementado.
Talento humano seleccionado, evaluado y capacitado conforme al sistema de competencias adoptado.</t>
  </si>
  <si>
    <t>10.4. Diseñar e implementar una estrategia de promoción del desarrollo humano de los servidores de la Entidad, que propenda por el equilibrio entre la consolidación de los objetivos institucionales y los objetivos personales, generando así valores compartidos que hagan unánime el significado de la visión institucional y faciliten su compromiso.</t>
  </si>
  <si>
    <t>Avance en la implementación de la estrategia de promoción del desarrollo humano de los servidores de la Entidad</t>
  </si>
  <si>
    <t>Consolidación de un ambiente laboral en el que los servidores se identifiquen como personas y empleados eficaces al servicio de la ciudad y donde puedan crecer, desarrollarse personal y profesionalmente en un adecuado clima laboral</t>
  </si>
  <si>
    <t>Informes de seguimiento a las revisiones de impacto a la Gestión Pública Distrital</t>
  </si>
  <si>
    <t>No. de informes elaborados</t>
  </si>
  <si>
    <t>2.2. Sensibilizar personas en prevención de la violencia contra la mujer</t>
  </si>
  <si>
    <t>6.1. Implementar acciones que promuevan la cooperación nacional e internacional, en el marco de las competencias de la Personería de Bogotá.</t>
  </si>
  <si>
    <t>Plantear objetivo del seguimiento
Realizar visitas administrativas
Hacer solicitudes de información a entidades vigiladas
Consolidar informe
Socializar informe final a la señora Personera Distrital</t>
  </si>
  <si>
    <r>
      <t xml:space="preserve">Código: </t>
    </r>
    <r>
      <rPr>
        <sz val="12"/>
        <rFont val="Arial"/>
        <family val="2"/>
      </rPr>
      <t>01-FR-04</t>
    </r>
  </si>
  <si>
    <t>15.000 personas sensibilizadas en prevención de la violencia contra la mujer</t>
  </si>
  <si>
    <t xml:space="preserve">Generar espacios para sensibilizar  15.000 personas en prevención de violencia contra la mujer.
</t>
  </si>
  <si>
    <t>Avance en la promoción de una Cultura de la Calidad y el Buen Servicio en la entidad</t>
  </si>
  <si>
    <t xml:space="preserve">Una Entidad certificada en la prestación de sus servicios, cumplimiendo con requisitos y estándares del Sistema de Gestión de la Calidad.
</t>
  </si>
  <si>
    <t>9.1. Realizar actividades para la promoción de una Cultura de la Calidad y el Buen Servicio en la entidad</t>
  </si>
  <si>
    <t xml:space="preserve"> No. de actividades realizadas / No. de actividades programadas *100</t>
  </si>
  <si>
    <t>Fortalecimiento institucional orientado a una  Cultura de Calidad y Buen Servicio</t>
  </si>
  <si>
    <t>1. Diseñar el Plan Estratégico de Talento Humano de la Personería de Bogotá D.C. 30%
2. Implementar el Plan Estratégico de Talento Humano de la Personería de Bogotá D.C. 40%
3. Hacer seguimiento y evaluación al Plan Estratégico del Talento Humano, anualmente.  30%</t>
  </si>
  <si>
    <t>1. Elaborar el diagnóstico sobre la actual cultura organizacional de la Personería de Bogotá, D.C. 20%
2. Identificar los aspectos de la cultura organizacional a intervenir de manera prioritaria e identificar los aspectos de la cultura organizacional que se pretende consolidar. 20%
3. Elaborar un plan de acción con las estrategias para intervenir la cultura organizacional, que involucre a todos los servidores de la Entidad y esté conforme a las orientaciones del DAFP. 20%
4. Implementar el Plan de acción. 40%</t>
  </si>
  <si>
    <t>1. Realizar un diagnóstico de necesidades y expectativas personales / laborales de los servidores de la Entidad. 50%
2. Diseñar la estrategia que responda en lo posible a los resultados del diagnóstico. 50%</t>
  </si>
  <si>
    <t>1. Elaborar el diagnóstico sobre el estado y necesidades en materia de competencias. 10%
2. Realizar el estudio y evaluación de competencias de los empleos, de conformidad con los procesos y procedimientos institucionales. 15%
3. Diseñar competencias por empleo y validar su pertinencia con los jefes de las dependencias. 25%
4. Implementar y consolidar el Sistema de Competencias Laborales y Comportamentales de la Personería de Bogotá D.C.  25%
5. Verificar los resultados de la implementación y desarrollo del Sistema. 10%
6. Garantizar los insumos requeridos en materia de competencias laborales y comportamentales para la selección, capacitación y evaluación de los servidores públicos de la Entidad. 15%</t>
  </si>
  <si>
    <t xml:space="preserve">1. Elaborar el diagnóstico sobre los requisitos de la NTC ISO 9001:2015 sobre los cuales es necesario fortalecer la toma de conciencia por parte de los(as) servidores(as) de la Personería de Bogotá, D.C.
2. Identificar los requisitos de la NTC ISO 9001:2015 a intervenir de manera prioritaria e identificar los aspectos de la cultura de calidad y de servicio que se pretenden consolidar.
3. Elaborar un plan de trabajo con las estrategias para fortalecer la cultura de calidad y buen servicio en la Entidad, que involucre a todos(as) sus servidores(as).
4. Implementar el plan de trabajo.
5. Evaluar la efectividad de las estrategias implementadas.
</t>
  </si>
  <si>
    <t>9.2. Cumplir los requisitos y estándares en gestión de calidad de acuerdo con la ISO 9001:2015</t>
  </si>
  <si>
    <t>Avance en el cumplimiento de requisitos de la ISO 9001:2015</t>
  </si>
  <si>
    <t>Actuaciones efectivas del Ministerio Público en restitución de Espacio Publico.</t>
  </si>
  <si>
    <t>No. de actuaciones  efectivas en la restitución de los derechos de las personas</t>
  </si>
  <si>
    <t>5.3. Ampliar la cobertura en la prestación de los servicios de asistencia y orientación en acciones de tutela en las Personerías Locales.</t>
  </si>
  <si>
    <t>Personerías locales con prestación del servicio de Tutelas</t>
  </si>
  <si>
    <t>No. de personerías locales con prestación del servicio de Tutelas</t>
  </si>
  <si>
    <t>Desconcentración de la prestación de los servicios tutela.
Respuesta oportuna a las personas en la localidad generando ahorro a la comunidad en tiempo, distancia y recursos.</t>
  </si>
  <si>
    <t>3.1. Realizar 54 revisiones de impacto a la Administración Distrital de conformidad con el plan de acción diseñado.</t>
  </si>
  <si>
    <t>Informes de seguimiento semestral a la ejecución de proyectos y/o iniciativas ciudadanas priorizadas del Plan de Desarrollo Local</t>
  </si>
  <si>
    <t>Avance en la readecuación de la infraestructura física de las sedes de la Entidad</t>
  </si>
  <si>
    <t>Sedes con infraestructura física readecuada</t>
  </si>
  <si>
    <t>Sedes dotadas con mobliario y equipo de oficina</t>
  </si>
  <si>
    <t>Renovar el parque automotor de la Personería de Bogotá, D. C.</t>
  </si>
  <si>
    <t>Avance en la renovación del parque automotor</t>
  </si>
  <si>
    <t>Parque automotor renovado</t>
  </si>
  <si>
    <t>Readecuar la infraestructura física de las sedes de la Personería de Bogotá, D. C.</t>
  </si>
  <si>
    <t>Dotar las sedes de la Personería de Bogotá, D. C., con mobiliario y equipo de oficina</t>
  </si>
  <si>
    <t>Avance en la dotación de las sedes de la entidad</t>
  </si>
  <si>
    <t xml:space="preserve">1, Identificar las sedes con necesidad de adecuación de infraestructura física
2, Verificar la disponibilidad de recursos
3, Adelantar las obras de readecuación de la infraestructura física de las sedes de la entidad de acuerdo con la programación                                                   </t>
  </si>
  <si>
    <t xml:space="preserve">1, Identificar la necesidad de dotación de muebles y enseres 
2, Adelantar el proceso de contratación idóneo para adquirir muebles y enseres
3, Adquirir la dotación de muebles y enseres, equipos de comunicación, audio, equipos de cómputo para el desarrollo operacional
</t>
  </si>
  <si>
    <t xml:space="preserve">1, Identificar la necesidad de vehículos 
2, Adelantar el proceso de contratación idóneo para la adquisición y/o reposición de vehículos para la entidad.
3, Adquirir y/o reponer los vehículos </t>
  </si>
  <si>
    <r>
      <t xml:space="preserve">Personería Delegada para la Coordinación del Ministerio Público y Derechos Humanos
</t>
    </r>
    <r>
      <rPr>
        <b/>
        <sz val="16"/>
        <rFont val="Arial"/>
        <family val="2"/>
      </rPr>
      <t>Proceso</t>
    </r>
    <r>
      <rPr>
        <sz val="16"/>
        <rFont val="Arial"/>
        <family val="2"/>
      </rPr>
      <t>: Promoción y Defensa de Derechos</t>
    </r>
  </si>
  <si>
    <r>
      <t xml:space="preserve">Personería Delegada para la Coordinación del Ministerio Público y Derechos Humanos.
</t>
    </r>
    <r>
      <rPr>
        <b/>
        <sz val="16"/>
        <rFont val="Arial"/>
        <family val="2"/>
      </rPr>
      <t>Proceso</t>
    </r>
    <r>
      <rPr>
        <sz val="16"/>
        <rFont val="Arial"/>
        <family val="2"/>
      </rPr>
      <t>: Promoción y Defensa de Derechos</t>
    </r>
  </si>
  <si>
    <r>
      <t xml:space="preserve">Personería Delegada para la Coordinación del Ministerio Público y Derechos Humanos
Personería Delegada para la Coordinación de Personerías Locales.
</t>
    </r>
    <r>
      <rPr>
        <b/>
        <sz val="16"/>
        <rFont val="Arial"/>
        <family val="2"/>
      </rPr>
      <t>Proceso</t>
    </r>
    <r>
      <rPr>
        <sz val="16"/>
        <rFont val="Arial"/>
        <family val="2"/>
      </rPr>
      <t>: Promoción y Defensa de Derechos</t>
    </r>
  </si>
  <si>
    <r>
      <t xml:space="preserve">Personería Delegada para la Coordinación de Veeduría y delegadas adscritas.
</t>
    </r>
    <r>
      <rPr>
        <b/>
        <sz val="16"/>
        <rFont val="Arial"/>
        <family val="2"/>
      </rPr>
      <t>Proceso</t>
    </r>
    <r>
      <rPr>
        <sz val="16"/>
        <rFont val="Arial"/>
        <family val="2"/>
      </rPr>
      <t>: Prevención y Control a la Función Pública.</t>
    </r>
  </si>
  <si>
    <r>
      <t xml:space="preserve">Personería Delegada para la Coordinación de Asuntos Disciplinarios y delegadas adscritas
Personeria Delegada para la Segunda Instancia.
</t>
    </r>
    <r>
      <rPr>
        <b/>
        <sz val="16"/>
        <rFont val="Arial"/>
        <family val="2"/>
      </rPr>
      <t>Proceso</t>
    </r>
    <r>
      <rPr>
        <sz val="16"/>
        <rFont val="Arial"/>
        <family val="2"/>
      </rPr>
      <t>: Potestad Disciplinaria.</t>
    </r>
  </si>
  <si>
    <r>
      <t xml:space="preserve">Dirección de Tecnologías de Información y Comunicación-DTIC.
</t>
    </r>
    <r>
      <rPr>
        <b/>
        <sz val="16"/>
        <rFont val="Arial"/>
        <family val="2"/>
      </rPr>
      <t>Proceso</t>
    </r>
    <r>
      <rPr>
        <sz val="16"/>
        <rFont val="Arial"/>
        <family val="2"/>
      </rPr>
      <t>: Direccionamiento TIC</t>
    </r>
  </si>
  <si>
    <r>
      <t xml:space="preserve">Dirección de Tecnologías de Información y Comunicación-DTIC
</t>
    </r>
    <r>
      <rPr>
        <b/>
        <sz val="16"/>
        <rFont val="Arial"/>
        <family val="2"/>
      </rPr>
      <t>Proceso:</t>
    </r>
    <r>
      <rPr>
        <sz val="16"/>
        <rFont val="Arial"/>
        <family val="2"/>
      </rPr>
      <t xml:space="preserve"> Direccionamiento TIC</t>
    </r>
  </si>
  <si>
    <r>
      <t xml:space="preserve">Dirección de Tecnologías de Información y Comunicación-DTIC
</t>
    </r>
    <r>
      <rPr>
        <b/>
        <sz val="16"/>
        <rFont val="Arial"/>
        <family val="2"/>
      </rPr>
      <t>Proceso</t>
    </r>
    <r>
      <rPr>
        <sz val="16"/>
        <rFont val="Arial"/>
        <family val="2"/>
      </rPr>
      <t>: Direccionamiento TIC</t>
    </r>
  </si>
  <si>
    <r>
      <t xml:space="preserve">Dirección Administrativa y Financiera
</t>
    </r>
    <r>
      <rPr>
        <b/>
        <sz val="16"/>
        <rFont val="Arial"/>
        <family val="2"/>
      </rPr>
      <t>Proceso</t>
    </r>
    <r>
      <rPr>
        <sz val="16"/>
        <rFont val="Arial"/>
        <family val="2"/>
      </rPr>
      <t>: Direccionamiento TIC</t>
    </r>
  </si>
  <si>
    <r>
      <t xml:space="preserve">Dirección Administrativa y Financiera
</t>
    </r>
    <r>
      <rPr>
        <b/>
        <sz val="16"/>
        <rFont val="Arial"/>
        <family val="2"/>
      </rPr>
      <t>Procesos:</t>
    </r>
    <r>
      <rPr>
        <sz val="16"/>
        <rFont val="Arial"/>
        <family val="2"/>
      </rPr>
      <t xml:space="preserve"> Gestión Administrativa - Gestión Financiera</t>
    </r>
  </si>
  <si>
    <r>
      <t xml:space="preserve">Dirección Administrativa y Financiera
</t>
    </r>
    <r>
      <rPr>
        <b/>
        <sz val="16"/>
        <rFont val="Arial"/>
        <family val="2"/>
      </rPr>
      <t>Procesos</t>
    </r>
    <r>
      <rPr>
        <sz val="16"/>
        <rFont val="Arial"/>
        <family val="2"/>
      </rPr>
      <t>: Gestión Administrativa - Gestión Financiera</t>
    </r>
  </si>
  <si>
    <r>
      <t xml:space="preserve">Secretaría General - Dirección de Planeación.
</t>
    </r>
    <r>
      <rPr>
        <b/>
        <sz val="16"/>
        <rFont val="Arial"/>
        <family val="2"/>
      </rPr>
      <t>Proceso:</t>
    </r>
    <r>
      <rPr>
        <sz val="16"/>
        <rFont val="Arial"/>
        <family val="2"/>
      </rPr>
      <t xml:space="preserve"> Direccionamiento Estratégico.</t>
    </r>
  </si>
  <si>
    <r>
      <t xml:space="preserve">Secretaría General - Dirección de Planeación.
</t>
    </r>
    <r>
      <rPr>
        <b/>
        <sz val="16"/>
        <rFont val="Arial"/>
        <family val="2"/>
      </rPr>
      <t>Proceso</t>
    </r>
    <r>
      <rPr>
        <sz val="16"/>
        <rFont val="Arial"/>
        <family val="2"/>
      </rPr>
      <t>: Direccionamiento Estratégico.</t>
    </r>
  </si>
  <si>
    <r>
      <t xml:space="preserve">Dependencia Líder: 
Dirección de Talento Humano
Dependencia Operativa:
Dirección de Talento Humano.
</t>
    </r>
    <r>
      <rPr>
        <b/>
        <sz val="16"/>
        <rFont val="Arial"/>
        <family val="2"/>
      </rPr>
      <t>Proceso</t>
    </r>
    <r>
      <rPr>
        <sz val="16"/>
        <rFont val="Arial"/>
        <family val="2"/>
      </rPr>
      <t>:Gestión Talento Humano</t>
    </r>
  </si>
  <si>
    <r>
      <t xml:space="preserve">Dependencia Líder: 
Dirección de Talento Humano
Dependencia Operativa:
Dirección de Talento Humano
Subdirección de Desarrollo del Talento Humano.
</t>
    </r>
    <r>
      <rPr>
        <b/>
        <sz val="16"/>
        <rFont val="Arial"/>
        <family val="2"/>
      </rPr>
      <t>Proceso</t>
    </r>
    <r>
      <rPr>
        <sz val="16"/>
        <rFont val="Arial"/>
        <family val="2"/>
      </rPr>
      <t>:Gestión Talento Humano</t>
    </r>
  </si>
  <si>
    <r>
      <t xml:space="preserve">Dependencias Líderes: 
Dirección de Talento Humano
Dirección de Planeación
Dependencia Operativa:
Dirección de Talento Humano.
</t>
    </r>
    <r>
      <rPr>
        <b/>
        <sz val="16"/>
        <rFont val="Arial"/>
        <family val="2"/>
      </rPr>
      <t>Procesos</t>
    </r>
    <r>
      <rPr>
        <sz val="16"/>
        <rFont val="Arial"/>
        <family val="2"/>
      </rPr>
      <t>: Gestión Talento Humano - Direccionamiento Estratégico.</t>
    </r>
  </si>
  <si>
    <r>
      <t xml:space="preserve">Dependencia Líder: 
Dirección de Talento Humano
Dependencia Operativa:
Subdirección de Desarrollo del Talento Humano.
</t>
    </r>
    <r>
      <rPr>
        <b/>
        <sz val="16"/>
        <rFont val="Arial"/>
        <family val="2"/>
      </rPr>
      <t>Proceso</t>
    </r>
    <r>
      <rPr>
        <sz val="16"/>
        <rFont val="Arial"/>
        <family val="2"/>
      </rPr>
      <t>:Gestión Talento Humano</t>
    </r>
  </si>
  <si>
    <t>1. Identificar proyectos de impacto en el plan de desarrollo Bogota mejor para todos.                                                                      2. Realizar informe de veeduria a la gestion publica.     
3. Publicar informe de veeduria a la opinión pública</t>
  </si>
  <si>
    <r>
      <t xml:space="preserve">Personería Delegada para la Coordinación del Ministerio Público y Derechos Humanos
Personería Delegada para la Coordinación de Veedurías
</t>
    </r>
    <r>
      <rPr>
        <sz val="16"/>
        <color theme="1"/>
        <rFont val="Arial"/>
        <family val="2"/>
      </rPr>
      <t>Personería Delegada para la Coordinación de Personerías Locales</t>
    </r>
    <r>
      <rPr>
        <sz val="16"/>
        <rFont val="Arial"/>
        <family val="2"/>
      </rPr>
      <t xml:space="preserve">
</t>
    </r>
    <r>
      <rPr>
        <b/>
        <sz val="16"/>
        <rFont val="Arial"/>
        <family val="2"/>
      </rPr>
      <t>Procesos</t>
    </r>
    <r>
      <rPr>
        <sz val="16"/>
        <rFont val="Arial"/>
        <family val="2"/>
      </rPr>
      <t xml:space="preserve">: Promoción y Defensa de Derechos. Prevención y control a la Función Pública. </t>
    </r>
  </si>
  <si>
    <r>
      <t xml:space="preserve">Personería Delegada para la Coordinación del Ministerio Público y Derechos Humanos
</t>
    </r>
    <r>
      <rPr>
        <sz val="16"/>
        <color theme="1"/>
        <rFont val="Arial"/>
        <family val="2"/>
      </rPr>
      <t xml:space="preserve">Personería Delegada para la Coordinación de Personerías Locales
</t>
    </r>
    <r>
      <rPr>
        <sz val="16"/>
        <rFont val="Arial"/>
        <family val="2"/>
      </rPr>
      <t xml:space="preserve">
</t>
    </r>
    <r>
      <rPr>
        <b/>
        <sz val="16"/>
        <rFont val="Arial"/>
        <family val="2"/>
      </rPr>
      <t>Proceso</t>
    </r>
    <r>
      <rPr>
        <sz val="16"/>
        <rFont val="Arial"/>
        <family val="2"/>
      </rPr>
      <t>:Proceso: Promoción y Defensa de Derechos</t>
    </r>
  </si>
  <si>
    <t xml:space="preserve">1. Realizar un diagnóstico anual de implementación de los requisitos del SGC
2. Capacitar en auditoría interna ISO 9001:2015
3. Actualizar procesos y procedimientos institrucionales.
4. Actualizar política, objetivo y alcance del SGC.
5. Determinar  el contexto externo e interno de la Entidad
6. Identificar servicios, usuarios , partes interesadas y los CLIO
7. Implementar la totalidad de los numerales de la norma ISO 9001:2015.
8. Socializar los instrumentos institucionales para implementar el SGC y los roles, responsabilidades y autoridades de todos(as) los(as) servidores(as) frente a los mismos.
9. Solicitar auditoria interna al SGC.
10. Realizar la revisión por la dirección.
11. Solicitar preauditoria de certificación.
12. Ejecutar y monitorear el plan de mejoramiento.
13. Solicitar la auditoría de certificación.
</t>
  </si>
  <si>
    <t>Porcentaje de actividades de la implementación de la AE</t>
  </si>
  <si>
    <t xml:space="preserve">Porcentaje de actividades del Portafolio de servicios de TI. </t>
  </si>
  <si>
    <t>Porcentaje de avance de implementación del plan de seguridad y privacidad de la información SGSI</t>
  </si>
  <si>
    <t>Porcentaje de actividades de la implementación del plan de seguridad y privacidad de la información SGSI</t>
  </si>
  <si>
    <t>Porcentaje de actividades de optimización del sistema de información</t>
  </si>
  <si>
    <t>Porcentaje de avance del fortalecimiento de los canales tecnológicos de comunicación</t>
  </si>
  <si>
    <t>Porcentaje de actividades del fortalecimiento de los canales tecnológicos de comunicación</t>
  </si>
  <si>
    <t xml:space="preserve">
80.000 personas sensibilizadas en prevención de la vulneración de derechos
147.000 personas sensibilizadas en el fortalecimiento de una Cultura para la Paz (Población víctima del conflicto armado y personas en general).
</t>
  </si>
  <si>
    <t>Generar espacios para sensibilizar   80.000 personas en prevención de vulneración de derechos.
Generar espacios para sensibilizar   147.000 personas del Distrito Capital, en el fortalecimiento de una Cultura para la Paz (Población víctima del conflicto armado y ciudadanía en general).</t>
  </si>
  <si>
    <t>124.000 personas sensibilizadas en prevención de la violencia contra la mujer</t>
  </si>
  <si>
    <t xml:space="preserve">Generar espacios para sensibilizar  124.000 personas en prevención de violencia contra la mujer.
</t>
  </si>
  <si>
    <t>139.000 personas sensibilizadas en prevención de la violencia contra la mujer</t>
  </si>
  <si>
    <t xml:space="preserve">Generar espacios para sensibilizar  139.000 personas en prevención de violencia contra la mujer.
</t>
  </si>
  <si>
    <t xml:space="preserve">Dos (3) alianzas o acuerdos de cooperación con organismos internacionales para el fortalecimiento de la Personería de Bogotá D.C.
Dos (2) espacios para intercambio de experiencias en derechos, género y cultura para la paz, con entidades nacionales y organismos internacionales
Directorio de contactos efectivos de los organismos nacionales e internacionales.
</t>
  </si>
  <si>
    <t xml:space="preserve">
Gestionar dos (3) alianzas o acuerdos de cooperación con organismos internacionales para el fortalecimiento de la Personería de Bogotá D.C.
Establecer dos (2) espacios para intercambio de experiencias en derechos humanos y enfoque de género con entidades nacionales y organismos internacionales.
Establecer un directorio de contactos efectivos con los organismos nacionales e internacionales.
</t>
  </si>
  <si>
    <t>Personería Delegada para la Coordinación de Veedurías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</si>
</sst>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0.0%"/>
    <numFmt numFmtId="166" formatCode="_-* #,##0_-;\-* #,##0_-;_-* &quot;-&quot;??_-;_-@_-"/>
  </numFmts>
  <fonts count="6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rgb="FFFFFFFF"/>
      <name val="Century Gothic"/>
      <family val="2"/>
    </font>
    <font>
      <sz val="10"/>
      <name val="Century Gothic"/>
      <family val="2"/>
    </font>
    <font>
      <b/>
      <sz val="10"/>
      <name val="Century Gothic"/>
      <family val="2"/>
    </font>
    <font>
      <b/>
      <sz val="14"/>
      <name val="Century Gothic"/>
      <family val="2"/>
    </font>
    <font>
      <b/>
      <sz val="22"/>
      <name val="Century Gothic"/>
      <family val="2"/>
    </font>
    <font>
      <sz val="11"/>
      <color indexed="8"/>
      <name val="Calibri"/>
      <family val="2"/>
    </font>
    <font>
      <b/>
      <sz val="12"/>
      <name val="Arial"/>
      <family val="2"/>
    </font>
    <font>
      <b/>
      <sz val="12"/>
      <color indexed="8"/>
      <name val="Arial"/>
      <family val="2"/>
    </font>
    <font>
      <b/>
      <sz val="12"/>
      <color theme="3" tint="-0.499984740745262"/>
      <name val="Arial"/>
      <family val="2"/>
    </font>
    <font>
      <sz val="11"/>
      <name val="Century Gothic"/>
      <family val="2"/>
    </font>
    <font>
      <b/>
      <sz val="14"/>
      <name val="Arial"/>
      <family val="2"/>
    </font>
    <font>
      <sz val="9"/>
      <color indexed="81"/>
      <name val="Tahoma"/>
      <family val="2"/>
    </font>
    <font>
      <b/>
      <sz val="9"/>
      <color indexed="81"/>
      <name val="Tahoma"/>
      <family val="2"/>
    </font>
    <font>
      <sz val="12"/>
      <name val="Century Gothic"/>
      <family val="2"/>
    </font>
    <font>
      <b/>
      <sz val="12"/>
      <name val="Century Gothic"/>
      <family val="2"/>
    </font>
    <font>
      <sz val="10"/>
      <name val="Arial"/>
      <family val="2"/>
    </font>
    <font>
      <sz val="18"/>
      <name val="Century Gothic"/>
      <family val="2"/>
    </font>
    <font>
      <sz val="10"/>
      <color rgb="FF000000"/>
      <name val="Arial1"/>
    </font>
    <font>
      <sz val="11"/>
      <color rgb="FF000000"/>
      <name val="Calibri"/>
      <family val="2"/>
    </font>
    <font>
      <sz val="11"/>
      <color indexed="81"/>
      <name val="Tahoma"/>
      <family val="2"/>
    </font>
    <font>
      <sz val="12"/>
      <color indexed="81"/>
      <name val="Tahoma"/>
      <family val="2"/>
    </font>
    <font>
      <sz val="10"/>
      <name val="Arial"/>
      <family val="2"/>
    </font>
    <font>
      <sz val="12"/>
      <name val="Arial"/>
      <family val="2"/>
    </font>
    <font>
      <sz val="8"/>
      <name val="Arial"/>
      <family val="2"/>
    </font>
    <font>
      <b/>
      <sz val="12"/>
      <color theme="1"/>
      <name val="Arial"/>
      <family val="2"/>
    </font>
    <font>
      <sz val="12"/>
      <color theme="1"/>
      <name val="Arial"/>
      <family val="2"/>
    </font>
    <font>
      <b/>
      <sz val="10"/>
      <name val="Arial"/>
      <family val="2"/>
    </font>
    <font>
      <b/>
      <sz val="12"/>
      <color theme="0"/>
      <name val="Arial"/>
      <family val="2"/>
    </font>
    <font>
      <b/>
      <sz val="11"/>
      <name val="Arial"/>
      <family val="2"/>
    </font>
    <font>
      <sz val="11"/>
      <name val="Arial"/>
      <family val="2"/>
    </font>
    <font>
      <b/>
      <sz val="16"/>
      <name val="Arial"/>
      <family val="2"/>
    </font>
    <font>
      <sz val="10"/>
      <color theme="0"/>
      <name val="Arial"/>
      <family val="2"/>
    </font>
    <font>
      <i/>
      <sz val="12"/>
      <name val="Arial"/>
      <family val="2"/>
    </font>
    <font>
      <b/>
      <sz val="11.8"/>
      <name val="Arial"/>
      <family val="2"/>
    </font>
    <font>
      <sz val="10"/>
      <color rgb="FFFF0000"/>
      <name val="Arial"/>
      <family val="2"/>
    </font>
    <font>
      <sz val="12"/>
      <color theme="9" tint="-0.249977111117893"/>
      <name val="Arial"/>
      <family val="2"/>
    </font>
    <font>
      <sz val="10"/>
      <color rgb="FF002060"/>
      <name val="Century Gothic"/>
      <family val="2"/>
    </font>
    <font>
      <sz val="16"/>
      <color rgb="FF002060"/>
      <name val="Arial"/>
      <family val="2"/>
    </font>
    <font>
      <sz val="16"/>
      <name val="Arial"/>
      <family val="2"/>
    </font>
    <font>
      <sz val="22"/>
      <name val="Century Gothic"/>
      <family val="2"/>
    </font>
    <font>
      <sz val="10"/>
      <name val="Arial"/>
      <family val="2"/>
    </font>
    <font>
      <sz val="16"/>
      <color theme="1"/>
      <name val="Arial"/>
      <family val="2"/>
    </font>
    <font>
      <sz val="16"/>
      <color indexed="81"/>
      <name val="Tahoma"/>
      <family val="2"/>
    </font>
    <font>
      <sz val="18"/>
      <color indexed="81"/>
      <name val="Tahoma"/>
      <family val="2"/>
    </font>
    <font>
      <sz val="9"/>
      <color indexed="81"/>
      <name val="Tahoma"/>
      <charset val="1"/>
    </font>
    <font>
      <b/>
      <sz val="24"/>
      <color indexed="81"/>
      <name val="Tahoma"/>
      <family val="2"/>
    </font>
    <font>
      <b/>
      <sz val="22"/>
      <color indexed="81"/>
      <name val="Tahoma"/>
      <family val="2"/>
    </font>
    <font>
      <b/>
      <sz val="20"/>
      <color indexed="81"/>
      <name val="Tahoma"/>
      <family val="2"/>
    </font>
    <font>
      <b/>
      <sz val="12"/>
      <color indexed="81"/>
      <name val="Tahoma"/>
      <family val="2"/>
    </font>
    <font>
      <b/>
      <sz val="18"/>
      <color indexed="81"/>
      <name val="Tahoma"/>
      <family val="2"/>
    </font>
    <font>
      <sz val="22"/>
      <color indexed="81"/>
      <name val="Tahoma"/>
      <family val="2"/>
    </font>
    <font>
      <sz val="24"/>
      <color indexed="81"/>
      <name val="Tahoma"/>
      <family val="2"/>
    </font>
    <font>
      <sz val="14"/>
      <color indexed="81"/>
      <name val="Tahoma"/>
      <family val="2"/>
    </font>
    <font>
      <sz val="14"/>
      <name val="Arial"/>
      <family val="2"/>
    </font>
    <font>
      <b/>
      <sz val="9"/>
      <color indexed="81"/>
      <name val="Tahoma"/>
      <charset val="1"/>
    </font>
  </fonts>
  <fills count="37">
    <fill>
      <patternFill patternType="none"/>
    </fill>
    <fill>
      <patternFill patternType="gray125"/>
    </fill>
    <fill>
      <patternFill patternType="solid">
        <fgColor rgb="FFFF6600"/>
        <bgColor rgb="FFFF6600"/>
      </patternFill>
    </fill>
    <fill>
      <patternFill patternType="solid">
        <fgColor rgb="FFFBD4B4"/>
        <bgColor rgb="FFFBD4B4"/>
      </patternFill>
    </fill>
    <fill>
      <patternFill patternType="solid">
        <fgColor rgb="FFC2D69B"/>
        <bgColor rgb="FFC2D69B"/>
      </patternFill>
    </fill>
    <fill>
      <patternFill patternType="solid">
        <fgColor rgb="FFFFFFFF"/>
        <bgColor rgb="FFFFFFFF"/>
      </patternFill>
    </fill>
    <fill>
      <patternFill patternType="solid">
        <fgColor theme="0"/>
        <bgColor rgb="FFC9DAF8"/>
      </patternFill>
    </fill>
    <fill>
      <patternFill patternType="solid">
        <fgColor theme="0"/>
        <bgColor rgb="FF99CC00"/>
      </patternFill>
    </fill>
    <fill>
      <patternFill patternType="solid">
        <fgColor theme="0"/>
        <bgColor indexed="64"/>
      </patternFill>
    </fill>
    <fill>
      <patternFill patternType="solid">
        <fgColor theme="0"/>
        <bgColor rgb="FF9FC5E8"/>
      </patternFill>
    </fill>
    <fill>
      <patternFill patternType="solid">
        <fgColor theme="0"/>
        <bgColor rgb="FFFFFFFF"/>
      </patternFill>
    </fill>
    <fill>
      <patternFill patternType="solid">
        <fgColor theme="0"/>
        <bgColor rgb="FFFBD4B4"/>
      </patternFill>
    </fill>
    <fill>
      <patternFill patternType="solid">
        <fgColor theme="0"/>
        <bgColor rgb="FFF2DBDB"/>
      </patternFill>
    </fill>
    <fill>
      <patternFill patternType="solid">
        <fgColor theme="9" tint="0.59999389629810485"/>
        <bgColor indexed="64"/>
      </patternFill>
    </fill>
    <fill>
      <patternFill patternType="solid">
        <fgColor theme="9" tint="-0.249977111117893"/>
        <bgColor indexed="58"/>
      </patternFill>
    </fill>
    <fill>
      <patternFill patternType="solid">
        <fgColor theme="9" tint="-0.249977111117893"/>
        <bgColor indexed="64"/>
      </patternFill>
    </fill>
    <fill>
      <patternFill patternType="solid">
        <fgColor indexed="22"/>
        <bgColor indexed="31"/>
      </patternFill>
    </fill>
    <fill>
      <patternFill patternType="solid">
        <fgColor indexed="52"/>
        <bgColor indexed="51"/>
      </patternFill>
    </fill>
    <fill>
      <patternFill patternType="solid">
        <fgColor rgb="FF002060"/>
        <bgColor rgb="FFFF6600"/>
      </patternFill>
    </fill>
    <fill>
      <patternFill patternType="solid">
        <fgColor theme="3" tint="0.59996337778862885"/>
        <bgColor rgb="FFFBD4B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59999389629810485"/>
        <bgColor indexed="58"/>
      </patternFill>
    </fill>
    <fill>
      <patternFill patternType="solid">
        <fgColor theme="3" tint="0.39997558519241921"/>
        <bgColor indexed="51"/>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rgb="FFFFFFFF"/>
        <bgColor indexed="64"/>
      </patternFill>
    </fill>
    <fill>
      <patternFill patternType="solid">
        <fgColor rgb="FFFFFFCC"/>
        <bgColor indexed="64"/>
      </patternFill>
    </fill>
    <fill>
      <patternFill patternType="solid">
        <fgColor rgb="FFCCFFCC"/>
        <bgColor indexed="64"/>
      </patternFill>
    </fill>
    <fill>
      <patternFill patternType="solid">
        <fgColor rgb="FF66FFFF"/>
        <bgColor indexed="64"/>
      </patternFill>
    </fill>
    <fill>
      <patternFill patternType="solid">
        <fgColor rgb="FFFFCCFF"/>
        <bgColor indexed="64"/>
      </patternFill>
    </fill>
    <fill>
      <patternFill patternType="solid">
        <fgColor rgb="FFCCECFF"/>
        <bgColor indexed="64"/>
      </patternFill>
    </fill>
    <fill>
      <patternFill patternType="solid">
        <fgColor rgb="FFFF0000"/>
        <bgColor indexed="64"/>
      </patternFill>
    </fill>
  </fills>
  <borders count="61">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8"/>
      </left>
      <right style="thin">
        <color indexed="8"/>
      </right>
      <top/>
      <bottom/>
      <diagonal/>
    </border>
    <border>
      <left style="thin">
        <color indexed="64"/>
      </left>
      <right style="thin">
        <color indexed="8"/>
      </right>
      <top/>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8"/>
      </right>
      <top/>
      <bottom style="thin">
        <color indexed="8"/>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rgb="FF000000"/>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8">
    <xf numFmtId="0" fontId="0" fillId="0" borderId="0"/>
    <xf numFmtId="0" fontId="4" fillId="0" borderId="1"/>
    <xf numFmtId="0" fontId="10" fillId="0" borderId="1"/>
    <xf numFmtId="9" fontId="4" fillId="0" borderId="1" applyFill="0" applyBorder="0" applyAlignment="0" applyProtection="0"/>
    <xf numFmtId="0" fontId="4" fillId="0" borderId="1"/>
    <xf numFmtId="164" fontId="20" fillId="0" borderId="0" applyFont="0" applyFill="0" applyBorder="0" applyAlignment="0" applyProtection="0"/>
    <xf numFmtId="9" fontId="20" fillId="0" borderId="0" applyFont="0" applyFill="0" applyBorder="0" applyAlignment="0" applyProtection="0"/>
    <xf numFmtId="164" fontId="4" fillId="0" borderId="1" applyFont="0" applyFill="0" applyBorder="0" applyAlignment="0" applyProtection="0"/>
    <xf numFmtId="9" fontId="4" fillId="0" borderId="1" applyFont="0" applyFill="0" applyBorder="0" applyAlignment="0" applyProtection="0"/>
    <xf numFmtId="0" fontId="4" fillId="0" borderId="1"/>
    <xf numFmtId="0" fontId="4" fillId="0" borderId="1"/>
    <xf numFmtId="0" fontId="4" fillId="0" borderId="1"/>
    <xf numFmtId="0" fontId="4" fillId="0" borderId="1"/>
    <xf numFmtId="0" fontId="4" fillId="0" borderId="1"/>
    <xf numFmtId="0" fontId="4" fillId="0" borderId="1"/>
    <xf numFmtId="0" fontId="3" fillId="0" borderId="1"/>
    <xf numFmtId="9" fontId="22" fillId="0" borderId="1" applyBorder="0" applyProtection="0"/>
    <xf numFmtId="0" fontId="23" fillId="0" borderId="1" applyNumberFormat="0" applyBorder="0" applyProtection="0"/>
    <xf numFmtId="0" fontId="3" fillId="0" borderId="1"/>
    <xf numFmtId="0" fontId="3" fillId="0" borderId="1"/>
    <xf numFmtId="0" fontId="26" fillId="0" borderId="1"/>
    <xf numFmtId="0" fontId="2" fillId="0" borderId="1"/>
    <xf numFmtId="164" fontId="2" fillId="0" borderId="1" applyFont="0" applyFill="0" applyBorder="0" applyAlignment="0" applyProtection="0"/>
    <xf numFmtId="0" fontId="4" fillId="0" borderId="1"/>
    <xf numFmtId="0" fontId="4" fillId="0" borderId="1"/>
    <xf numFmtId="0" fontId="4" fillId="0" borderId="1"/>
    <xf numFmtId="0" fontId="45" fillId="0" borderId="1"/>
    <xf numFmtId="0" fontId="45" fillId="0" borderId="1"/>
    <xf numFmtId="0" fontId="45" fillId="0" borderId="1"/>
    <xf numFmtId="0" fontId="45" fillId="0" borderId="1"/>
    <xf numFmtId="0" fontId="1" fillId="0" borderId="1"/>
    <xf numFmtId="0" fontId="45" fillId="0" borderId="1"/>
    <xf numFmtId="0" fontId="1" fillId="0" borderId="1"/>
    <xf numFmtId="0" fontId="1" fillId="0" borderId="1"/>
    <xf numFmtId="0" fontId="45" fillId="0" borderId="1"/>
    <xf numFmtId="0" fontId="1" fillId="0" borderId="1"/>
    <xf numFmtId="164" fontId="1" fillId="0" borderId="1" applyFont="0" applyFill="0" applyBorder="0" applyAlignment="0" applyProtection="0"/>
    <xf numFmtId="0" fontId="45" fillId="0" borderId="1"/>
  </cellStyleXfs>
  <cellXfs count="664">
    <xf numFmtId="0" fontId="0" fillId="0" borderId="0" xfId="0"/>
    <xf numFmtId="0" fontId="6" fillId="8" borderId="0" xfId="0" applyFont="1" applyFill="1" applyAlignment="1">
      <alignment vertical="center"/>
    </xf>
    <xf numFmtId="0" fontId="6" fillId="0" borderId="0" xfId="0" applyFont="1" applyAlignment="1">
      <alignment vertical="center"/>
    </xf>
    <xf numFmtId="0" fontId="18" fillId="0" borderId="1" xfId="0" applyFont="1" applyBorder="1" applyAlignment="1">
      <alignment vertical="center"/>
    </xf>
    <xf numFmtId="0" fontId="18" fillId="0" borderId="1" xfId="1" applyFont="1" applyBorder="1" applyAlignment="1">
      <alignment vertical="center"/>
    </xf>
    <xf numFmtId="0" fontId="18" fillId="0" borderId="1" xfId="1" applyFont="1" applyBorder="1" applyAlignment="1">
      <alignment vertical="center" wrapText="1"/>
    </xf>
    <xf numFmtId="0" fontId="18" fillId="0" borderId="0" xfId="0" applyFont="1" applyAlignment="1">
      <alignment vertical="center"/>
    </xf>
    <xf numFmtId="0" fontId="18" fillId="0" borderId="1" xfId="0" applyFont="1" applyBorder="1" applyAlignment="1">
      <alignment vertical="center" wrapText="1"/>
    </xf>
    <xf numFmtId="0" fontId="18" fillId="0" borderId="0" xfId="0" applyFont="1" applyAlignment="1">
      <alignment vertical="center" wrapText="1"/>
    </xf>
    <xf numFmtId="0" fontId="18" fillId="0" borderId="1" xfId="0" applyFont="1" applyBorder="1" applyAlignment="1">
      <alignment horizontal="center" vertical="center"/>
    </xf>
    <xf numFmtId="0" fontId="18" fillId="0" borderId="1" xfId="1" applyFont="1" applyBorder="1" applyAlignment="1">
      <alignment horizontal="center" vertical="center"/>
    </xf>
    <xf numFmtId="0" fontId="18" fillId="0" borderId="0" xfId="0" applyFont="1" applyAlignment="1">
      <alignment horizontal="center" vertical="center"/>
    </xf>
    <xf numFmtId="0" fontId="13" fillId="0" borderId="3" xfId="1" applyFont="1" applyFill="1" applyBorder="1" applyAlignment="1" applyProtection="1">
      <alignment horizontal="center" vertical="top" wrapText="1"/>
    </xf>
    <xf numFmtId="0" fontId="12" fillId="0" borderId="3" xfId="1" applyFont="1" applyFill="1" applyBorder="1" applyAlignment="1" applyProtection="1">
      <alignment horizontal="center" vertical="top" wrapText="1"/>
    </xf>
    <xf numFmtId="0" fontId="13" fillId="13" borderId="3" xfId="1" applyFont="1" applyFill="1" applyBorder="1" applyAlignment="1" applyProtection="1">
      <alignment horizontal="center" vertical="top" wrapText="1"/>
    </xf>
    <xf numFmtId="0" fontId="12" fillId="13" borderId="3" xfId="1" applyFont="1" applyFill="1" applyBorder="1" applyAlignment="1" applyProtection="1">
      <alignment horizontal="center" vertical="top" wrapText="1"/>
    </xf>
    <xf numFmtId="0" fontId="5" fillId="2" borderId="16" xfId="0" applyFont="1" applyFill="1" applyBorder="1" applyAlignment="1">
      <alignment vertical="center"/>
    </xf>
    <xf numFmtId="0" fontId="5" fillId="2" borderId="17" xfId="0" applyFont="1" applyFill="1" applyBorder="1" applyAlignment="1">
      <alignment vertical="center"/>
    </xf>
    <xf numFmtId="0" fontId="5" fillId="2" borderId="18" xfId="0" applyFont="1" applyFill="1" applyBorder="1" applyAlignment="1">
      <alignment vertical="center"/>
    </xf>
    <xf numFmtId="0" fontId="6" fillId="0" borderId="3" xfId="1" applyFont="1" applyBorder="1" applyAlignment="1">
      <alignment vertical="center" wrapText="1"/>
    </xf>
    <xf numFmtId="0" fontId="14" fillId="0" borderId="3" xfId="7" applyNumberFormat="1" applyFont="1" applyBorder="1" applyAlignment="1" applyProtection="1">
      <alignment horizontal="center" vertical="center"/>
      <protection locked="0"/>
    </xf>
    <xf numFmtId="0" fontId="14" fillId="0" borderId="2" xfId="1" applyNumberFormat="1" applyFont="1" applyBorder="1" applyAlignment="1" applyProtection="1">
      <alignment horizontal="center" vertical="center"/>
      <protection locked="0"/>
    </xf>
    <xf numFmtId="0" fontId="21" fillId="0" borderId="2" xfId="0" applyNumberFormat="1" applyFont="1" applyBorder="1" applyAlignment="1" applyProtection="1">
      <alignment horizontal="center" vertical="center"/>
      <protection locked="0"/>
    </xf>
    <xf numFmtId="9" fontId="15" fillId="16" borderId="11" xfId="3" applyFont="1" applyFill="1" applyBorder="1" applyAlignment="1" applyProtection="1">
      <alignment horizontal="center" vertical="center"/>
    </xf>
    <xf numFmtId="3" fontId="21" fillId="0" borderId="2" xfId="5" applyNumberFormat="1" applyFont="1" applyBorder="1" applyAlignment="1" applyProtection="1">
      <alignment horizontal="center" vertical="center"/>
      <protection locked="0"/>
    </xf>
    <xf numFmtId="0" fontId="21" fillId="0" borderId="2" xfId="0" applyNumberFormat="1" applyFont="1" applyBorder="1" applyAlignment="1" applyProtection="1">
      <alignment horizontal="center" vertical="center"/>
    </xf>
    <xf numFmtId="3" fontId="21" fillId="0" borderId="2" xfId="5" applyNumberFormat="1" applyFont="1" applyBorder="1" applyAlignment="1" applyProtection="1">
      <alignment horizontal="center" vertical="center"/>
    </xf>
    <xf numFmtId="9" fontId="21" fillId="0" borderId="2" xfId="6" applyFont="1" applyBorder="1" applyAlignment="1" applyProtection="1">
      <alignment horizontal="center" vertical="center"/>
    </xf>
    <xf numFmtId="0" fontId="21" fillId="0" borderId="2" xfId="0" applyNumberFormat="1" applyFont="1" applyBorder="1" applyAlignment="1" applyProtection="1">
      <alignment horizontal="center" vertical="center" wrapText="1"/>
    </xf>
    <xf numFmtId="0" fontId="21" fillId="13" borderId="2" xfId="0" applyNumberFormat="1" applyFont="1" applyFill="1" applyBorder="1" applyAlignment="1" applyProtection="1">
      <alignment horizontal="center" vertical="center"/>
    </xf>
    <xf numFmtId="0" fontId="21" fillId="15" borderId="2" xfId="0" applyNumberFormat="1" applyFont="1" applyFill="1" applyBorder="1" applyAlignment="1" applyProtection="1">
      <alignment horizontal="center" vertical="center"/>
    </xf>
    <xf numFmtId="9" fontId="21" fillId="15" borderId="2" xfId="6" applyNumberFormat="1" applyFont="1" applyFill="1" applyBorder="1" applyAlignment="1" applyProtection="1">
      <alignment horizontal="center" vertical="center"/>
    </xf>
    <xf numFmtId="3" fontId="21" fillId="13" borderId="2" xfId="5" applyNumberFormat="1" applyFont="1" applyFill="1" applyBorder="1" applyAlignment="1" applyProtection="1">
      <alignment horizontal="center" vertical="center"/>
    </xf>
    <xf numFmtId="3" fontId="21" fillId="15" borderId="2" xfId="5" applyNumberFormat="1" applyFont="1" applyFill="1" applyBorder="1" applyAlignment="1" applyProtection="1">
      <alignment horizontal="center" vertical="center"/>
    </xf>
    <xf numFmtId="3" fontId="21" fillId="15" borderId="2" xfId="6" applyNumberFormat="1" applyFont="1" applyFill="1" applyBorder="1" applyAlignment="1" applyProtection="1">
      <alignment horizontal="center" vertical="center"/>
    </xf>
    <xf numFmtId="3" fontId="21" fillId="13" borderId="2" xfId="0" applyNumberFormat="1" applyFont="1" applyFill="1" applyBorder="1" applyAlignment="1" applyProtection="1">
      <alignment horizontal="center" vertical="center"/>
    </xf>
    <xf numFmtId="3" fontId="21" fillId="15" borderId="2" xfId="0" applyNumberFormat="1" applyFont="1" applyFill="1" applyBorder="1" applyAlignment="1" applyProtection="1">
      <alignment horizontal="center" vertical="center"/>
    </xf>
    <xf numFmtId="0" fontId="18" fillId="6" borderId="2" xfId="0" applyFont="1" applyFill="1" applyBorder="1" applyAlignment="1" applyProtection="1">
      <alignment horizontal="justify" vertical="center" wrapText="1"/>
    </xf>
    <xf numFmtId="0" fontId="18" fillId="5" borderId="5" xfId="0" applyFont="1" applyFill="1" applyBorder="1" applyAlignment="1" applyProtection="1">
      <alignment horizontal="justify" vertical="center" wrapText="1"/>
    </xf>
    <xf numFmtId="0" fontId="18" fillId="9" borderId="2" xfId="0" applyFont="1" applyFill="1" applyBorder="1" applyAlignment="1" applyProtection="1">
      <alignment horizontal="justify" vertical="center" wrapText="1"/>
    </xf>
    <xf numFmtId="9" fontId="21" fillId="13" borderId="2" xfId="6" applyFont="1" applyFill="1" applyBorder="1" applyAlignment="1" applyProtection="1">
      <alignment horizontal="center" vertical="center"/>
    </xf>
    <xf numFmtId="9" fontId="21" fillId="15" borderId="2" xfId="6" applyFont="1" applyFill="1" applyBorder="1" applyAlignment="1" applyProtection="1">
      <alignment horizontal="center" vertical="center"/>
    </xf>
    <xf numFmtId="9" fontId="21" fillId="15" borderId="2" xfId="0" applyNumberFormat="1" applyFont="1" applyFill="1" applyBorder="1" applyAlignment="1" applyProtection="1">
      <alignment horizontal="center" vertical="center"/>
    </xf>
    <xf numFmtId="1" fontId="21" fillId="15" borderId="2" xfId="0" applyNumberFormat="1" applyFont="1" applyFill="1" applyBorder="1" applyAlignment="1" applyProtection="1">
      <alignment horizontal="center" vertical="center"/>
    </xf>
    <xf numFmtId="0" fontId="14" fillId="0" borderId="3" xfId="7" applyNumberFormat="1" applyFont="1" applyBorder="1" applyAlignment="1" applyProtection="1">
      <alignment horizontal="center" vertical="center"/>
    </xf>
    <xf numFmtId="0" fontId="14" fillId="0" borderId="2" xfId="1" applyNumberFormat="1" applyFont="1" applyBorder="1" applyAlignment="1" applyProtection="1">
      <alignment horizontal="center" vertical="center"/>
    </xf>
    <xf numFmtId="0" fontId="14" fillId="13" borderId="3" xfId="7" applyNumberFormat="1" applyFont="1" applyFill="1" applyBorder="1" applyAlignment="1" applyProtection="1">
      <alignment horizontal="center" vertical="center"/>
    </xf>
    <xf numFmtId="0" fontId="14" fillId="15" borderId="3" xfId="7" applyNumberFormat="1" applyFont="1" applyFill="1" applyBorder="1" applyAlignment="1" applyProtection="1">
      <alignment horizontal="center" vertical="center"/>
    </xf>
    <xf numFmtId="9" fontId="14" fillId="15" borderId="3" xfId="8" applyNumberFormat="1" applyFont="1" applyFill="1" applyBorder="1" applyAlignment="1" applyProtection="1">
      <alignment horizontal="center" vertical="center"/>
    </xf>
    <xf numFmtId="1" fontId="21" fillId="0" borderId="2" xfId="0" applyNumberFormat="1" applyFont="1" applyBorder="1" applyAlignment="1" applyProtection="1">
      <alignment horizontal="center" vertical="center"/>
    </xf>
    <xf numFmtId="0" fontId="6" fillId="0" borderId="6" xfId="1" applyFont="1" applyFill="1" applyBorder="1" applyAlignment="1">
      <alignment horizontal="left" vertical="center" wrapText="1"/>
    </xf>
    <xf numFmtId="0" fontId="18" fillId="0" borderId="2" xfId="0" applyFont="1" applyBorder="1" applyAlignment="1" applyProtection="1">
      <alignment vertical="center" wrapText="1"/>
    </xf>
    <xf numFmtId="0" fontId="18" fillId="5" borderId="2" xfId="0" applyFont="1" applyFill="1" applyBorder="1" applyAlignment="1" applyProtection="1">
      <alignment horizontal="justify" vertical="center" wrapText="1"/>
    </xf>
    <xf numFmtId="0" fontId="18" fillId="0" borderId="2" xfId="0" applyFont="1" applyBorder="1" applyAlignment="1" applyProtection="1">
      <alignment horizontal="justify" vertical="center" wrapText="1"/>
    </xf>
    <xf numFmtId="0" fontId="18" fillId="0" borderId="2" xfId="0" applyFont="1" applyBorder="1" applyAlignment="1" applyProtection="1">
      <alignment horizontal="center" vertical="center" wrapText="1"/>
    </xf>
    <xf numFmtId="9" fontId="18" fillId="5" borderId="2" xfId="0" applyNumberFormat="1" applyFont="1" applyFill="1" applyBorder="1" applyAlignment="1" applyProtection="1">
      <alignment horizontal="center" vertical="center" wrapText="1"/>
    </xf>
    <xf numFmtId="9" fontId="18" fillId="0" borderId="2" xfId="0" applyNumberFormat="1" applyFont="1" applyBorder="1" applyAlignment="1" applyProtection="1">
      <alignment horizontal="center" vertical="center" wrapText="1"/>
    </xf>
    <xf numFmtId="0" fontId="18" fillId="8" borderId="2" xfId="0" applyFont="1" applyFill="1" applyBorder="1" applyAlignment="1" applyProtection="1">
      <alignment horizontal="justify" vertical="center" wrapText="1"/>
    </xf>
    <xf numFmtId="9" fontId="18" fillId="8" borderId="2" xfId="0" applyNumberFormat="1" applyFont="1" applyFill="1" applyBorder="1" applyAlignment="1" applyProtection="1">
      <alignment horizontal="center" vertical="center" wrapText="1"/>
    </xf>
    <xf numFmtId="0" fontId="18" fillId="10" borderId="2" xfId="0" applyFont="1" applyFill="1" applyBorder="1" applyAlignment="1" applyProtection="1">
      <alignment horizontal="justify" vertical="center" wrapText="1"/>
    </xf>
    <xf numFmtId="0" fontId="18" fillId="0" borderId="2" xfId="0" applyFont="1" applyFill="1" applyBorder="1" applyAlignment="1" applyProtection="1">
      <alignment horizontal="justify" vertical="center" wrapText="1"/>
    </xf>
    <xf numFmtId="0" fontId="19" fillId="0" borderId="3" xfId="0" applyFont="1" applyBorder="1" applyAlignment="1" applyProtection="1">
      <alignment vertical="center" wrapText="1"/>
    </xf>
    <xf numFmtId="0" fontId="18" fillId="0" borderId="2" xfId="0" applyFont="1" applyBorder="1" applyAlignment="1" applyProtection="1">
      <alignment horizontal="justify" vertical="center" wrapText="1"/>
    </xf>
    <xf numFmtId="9" fontId="18" fillId="0" borderId="2" xfId="0" applyNumberFormat="1"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2" xfId="0" applyFont="1" applyFill="1" applyBorder="1" applyAlignment="1" applyProtection="1">
      <alignment horizontal="justify" vertical="center" wrapText="1"/>
    </xf>
    <xf numFmtId="0" fontId="18" fillId="5" borderId="2" xfId="0" applyFont="1" applyFill="1" applyBorder="1" applyAlignment="1" applyProtection="1">
      <alignment horizontal="justify" vertical="center" wrapText="1"/>
    </xf>
    <xf numFmtId="0" fontId="18" fillId="10" borderId="2" xfId="0" applyFont="1" applyFill="1" applyBorder="1" applyAlignment="1" applyProtection="1">
      <alignment horizontal="justify" vertical="center" wrapText="1"/>
    </xf>
    <xf numFmtId="0" fontId="18" fillId="7" borderId="2" xfId="0" applyFont="1" applyFill="1" applyBorder="1" applyAlignment="1" applyProtection="1">
      <alignment horizontal="justify" vertical="center" wrapText="1"/>
    </xf>
    <xf numFmtId="9" fontId="21" fillId="0" borderId="5" xfId="0" applyNumberFormat="1" applyFont="1" applyBorder="1" applyAlignment="1" applyProtection="1">
      <alignment horizontal="center" vertical="center"/>
    </xf>
    <xf numFmtId="9" fontId="21" fillId="13" borderId="5" xfId="0" applyNumberFormat="1" applyFont="1" applyFill="1" applyBorder="1" applyAlignment="1" applyProtection="1">
      <alignment horizontal="center" vertical="center"/>
    </xf>
    <xf numFmtId="9" fontId="21" fillId="0" borderId="5" xfId="0" applyNumberFormat="1" applyFont="1" applyBorder="1" applyAlignment="1" applyProtection="1">
      <alignment horizontal="center" vertical="center"/>
    </xf>
    <xf numFmtId="9" fontId="21" fillId="13" borderId="5" xfId="0" applyNumberFormat="1" applyFont="1" applyFill="1" applyBorder="1" applyAlignment="1" applyProtection="1">
      <alignment horizontal="center" vertical="center"/>
    </xf>
    <xf numFmtId="0" fontId="18" fillId="0" borderId="3" xfId="0" applyFont="1" applyBorder="1" applyAlignment="1" applyProtection="1">
      <alignment vertical="center" wrapText="1"/>
    </xf>
    <xf numFmtId="9" fontId="18" fillId="0" borderId="3" xfId="0" applyNumberFormat="1" applyFont="1" applyFill="1" applyBorder="1" applyAlignment="1" applyProtection="1">
      <alignment horizontal="center" vertical="center" wrapText="1"/>
    </xf>
    <xf numFmtId="0" fontId="18" fillId="8" borderId="3" xfId="0" applyFont="1" applyFill="1" applyBorder="1" applyAlignment="1" applyProtection="1">
      <alignment vertical="center" wrapText="1"/>
    </xf>
    <xf numFmtId="0" fontId="18" fillId="0" borderId="3" xfId="0" applyFont="1" applyFill="1" applyBorder="1" applyAlignment="1" applyProtection="1">
      <alignment vertical="center" wrapText="1"/>
    </xf>
    <xf numFmtId="9" fontId="15" fillId="16" borderId="19" xfId="3" applyFont="1" applyFill="1" applyBorder="1" applyAlignment="1" applyProtection="1">
      <alignment horizontal="center" vertical="center"/>
    </xf>
    <xf numFmtId="0" fontId="13" fillId="0" borderId="2" xfId="1" applyFont="1" applyFill="1" applyBorder="1" applyAlignment="1" applyProtection="1">
      <alignment horizontal="center" vertical="top" wrapText="1"/>
    </xf>
    <xf numFmtId="0" fontId="12" fillId="0" borderId="2" xfId="1" applyFont="1" applyFill="1" applyBorder="1" applyAlignment="1" applyProtection="1">
      <alignment horizontal="center" vertical="top" wrapText="1"/>
    </xf>
    <xf numFmtId="0" fontId="13" fillId="13" borderId="2" xfId="1" applyFont="1" applyFill="1" applyBorder="1" applyAlignment="1" applyProtection="1">
      <alignment horizontal="center" vertical="top" wrapText="1"/>
    </xf>
    <xf numFmtId="0" fontId="12" fillId="13" borderId="2" xfId="1" applyFont="1" applyFill="1" applyBorder="1" applyAlignment="1" applyProtection="1">
      <alignment horizontal="center" vertical="top" wrapText="1"/>
    </xf>
    <xf numFmtId="0" fontId="7" fillId="0" borderId="3" xfId="1" applyFont="1" applyBorder="1" applyAlignment="1">
      <alignment horizontal="justify" vertical="center" wrapText="1"/>
    </xf>
    <xf numFmtId="0" fontId="6" fillId="0" borderId="2" xfId="1" applyFont="1" applyFill="1" applyBorder="1" applyAlignment="1">
      <alignment vertical="center" wrapText="1"/>
    </xf>
    <xf numFmtId="0" fontId="6" fillId="0" borderId="2" xfId="1" applyFont="1" applyFill="1" applyBorder="1" applyAlignment="1">
      <alignment horizontal="left" vertical="center" wrapText="1"/>
    </xf>
    <xf numFmtId="0" fontId="6" fillId="0" borderId="2" xfId="1" applyFont="1" applyFill="1" applyBorder="1" applyAlignment="1">
      <alignment horizontal="center" vertical="center" wrapText="1"/>
    </xf>
    <xf numFmtId="0" fontId="18" fillId="5" borderId="2" xfId="0" applyFont="1" applyFill="1" applyBorder="1" applyAlignment="1" applyProtection="1">
      <alignment horizontal="justify" vertical="center" wrapText="1"/>
    </xf>
    <xf numFmtId="0" fontId="18" fillId="0" borderId="2" xfId="0" applyFont="1" applyBorder="1" applyAlignment="1" applyProtection="1">
      <alignment horizontal="justify" vertical="center" wrapText="1"/>
    </xf>
    <xf numFmtId="9" fontId="21" fillId="15" borderId="3" xfId="6" applyNumberFormat="1" applyFont="1" applyFill="1" applyBorder="1" applyAlignment="1" applyProtection="1">
      <alignment horizontal="center" vertical="center"/>
    </xf>
    <xf numFmtId="0" fontId="21" fillId="15" borderId="3" xfId="5" applyNumberFormat="1" applyFont="1" applyFill="1" applyBorder="1" applyAlignment="1" applyProtection="1">
      <alignment horizontal="center" vertical="center"/>
    </xf>
    <xf numFmtId="0" fontId="21" fillId="15" borderId="3" xfId="6" applyNumberFormat="1" applyFont="1" applyFill="1" applyBorder="1" applyAlignment="1" applyProtection="1">
      <alignment horizontal="center" vertical="center"/>
    </xf>
    <xf numFmtId="0" fontId="21" fillId="0" borderId="3" xfId="5" applyNumberFormat="1" applyFont="1" applyBorder="1" applyAlignment="1" applyProtection="1">
      <alignment horizontal="center" vertical="center"/>
    </xf>
    <xf numFmtId="0" fontId="21" fillId="0" borderId="3" xfId="5" applyNumberFormat="1" applyFont="1" applyBorder="1" applyAlignment="1" applyProtection="1">
      <alignment horizontal="center" vertical="center"/>
      <protection locked="0"/>
    </xf>
    <xf numFmtId="0" fontId="21" fillId="13" borderId="3" xfId="5" applyNumberFormat="1" applyFont="1" applyFill="1" applyBorder="1" applyAlignment="1" applyProtection="1">
      <alignment horizontal="center" vertical="center"/>
    </xf>
    <xf numFmtId="0" fontId="18" fillId="5" borderId="2" xfId="0" applyFont="1" applyFill="1" applyBorder="1" applyAlignment="1" applyProtection="1">
      <alignment horizontal="center" vertical="center" wrapText="1"/>
    </xf>
    <xf numFmtId="0" fontId="18" fillId="0" borderId="2" xfId="1" applyFont="1" applyBorder="1" applyAlignment="1" applyProtection="1">
      <alignment horizontal="left" vertical="center" wrapText="1"/>
    </xf>
    <xf numFmtId="0" fontId="18" fillId="0" borderId="6" xfId="1" applyFont="1" applyBorder="1" applyAlignment="1" applyProtection="1">
      <alignment horizontal="left" vertical="center" wrapText="1"/>
    </xf>
    <xf numFmtId="0" fontId="18" fillId="5" borderId="6" xfId="1" applyFont="1" applyFill="1" applyBorder="1" applyAlignment="1" applyProtection="1">
      <alignment horizontal="left" vertical="center" wrapText="1"/>
    </xf>
    <xf numFmtId="0" fontId="18" fillId="5" borderId="2" xfId="1" applyFont="1" applyFill="1" applyBorder="1" applyAlignment="1" applyProtection="1">
      <alignment horizontal="left" vertical="center" wrapText="1"/>
    </xf>
    <xf numFmtId="9" fontId="21" fillId="0" borderId="5" xfId="0" applyNumberFormat="1" applyFont="1" applyBorder="1" applyAlignment="1" applyProtection="1">
      <alignment horizontal="center" vertical="center"/>
    </xf>
    <xf numFmtId="0" fontId="27" fillId="0" borderId="1" xfId="9" applyFont="1"/>
    <xf numFmtId="0" fontId="27" fillId="0" borderId="2" xfId="9" applyFont="1" applyBorder="1" applyAlignment="1">
      <alignment horizontal="center" vertical="center" wrapText="1"/>
    </xf>
    <xf numFmtId="0" fontId="27" fillId="0" borderId="2" xfId="9" applyFont="1" applyBorder="1" applyAlignment="1" applyProtection="1">
      <alignment horizontal="center" vertical="center" wrapText="1"/>
    </xf>
    <xf numFmtId="0" fontId="33" fillId="25" borderId="2" xfId="9" applyFont="1" applyFill="1" applyBorder="1" applyAlignment="1">
      <alignment horizontal="center" vertical="center" wrapText="1"/>
    </xf>
    <xf numFmtId="0" fontId="4" fillId="0" borderId="2" xfId="9" applyFont="1" applyBorder="1" applyAlignment="1" applyProtection="1">
      <alignment horizontal="center" vertical="center" wrapText="1"/>
      <protection locked="0"/>
    </xf>
    <xf numFmtId="0" fontId="4" fillId="0" borderId="2" xfId="9" applyFont="1" applyBorder="1" applyAlignment="1" applyProtection="1">
      <alignment vertical="center" wrapText="1"/>
      <protection locked="0"/>
    </xf>
    <xf numFmtId="0" fontId="4" fillId="0" borderId="1" xfId="23" applyBorder="1" applyAlignment="1">
      <alignment vertical="center"/>
    </xf>
    <xf numFmtId="0" fontId="4" fillId="0" borderId="1" xfId="23" applyBorder="1" applyAlignment="1">
      <alignment horizontal="center" vertical="center"/>
    </xf>
    <xf numFmtId="0" fontId="4" fillId="0" borderId="1" xfId="23" applyAlignment="1">
      <alignment vertical="center"/>
    </xf>
    <xf numFmtId="0" fontId="29" fillId="8" borderId="3" xfId="23" applyFont="1" applyFill="1" applyBorder="1" applyAlignment="1">
      <alignment horizontal="left"/>
    </xf>
    <xf numFmtId="0" fontId="29" fillId="8" borderId="26" xfId="23" applyFont="1" applyFill="1" applyBorder="1" applyAlignment="1">
      <alignment horizontal="left"/>
    </xf>
    <xf numFmtId="0" fontId="30" fillId="8" borderId="5" xfId="23" applyFont="1" applyFill="1" applyBorder="1" applyAlignment="1">
      <alignment horizontal="left"/>
    </xf>
    <xf numFmtId="0" fontId="30" fillId="8" borderId="27" xfId="23" applyFont="1" applyFill="1" applyBorder="1" applyAlignment="1">
      <alignment horizontal="center"/>
    </xf>
    <xf numFmtId="0" fontId="36" fillId="0" borderId="1" xfId="23" applyFont="1" applyBorder="1" applyAlignment="1">
      <alignment horizontal="center" vertical="center"/>
    </xf>
    <xf numFmtId="0" fontId="32" fillId="24" borderId="49" xfId="23" applyFont="1" applyFill="1" applyBorder="1" applyAlignment="1">
      <alignment horizontal="center" vertical="center"/>
    </xf>
    <xf numFmtId="0" fontId="11" fillId="28" borderId="21" xfId="9" applyFont="1" applyFill="1" applyBorder="1" applyAlignment="1">
      <alignment horizontal="left" vertical="center" wrapText="1"/>
    </xf>
    <xf numFmtId="0" fontId="11" fillId="28" borderId="54" xfId="9" applyFont="1" applyFill="1" applyBorder="1" applyAlignment="1">
      <alignment horizontal="left" vertical="center"/>
    </xf>
    <xf numFmtId="0" fontId="11" fillId="28" borderId="54" xfId="9" applyFont="1" applyFill="1" applyBorder="1" applyAlignment="1">
      <alignment horizontal="left" vertical="center" wrapText="1"/>
    </xf>
    <xf numFmtId="0" fontId="11" fillId="28" borderId="56" xfId="9" applyFont="1" applyFill="1" applyBorder="1" applyAlignment="1">
      <alignment horizontal="left" vertical="center" wrapText="1"/>
    </xf>
    <xf numFmtId="0" fontId="11" fillId="28" borderId="57" xfId="23" applyFont="1" applyFill="1" applyBorder="1" applyAlignment="1">
      <alignment vertical="center" wrapText="1"/>
    </xf>
    <xf numFmtId="0" fontId="11" fillId="28" borderId="56" xfId="23" applyFont="1" applyFill="1" applyBorder="1" applyAlignment="1">
      <alignment horizontal="left" vertical="center" wrapText="1"/>
    </xf>
    <xf numFmtId="0" fontId="11" fillId="28" borderId="56" xfId="23" applyFont="1" applyFill="1" applyBorder="1" applyAlignment="1">
      <alignment vertical="center" wrapText="1"/>
    </xf>
    <xf numFmtId="0" fontId="11" fillId="28" borderId="57" xfId="23" applyFont="1" applyFill="1" applyBorder="1" applyAlignment="1">
      <alignment horizontal="left" vertical="center" wrapText="1"/>
    </xf>
    <xf numFmtId="0" fontId="11" fillId="28" borderId="58" xfId="23" applyFont="1" applyFill="1" applyBorder="1" applyAlignment="1">
      <alignment vertical="center" wrapText="1"/>
    </xf>
    <xf numFmtId="0" fontId="4" fillId="0" borderId="1" xfId="23" applyBorder="1"/>
    <xf numFmtId="0" fontId="11" fillId="29" borderId="2" xfId="1" applyFont="1" applyFill="1" applyBorder="1" applyAlignment="1" applyProtection="1">
      <alignment vertical="center"/>
    </xf>
    <xf numFmtId="0" fontId="4" fillId="0" borderId="2" xfId="9" applyFont="1" applyBorder="1" applyAlignment="1">
      <alignment horizontal="center" vertical="center" wrapText="1"/>
    </xf>
    <xf numFmtId="0" fontId="4" fillId="0" borderId="2" xfId="9" quotePrefix="1" applyFont="1" applyBorder="1" applyAlignment="1">
      <alignment horizontal="center" vertical="center" wrapText="1"/>
    </xf>
    <xf numFmtId="0" fontId="6" fillId="0" borderId="1" xfId="1" applyFont="1" applyBorder="1" applyAlignment="1">
      <alignment horizontal="left" vertical="center"/>
    </xf>
    <xf numFmtId="0" fontId="11" fillId="8" borderId="3" xfId="0" applyFont="1" applyFill="1" applyBorder="1" applyAlignment="1" applyProtection="1">
      <alignment horizontal="left"/>
    </xf>
    <xf numFmtId="0" fontId="11" fillId="8" borderId="26" xfId="0" applyFont="1" applyFill="1" applyBorder="1" applyAlignment="1" applyProtection="1">
      <alignment horizontal="left"/>
    </xf>
    <xf numFmtId="0" fontId="31" fillId="0" borderId="3" xfId="1" applyFont="1" applyFill="1" applyBorder="1" applyAlignment="1" applyProtection="1">
      <alignment horizontal="center" vertical="top" wrapText="1"/>
    </xf>
    <xf numFmtId="0" fontId="31" fillId="21" borderId="3" xfId="1" applyFont="1" applyFill="1" applyBorder="1" applyAlignment="1" applyProtection="1">
      <alignment horizontal="center" vertical="top" wrapText="1"/>
    </xf>
    <xf numFmtId="0" fontId="41" fillId="0" borderId="0" xfId="0" applyFont="1" applyAlignment="1">
      <alignment vertical="center"/>
    </xf>
    <xf numFmtId="0" fontId="41" fillId="8" borderId="0" xfId="0" applyFont="1" applyFill="1" applyAlignment="1">
      <alignment vertical="center"/>
    </xf>
    <xf numFmtId="0" fontId="42" fillId="0" borderId="2" xfId="5" applyNumberFormat="1" applyFont="1" applyFill="1" applyBorder="1" applyAlignment="1" applyProtection="1">
      <alignment horizontal="center" vertical="center" wrapText="1"/>
      <protection locked="0"/>
    </xf>
    <xf numFmtId="1" fontId="42" fillId="21" borderId="2" xfId="5" applyNumberFormat="1" applyFont="1" applyFill="1" applyBorder="1" applyAlignment="1" applyProtection="1">
      <alignment horizontal="center" vertical="center"/>
    </xf>
    <xf numFmtId="1" fontId="42" fillId="21" borderId="2" xfId="0" applyNumberFormat="1" applyFont="1" applyFill="1" applyBorder="1" applyAlignment="1" applyProtection="1">
      <alignment horizontal="center" vertical="center"/>
    </xf>
    <xf numFmtId="1" fontId="42" fillId="21" borderId="2" xfId="6" applyNumberFormat="1" applyFont="1" applyFill="1" applyBorder="1" applyAlignment="1" applyProtection="1">
      <alignment horizontal="center" vertical="center"/>
    </xf>
    <xf numFmtId="9" fontId="42" fillId="21" borderId="2" xfId="6" applyNumberFormat="1" applyFont="1" applyFill="1" applyBorder="1" applyAlignment="1" applyProtection="1">
      <alignment horizontal="center" vertical="center"/>
    </xf>
    <xf numFmtId="0" fontId="42" fillId="0" borderId="2" xfId="7" applyNumberFormat="1" applyFont="1" applyBorder="1" applyAlignment="1" applyProtection="1">
      <alignment horizontal="center" vertical="center" wrapText="1"/>
      <protection locked="0"/>
    </xf>
    <xf numFmtId="0" fontId="43" fillId="0" borderId="2" xfId="7" applyNumberFormat="1" applyFont="1" applyBorder="1" applyAlignment="1" applyProtection="1">
      <alignment horizontal="center" vertical="center" wrapText="1"/>
      <protection locked="0"/>
    </xf>
    <xf numFmtId="0" fontId="42" fillId="0" borderId="2" xfId="7" applyNumberFormat="1" applyFont="1" applyFill="1" applyBorder="1" applyAlignment="1" applyProtection="1">
      <alignment horizontal="center" vertical="center" wrapText="1"/>
      <protection locked="0"/>
    </xf>
    <xf numFmtId="0" fontId="42" fillId="0" borderId="3" xfId="7" applyNumberFormat="1" applyFont="1" applyBorder="1" applyAlignment="1" applyProtection="1">
      <alignment horizontal="center" vertical="center" wrapText="1"/>
      <protection locked="0"/>
    </xf>
    <xf numFmtId="1" fontId="43" fillId="21" borderId="2" xfId="7" applyNumberFormat="1" applyFont="1" applyFill="1" applyBorder="1" applyAlignment="1" applyProtection="1">
      <alignment horizontal="center" vertical="center"/>
    </xf>
    <xf numFmtId="1" fontId="43" fillId="21" borderId="2" xfId="0" applyNumberFormat="1" applyFont="1" applyFill="1" applyBorder="1" applyAlignment="1" applyProtection="1">
      <alignment horizontal="center" vertical="center"/>
    </xf>
    <xf numFmtId="1" fontId="43" fillId="21" borderId="2" xfId="8" applyNumberFormat="1" applyFont="1" applyFill="1" applyBorder="1" applyAlignment="1" applyProtection="1">
      <alignment horizontal="center" vertical="center"/>
    </xf>
    <xf numFmtId="9" fontId="43" fillId="21" borderId="2" xfId="8" applyNumberFormat="1" applyFont="1" applyFill="1" applyBorder="1" applyAlignment="1" applyProtection="1">
      <alignment horizontal="center" vertical="center"/>
    </xf>
    <xf numFmtId="1" fontId="43" fillId="21" borderId="2" xfId="5" applyNumberFormat="1" applyFont="1" applyFill="1" applyBorder="1" applyAlignment="1" applyProtection="1">
      <alignment horizontal="center" vertical="center"/>
    </xf>
    <xf numFmtId="1" fontId="43" fillId="21" borderId="2" xfId="6" applyNumberFormat="1" applyFont="1" applyFill="1" applyBorder="1" applyAlignment="1" applyProtection="1">
      <alignment horizontal="center" vertical="center"/>
    </xf>
    <xf numFmtId="9" fontId="43" fillId="21" borderId="2" xfId="6" applyNumberFormat="1" applyFont="1" applyFill="1" applyBorder="1" applyAlignment="1" applyProtection="1">
      <alignment horizontal="center" vertical="center"/>
    </xf>
    <xf numFmtId="0" fontId="43" fillId="0" borderId="2" xfId="2" applyFont="1" applyBorder="1" applyAlignment="1" applyProtection="1">
      <alignment horizontal="center" vertical="center" wrapText="1"/>
      <protection locked="0"/>
    </xf>
    <xf numFmtId="1" fontId="43" fillId="0" borderId="2" xfId="7" applyNumberFormat="1" applyFont="1" applyBorder="1" applyAlignment="1" applyProtection="1">
      <alignment horizontal="center" vertical="center" wrapText="1"/>
      <protection locked="0"/>
    </xf>
    <xf numFmtId="0" fontId="43" fillId="0" borderId="2" xfId="5" applyNumberFormat="1" applyFont="1" applyBorder="1" applyAlignment="1" applyProtection="1">
      <alignment horizontal="center" vertical="center" wrapText="1"/>
      <protection locked="0"/>
    </xf>
    <xf numFmtId="0" fontId="43" fillId="0" borderId="2" xfId="5" applyNumberFormat="1" applyFont="1" applyFill="1" applyBorder="1" applyAlignment="1" applyProtection="1">
      <alignment horizontal="center" vertical="center" wrapText="1"/>
      <protection locked="0"/>
    </xf>
    <xf numFmtId="9" fontId="43" fillId="0" borderId="2" xfId="6" applyFont="1" applyBorder="1" applyAlignment="1" applyProtection="1">
      <alignment horizontal="center" vertical="center" wrapText="1"/>
      <protection locked="0"/>
    </xf>
    <xf numFmtId="9" fontId="43" fillId="0" borderId="2" xfId="6" applyFont="1" applyFill="1" applyBorder="1" applyAlignment="1" applyProtection="1">
      <alignment horizontal="center" vertical="center" wrapText="1"/>
      <protection locked="0"/>
    </xf>
    <xf numFmtId="9" fontId="35" fillId="16" borderId="19" xfId="3" applyFont="1" applyFill="1" applyBorder="1" applyAlignment="1" applyProtection="1">
      <alignment horizontal="center" vertical="center"/>
    </xf>
    <xf numFmtId="9" fontId="43" fillId="21" borderId="2" xfId="6" applyFont="1" applyFill="1" applyBorder="1" applyAlignment="1" applyProtection="1">
      <alignment horizontal="center" vertical="center"/>
    </xf>
    <xf numFmtId="9" fontId="43" fillId="0" borderId="2" xfId="7" applyNumberFormat="1" applyFont="1" applyBorder="1" applyAlignment="1" applyProtection="1">
      <alignment horizontal="center" vertical="center" wrapText="1"/>
      <protection locked="0"/>
    </xf>
    <xf numFmtId="0" fontId="43" fillId="0" borderId="2" xfId="7" applyNumberFormat="1" applyFont="1" applyFill="1" applyBorder="1" applyAlignment="1" applyProtection="1">
      <alignment horizontal="center" vertical="center" wrapText="1"/>
      <protection locked="0"/>
    </xf>
    <xf numFmtId="0" fontId="46" fillId="0" borderId="2" xfId="2" applyFont="1" applyBorder="1" applyAlignment="1" applyProtection="1">
      <alignment horizontal="center" vertical="center" wrapText="1"/>
      <protection locked="0"/>
    </xf>
    <xf numFmtId="0" fontId="46" fillId="0" borderId="2" xfId="2" applyFont="1" applyFill="1" applyBorder="1" applyAlignment="1" applyProtection="1">
      <alignment horizontal="center" vertical="center" wrapText="1"/>
      <protection locked="0"/>
    </xf>
    <xf numFmtId="9" fontId="43" fillId="0" borderId="2" xfId="8" applyFont="1" applyFill="1" applyBorder="1" applyAlignment="1" applyProtection="1">
      <alignment horizontal="center" vertical="center" wrapText="1"/>
      <protection locked="0"/>
    </xf>
    <xf numFmtId="9" fontId="43" fillId="21" borderId="2" xfId="8" applyFont="1" applyFill="1" applyBorder="1" applyAlignment="1" applyProtection="1">
      <alignment horizontal="center" vertical="center"/>
    </xf>
    <xf numFmtId="9" fontId="43" fillId="8" borderId="2" xfId="8" applyFont="1" applyFill="1" applyBorder="1" applyAlignment="1" applyProtection="1">
      <alignment horizontal="center" vertical="center" wrapText="1"/>
      <protection locked="0"/>
    </xf>
    <xf numFmtId="1" fontId="43" fillId="0" borderId="2" xfId="6" applyNumberFormat="1" applyFont="1" applyFill="1" applyBorder="1" applyAlignment="1" applyProtection="1">
      <alignment horizontal="center" vertical="center"/>
    </xf>
    <xf numFmtId="0" fontId="6" fillId="0" borderId="0" xfId="0" applyFont="1" applyAlignment="1" applyProtection="1">
      <alignment vertical="center"/>
      <protection locked="0"/>
    </xf>
    <xf numFmtId="0" fontId="41" fillId="0" borderId="0" xfId="0" applyFont="1" applyAlignment="1" applyProtection="1">
      <alignment vertical="center"/>
      <protection locked="0"/>
    </xf>
    <xf numFmtId="1" fontId="42" fillId="21" borderId="2" xfId="5" applyNumberFormat="1" applyFont="1" applyFill="1" applyBorder="1" applyAlignment="1" applyProtection="1">
      <alignment horizontal="center" vertical="center"/>
      <protection locked="0"/>
    </xf>
    <xf numFmtId="1" fontId="43" fillId="21" borderId="2" xfId="7" applyNumberFormat="1" applyFont="1" applyFill="1" applyBorder="1" applyAlignment="1" applyProtection="1">
      <alignment horizontal="center" vertical="center"/>
      <protection locked="0"/>
    </xf>
    <xf numFmtId="1" fontId="43" fillId="21" borderId="2" xfId="5" applyNumberFormat="1" applyFont="1" applyFill="1" applyBorder="1" applyAlignment="1" applyProtection="1">
      <alignment horizontal="center" vertical="center"/>
      <protection locked="0"/>
    </xf>
    <xf numFmtId="1" fontId="46" fillId="21" borderId="2" xfId="5" applyNumberFormat="1" applyFont="1" applyFill="1" applyBorder="1" applyAlignment="1" applyProtection="1">
      <alignment horizontal="center" vertical="center"/>
      <protection locked="0"/>
    </xf>
    <xf numFmtId="0" fontId="6" fillId="8" borderId="0" xfId="0" applyFont="1" applyFill="1" applyAlignment="1" applyProtection="1">
      <alignment vertical="center"/>
      <protection locked="0"/>
    </xf>
    <xf numFmtId="0" fontId="41" fillId="8" borderId="0" xfId="0" applyFont="1" applyFill="1" applyAlignment="1" applyProtection="1">
      <alignment vertical="center"/>
      <protection locked="0"/>
    </xf>
    <xf numFmtId="9" fontId="43" fillId="21" borderId="2" xfId="8" applyFont="1" applyFill="1" applyBorder="1" applyAlignment="1" applyProtection="1">
      <alignment horizontal="center" vertical="center"/>
      <protection locked="0"/>
    </xf>
    <xf numFmtId="9" fontId="43" fillId="21" borderId="2" xfId="6" applyFont="1" applyFill="1" applyBorder="1" applyAlignment="1" applyProtection="1">
      <alignment horizontal="center" vertical="center"/>
      <protection locked="0"/>
    </xf>
    <xf numFmtId="0" fontId="6" fillId="0" borderId="0" xfId="0" applyFont="1" applyAlignment="1" applyProtection="1">
      <alignment vertical="center"/>
    </xf>
    <xf numFmtId="0" fontId="18" fillId="0" borderId="0" xfId="0" applyFont="1" applyAlignment="1" applyProtection="1">
      <alignment vertical="center"/>
    </xf>
    <xf numFmtId="0" fontId="18" fillId="0" borderId="0" xfId="0" applyFont="1" applyAlignment="1" applyProtection="1">
      <alignment horizontal="center" vertical="center"/>
    </xf>
    <xf numFmtId="0" fontId="18" fillId="0" borderId="0" xfId="0" applyFont="1" applyAlignment="1" applyProtection="1">
      <alignment vertical="center" wrapText="1"/>
    </xf>
    <xf numFmtId="0" fontId="27" fillId="8" borderId="5" xfId="0" applyFont="1" applyFill="1" applyBorder="1" applyAlignment="1" applyProtection="1">
      <alignment horizontal="left"/>
    </xf>
    <xf numFmtId="0" fontId="27" fillId="8" borderId="27" xfId="0" applyFont="1" applyFill="1" applyBorder="1" applyAlignment="1" applyProtection="1">
      <alignment horizontal="center"/>
    </xf>
    <xf numFmtId="0" fontId="18" fillId="0" borderId="1" xfId="0" applyFont="1" applyBorder="1" applyAlignment="1" applyProtection="1">
      <alignment vertical="center"/>
    </xf>
    <xf numFmtId="0" fontId="18" fillId="0" borderId="1" xfId="0" applyFont="1" applyBorder="1" applyAlignment="1" applyProtection="1">
      <alignment horizontal="center" vertical="center"/>
    </xf>
    <xf numFmtId="0" fontId="18" fillId="0" borderId="1" xfId="0" applyFont="1" applyBorder="1" applyAlignment="1" applyProtection="1">
      <alignment vertical="center" wrapText="1"/>
    </xf>
    <xf numFmtId="0" fontId="7" fillId="18" borderId="16" xfId="0" applyFont="1" applyFill="1" applyBorder="1" applyAlignment="1" applyProtection="1">
      <alignment vertical="center"/>
    </xf>
    <xf numFmtId="0" fontId="7" fillId="18" borderId="17" xfId="0" applyFont="1" applyFill="1" applyBorder="1" applyAlignment="1" applyProtection="1">
      <alignment vertical="center"/>
    </xf>
    <xf numFmtId="0" fontId="7" fillId="18" borderId="18" xfId="0" applyFont="1" applyFill="1" applyBorder="1" applyAlignment="1" applyProtection="1">
      <alignment vertical="center"/>
    </xf>
    <xf numFmtId="0" fontId="43" fillId="0" borderId="2" xfId="0" applyFont="1" applyFill="1" applyBorder="1" applyAlignment="1" applyProtection="1">
      <alignment horizontal="center" vertical="center" wrapText="1"/>
    </xf>
    <xf numFmtId="0" fontId="43" fillId="0" borderId="2" xfId="20" applyFont="1" applyBorder="1" applyAlignment="1" applyProtection="1">
      <alignment horizontal="left" vertical="center" wrapText="1"/>
    </xf>
    <xf numFmtId="0" fontId="42" fillId="0" borderId="2" xfId="5" applyNumberFormat="1" applyFont="1" applyFill="1" applyBorder="1" applyAlignment="1" applyProtection="1">
      <alignment horizontal="center" vertical="center" wrapText="1"/>
    </xf>
    <xf numFmtId="0" fontId="43" fillId="0" borderId="2" xfId="7" applyNumberFormat="1" applyFont="1" applyFill="1" applyBorder="1" applyAlignment="1" applyProtection="1">
      <alignment horizontal="center" vertical="center" wrapText="1"/>
    </xf>
    <xf numFmtId="0" fontId="43" fillId="0" borderId="2" xfId="7" applyNumberFormat="1" applyFont="1" applyBorder="1" applyAlignment="1" applyProtection="1">
      <alignment horizontal="center" vertical="center" wrapText="1"/>
    </xf>
    <xf numFmtId="0" fontId="42" fillId="0" borderId="2" xfId="5" applyNumberFormat="1" applyFont="1" applyBorder="1" applyAlignment="1" applyProtection="1">
      <alignment horizontal="center" vertical="center" wrapText="1"/>
    </xf>
    <xf numFmtId="0" fontId="42" fillId="0" borderId="2" xfId="7" applyNumberFormat="1" applyFont="1" applyBorder="1" applyAlignment="1" applyProtection="1">
      <alignment horizontal="center" vertical="center" wrapText="1"/>
    </xf>
    <xf numFmtId="0" fontId="43" fillId="0" borderId="2" xfId="0" applyFont="1" applyFill="1" applyBorder="1" applyAlignment="1" applyProtection="1">
      <alignment vertical="center" wrapText="1"/>
    </xf>
    <xf numFmtId="0" fontId="35" fillId="34" borderId="2" xfId="0" applyFont="1" applyFill="1" applyBorder="1" applyAlignment="1" applyProtection="1">
      <alignment vertical="center" wrapText="1"/>
    </xf>
    <xf numFmtId="0" fontId="43" fillId="0" borderId="2" xfId="24" applyFont="1" applyBorder="1" applyAlignment="1" applyProtection="1">
      <alignment vertical="center" wrapText="1"/>
    </xf>
    <xf numFmtId="3" fontId="43" fillId="0" borderId="2" xfId="24" applyNumberFormat="1" applyFont="1" applyFill="1" applyBorder="1" applyAlignment="1" applyProtection="1">
      <alignment horizontal="center" vertical="center" wrapText="1"/>
    </xf>
    <xf numFmtId="0" fontId="43" fillId="0" borderId="2" xfId="24" applyFont="1" applyFill="1" applyBorder="1" applyAlignment="1" applyProtection="1">
      <alignment horizontal="justify" vertical="center" wrapText="1"/>
    </xf>
    <xf numFmtId="0" fontId="43" fillId="0" borderId="2" xfId="1" applyFont="1" applyFill="1" applyBorder="1" applyAlignment="1" applyProtection="1">
      <alignment horizontal="left" vertical="center" wrapText="1"/>
    </xf>
    <xf numFmtId="0" fontId="43" fillId="0" borderId="2" xfId="25" applyFont="1" applyBorder="1" applyAlignment="1" applyProtection="1">
      <alignment horizontal="center" vertical="center" wrapText="1"/>
    </xf>
    <xf numFmtId="0" fontId="43" fillId="0" borderId="2" xfId="25" applyFont="1" applyBorder="1" applyAlignment="1" applyProtection="1">
      <alignment horizontal="left" vertical="center" wrapText="1"/>
    </xf>
    <xf numFmtId="1" fontId="43" fillId="0" borderId="2" xfId="7" applyNumberFormat="1" applyFont="1" applyFill="1" applyBorder="1" applyAlignment="1" applyProtection="1">
      <alignment horizontal="center" vertical="center" wrapText="1"/>
    </xf>
    <xf numFmtId="0" fontId="35" fillId="35" borderId="2" xfId="0" applyFont="1" applyFill="1" applyBorder="1" applyAlignment="1" applyProtection="1">
      <alignment vertical="center" wrapText="1"/>
    </xf>
    <xf numFmtId="0" fontId="43" fillId="0" borderId="2" xfId="2" applyFont="1" applyBorder="1" applyAlignment="1" applyProtection="1">
      <alignment vertical="center" wrapText="1"/>
    </xf>
    <xf numFmtId="9" fontId="43" fillId="0" borderId="2" xfId="2" applyNumberFormat="1" applyFont="1" applyBorder="1" applyAlignment="1" applyProtection="1">
      <alignment horizontal="center" vertical="center" wrapText="1"/>
    </xf>
    <xf numFmtId="0" fontId="43" fillId="0" borderId="2" xfId="2" applyFont="1" applyBorder="1" applyAlignment="1" applyProtection="1">
      <alignment horizontal="left" vertical="center" wrapText="1"/>
    </xf>
    <xf numFmtId="0" fontId="43" fillId="5" borderId="2" xfId="2" applyFont="1" applyFill="1" applyBorder="1" applyAlignment="1" applyProtection="1">
      <alignment horizontal="left" vertical="center" wrapText="1"/>
    </xf>
    <xf numFmtId="0" fontId="43" fillId="0" borderId="2" xfId="2" applyFont="1" applyBorder="1" applyAlignment="1" applyProtection="1">
      <alignment horizontal="center" vertical="center" wrapText="1"/>
    </xf>
    <xf numFmtId="1" fontId="43" fillId="0" borderId="2" xfId="2" applyNumberFormat="1" applyFont="1" applyBorder="1" applyAlignment="1" applyProtection="1">
      <alignment horizontal="center" vertical="center" wrapText="1"/>
    </xf>
    <xf numFmtId="0" fontId="43" fillId="0" borderId="2" xfId="0" applyFont="1" applyFill="1" applyBorder="1" applyAlignment="1" applyProtection="1">
      <alignment horizontal="justify" vertical="center" wrapText="1"/>
    </xf>
    <xf numFmtId="3" fontId="43" fillId="30" borderId="2" xfId="0" applyNumberFormat="1" applyFont="1" applyFill="1" applyBorder="1" applyAlignment="1" applyProtection="1">
      <alignment horizontal="center" vertical="center" wrapText="1"/>
    </xf>
    <xf numFmtId="0" fontId="46" fillId="30" borderId="2" xfId="0" applyFont="1" applyFill="1" applyBorder="1" applyAlignment="1" applyProtection="1">
      <alignment vertical="center" wrapText="1"/>
    </xf>
    <xf numFmtId="0" fontId="46" fillId="30" borderId="2" xfId="0" applyFont="1" applyFill="1" applyBorder="1" applyAlignment="1" applyProtection="1">
      <alignment horizontal="left" vertical="center" wrapText="1"/>
    </xf>
    <xf numFmtId="0" fontId="43" fillId="0" borderId="2" xfId="0" applyFont="1" applyBorder="1" applyAlignment="1" applyProtection="1">
      <alignment horizontal="center" vertical="center"/>
    </xf>
    <xf numFmtId="0" fontId="43" fillId="0" borderId="2" xfId="0" applyFont="1" applyBorder="1" applyAlignment="1" applyProtection="1">
      <alignment vertical="center" wrapText="1" readingOrder="1"/>
    </xf>
    <xf numFmtId="0" fontId="43" fillId="30" borderId="2" xfId="0" applyFont="1" applyFill="1" applyBorder="1" applyAlignment="1" applyProtection="1">
      <alignment horizontal="left" vertical="center" wrapText="1" readingOrder="1"/>
    </xf>
    <xf numFmtId="1" fontId="43" fillId="0" borderId="2" xfId="7" applyNumberFormat="1" applyFont="1" applyBorder="1" applyAlignment="1" applyProtection="1">
      <alignment horizontal="center" vertical="center" wrapText="1"/>
    </xf>
    <xf numFmtId="0" fontId="43" fillId="0" borderId="2" xfId="2" applyFont="1" applyFill="1" applyBorder="1" applyAlignment="1" applyProtection="1">
      <alignment horizontal="center" vertical="center" wrapText="1"/>
    </xf>
    <xf numFmtId="0" fontId="46" fillId="0" borderId="2" xfId="5" applyNumberFormat="1" applyFont="1" applyFill="1" applyBorder="1" applyAlignment="1" applyProtection="1">
      <alignment horizontal="center" vertical="center" wrapText="1"/>
    </xf>
    <xf numFmtId="0" fontId="43" fillId="0" borderId="2" xfId="0" applyFont="1" applyFill="1" applyBorder="1" applyAlignment="1" applyProtection="1">
      <alignment horizontal="left" vertical="center" wrapText="1"/>
    </xf>
    <xf numFmtId="0" fontId="43" fillId="0" borderId="2" xfId="0" applyFont="1" applyFill="1" applyBorder="1" applyAlignment="1" applyProtection="1">
      <alignment horizontal="center" vertical="center" wrapText="1" readingOrder="1"/>
    </xf>
    <xf numFmtId="0" fontId="43" fillId="0" borderId="2" xfId="0" applyFont="1" applyFill="1" applyBorder="1" applyAlignment="1" applyProtection="1">
      <alignment horizontal="left" vertical="center" wrapText="1" readingOrder="1"/>
    </xf>
    <xf numFmtId="0" fontId="46" fillId="0" borderId="2" xfId="2" applyFont="1" applyFill="1" applyBorder="1" applyAlignment="1" applyProtection="1">
      <alignment horizontal="center" vertical="center" wrapText="1"/>
    </xf>
    <xf numFmtId="0" fontId="43" fillId="0" borderId="2" xfId="25" applyFont="1" applyFill="1" applyBorder="1" applyAlignment="1" applyProtection="1">
      <alignment horizontal="center" vertical="center" wrapText="1"/>
    </xf>
    <xf numFmtId="0" fontId="43" fillId="0" borderId="2" xfId="0" applyFont="1" applyFill="1" applyBorder="1" applyAlignment="1" applyProtection="1">
      <alignment vertical="center" wrapText="1" readingOrder="1"/>
    </xf>
    <xf numFmtId="166" fontId="43" fillId="0" borderId="2" xfId="7" applyNumberFormat="1" applyFont="1" applyFill="1" applyBorder="1" applyAlignment="1" applyProtection="1">
      <alignment horizontal="center" vertical="center" wrapText="1"/>
    </xf>
    <xf numFmtId="0" fontId="43" fillId="0" borderId="2" xfId="25" applyFont="1" applyFill="1" applyBorder="1" applyAlignment="1" applyProtection="1">
      <alignment horizontal="left" vertical="center" wrapText="1"/>
    </xf>
    <xf numFmtId="1" fontId="46" fillId="0" borderId="2" xfId="0" applyNumberFormat="1" applyFont="1" applyFill="1" applyBorder="1" applyAlignment="1" applyProtection="1">
      <alignment horizontal="center" vertical="center" wrapText="1"/>
    </xf>
    <xf numFmtId="0" fontId="43" fillId="0" borderId="2" xfId="0" applyFont="1" applyBorder="1" applyAlignment="1" applyProtection="1">
      <alignment horizontal="left" vertical="center" wrapText="1" readingOrder="1"/>
    </xf>
    <xf numFmtId="0" fontId="43" fillId="0" borderId="2" xfId="5" applyNumberFormat="1" applyFont="1" applyBorder="1" applyAlignment="1" applyProtection="1">
      <alignment horizontal="center" vertical="center" wrapText="1"/>
    </xf>
    <xf numFmtId="1" fontId="43" fillId="0" borderId="2" xfId="0" applyNumberFormat="1" applyFont="1" applyFill="1" applyBorder="1" applyAlignment="1" applyProtection="1">
      <alignment horizontal="center" vertical="center" wrapText="1"/>
    </xf>
    <xf numFmtId="0" fontId="35" fillId="31" borderId="2" xfId="0" applyFont="1" applyFill="1" applyBorder="1" applyAlignment="1" applyProtection="1">
      <alignment vertical="center" wrapText="1"/>
    </xf>
    <xf numFmtId="0" fontId="43" fillId="0" borderId="2" xfId="0" applyFont="1" applyBorder="1" applyAlignment="1" applyProtection="1">
      <alignment vertical="center" wrapText="1"/>
    </xf>
    <xf numFmtId="0" fontId="43" fillId="0" borderId="2" xfId="1" applyFont="1" applyFill="1" applyBorder="1" applyAlignment="1" applyProtection="1">
      <alignment horizontal="center" vertical="center" wrapText="1"/>
    </xf>
    <xf numFmtId="0" fontId="43" fillId="0" borderId="2" xfId="20" applyFont="1" applyBorder="1" applyAlignment="1" applyProtection="1">
      <alignment horizontal="center" vertical="center" wrapText="1"/>
    </xf>
    <xf numFmtId="0" fontId="43" fillId="0" borderId="2" xfId="2" applyFont="1" applyBorder="1" applyAlignment="1" applyProtection="1">
      <alignment horizontal="justify" vertical="center" wrapText="1" readingOrder="1"/>
    </xf>
    <xf numFmtId="0" fontId="43" fillId="0" borderId="2" xfId="2" applyFont="1" applyBorder="1" applyAlignment="1" applyProtection="1">
      <alignment vertical="center" wrapText="1" readingOrder="1"/>
    </xf>
    <xf numFmtId="0" fontId="43" fillId="5" borderId="2" xfId="1" applyFont="1" applyFill="1" applyBorder="1" applyAlignment="1" applyProtection="1">
      <alignment horizontal="left" vertical="center" wrapText="1"/>
    </xf>
    <xf numFmtId="9" fontId="43" fillId="0" borderId="2" xfId="6" applyFont="1" applyBorder="1" applyAlignment="1" applyProtection="1">
      <alignment horizontal="center" vertical="center" wrapText="1"/>
    </xf>
    <xf numFmtId="0" fontId="43" fillId="0" borderId="2" xfId="2" applyFont="1" applyBorder="1" applyAlignment="1" applyProtection="1">
      <alignment horizontal="justify" vertical="center" readingOrder="1"/>
    </xf>
    <xf numFmtId="0" fontId="43" fillId="0" borderId="2" xfId="2" applyFont="1" applyFill="1" applyBorder="1" applyAlignment="1" applyProtection="1">
      <alignment vertical="center" wrapText="1" readingOrder="1"/>
    </xf>
    <xf numFmtId="9" fontId="43" fillId="0" borderId="2" xfId="2" applyNumberFormat="1" applyFont="1" applyFill="1" applyBorder="1" applyAlignment="1" applyProtection="1">
      <alignment horizontal="center" vertical="center" wrapText="1"/>
    </xf>
    <xf numFmtId="0" fontId="43" fillId="0" borderId="13" xfId="2" applyFont="1" applyFill="1" applyBorder="1" applyAlignment="1" applyProtection="1">
      <alignment horizontal="left" vertical="center" wrapText="1" readingOrder="1"/>
    </xf>
    <xf numFmtId="0" fontId="43" fillId="8" borderId="2" xfId="25" applyFont="1" applyFill="1" applyBorder="1" applyAlignment="1" applyProtection="1">
      <alignment horizontal="left" vertical="center" wrapText="1"/>
    </xf>
    <xf numFmtId="9" fontId="43" fillId="0" borderId="2" xfId="8" applyFont="1" applyFill="1" applyBorder="1" applyAlignment="1" applyProtection="1">
      <alignment horizontal="center" vertical="center" wrapText="1"/>
    </xf>
    <xf numFmtId="0" fontId="43" fillId="0" borderId="2" xfId="2" applyFont="1" applyFill="1" applyBorder="1" applyAlignment="1" applyProtection="1">
      <alignment horizontal="justify" vertical="center" readingOrder="1"/>
    </xf>
    <xf numFmtId="9" fontId="43" fillId="0" borderId="2" xfId="6" applyFont="1" applyFill="1" applyBorder="1" applyAlignment="1" applyProtection="1">
      <alignment horizontal="center" vertical="center" wrapText="1"/>
    </xf>
    <xf numFmtId="0" fontId="43" fillId="0" borderId="2" xfId="2" applyFont="1" applyFill="1" applyBorder="1" applyAlignment="1" applyProtection="1">
      <alignment horizontal="justify" vertical="center" wrapText="1" readingOrder="1"/>
    </xf>
    <xf numFmtId="0" fontId="46" fillId="0" borderId="2" xfId="25" applyFont="1" applyFill="1" applyBorder="1" applyAlignment="1" applyProtection="1">
      <alignment horizontal="left" vertical="center" wrapText="1"/>
    </xf>
    <xf numFmtId="0" fontId="46" fillId="0" borderId="6" xfId="25" applyFont="1" applyFill="1" applyBorder="1" applyAlignment="1" applyProtection="1">
      <alignment horizontal="left" vertical="top" wrapText="1"/>
    </xf>
    <xf numFmtId="0" fontId="46" fillId="0" borderId="2" xfId="2" applyFont="1" applyFill="1" applyBorder="1" applyAlignment="1" applyProtection="1">
      <alignment horizontal="justify" vertical="center" wrapText="1" readingOrder="1"/>
    </xf>
    <xf numFmtId="9" fontId="46" fillId="0" borderId="2" xfId="2" applyNumberFormat="1" applyFont="1" applyFill="1" applyBorder="1" applyAlignment="1" applyProtection="1">
      <alignment horizontal="center" vertical="center" wrapText="1"/>
    </xf>
    <xf numFmtId="0" fontId="46" fillId="0" borderId="2" xfId="2" applyFont="1" applyFill="1" applyBorder="1" applyAlignment="1" applyProtection="1">
      <alignment vertical="center" wrapText="1" readingOrder="1"/>
    </xf>
    <xf numFmtId="0" fontId="46" fillId="0" borderId="6" xfId="25" applyFont="1" applyFill="1" applyBorder="1" applyAlignment="1" applyProtection="1">
      <alignment horizontal="left" vertical="center" wrapText="1"/>
    </xf>
    <xf numFmtId="9" fontId="43" fillId="0" borderId="2" xfId="0" applyNumberFormat="1" applyFont="1" applyFill="1" applyBorder="1" applyAlignment="1" applyProtection="1">
      <alignment horizontal="center" vertical="center" wrapText="1"/>
    </xf>
    <xf numFmtId="0" fontId="43" fillId="0" borderId="2" xfId="0" applyFont="1" applyBorder="1" applyAlignment="1" applyProtection="1">
      <alignment horizontal="center" vertical="center" wrapText="1"/>
    </xf>
    <xf numFmtId="0" fontId="43" fillId="5" borderId="2" xfId="1" applyFont="1" applyFill="1" applyBorder="1" applyAlignment="1" applyProtection="1">
      <alignment horizontal="center" vertical="center" wrapText="1"/>
    </xf>
    <xf numFmtId="0" fontId="43" fillId="0" borderId="2" xfId="5" applyNumberFormat="1" applyFont="1" applyFill="1" applyBorder="1" applyAlignment="1" applyProtection="1">
      <alignment horizontal="center" vertical="center" wrapText="1"/>
    </xf>
    <xf numFmtId="0" fontId="43" fillId="36" borderId="2" xfId="20" applyFont="1" applyFill="1" applyBorder="1" applyAlignment="1" applyProtection="1">
      <alignment horizontal="left" vertical="center" wrapText="1"/>
    </xf>
    <xf numFmtId="0" fontId="46" fillId="36" borderId="2" xfId="20" applyFont="1" applyFill="1" applyBorder="1" applyAlignment="1" applyProtection="1">
      <alignment horizontal="left" vertical="center" wrapText="1"/>
    </xf>
    <xf numFmtId="0" fontId="30" fillId="0" borderId="2" xfId="0" applyFont="1" applyBorder="1" applyAlignment="1" applyProtection="1">
      <alignment vertical="center" wrapText="1" readingOrder="1"/>
      <protection locked="0"/>
    </xf>
    <xf numFmtId="9" fontId="43" fillId="21" borderId="2" xfId="5" applyNumberFormat="1" applyFont="1" applyFill="1" applyBorder="1" applyAlignment="1" applyProtection="1">
      <alignment horizontal="center" vertical="center"/>
      <protection locked="0"/>
    </xf>
    <xf numFmtId="9" fontId="43" fillId="0" borderId="2" xfId="8" applyFont="1" applyBorder="1" applyAlignment="1" applyProtection="1">
      <alignment horizontal="center" vertical="center" wrapText="1"/>
    </xf>
    <xf numFmtId="9" fontId="43" fillId="0" borderId="2" xfId="8" applyFont="1" applyBorder="1" applyAlignment="1" applyProtection="1">
      <alignment horizontal="center" vertical="center" wrapText="1"/>
      <protection locked="0"/>
    </xf>
    <xf numFmtId="0" fontId="46" fillId="0" borderId="2" xfId="0" applyFont="1" applyBorder="1" applyAlignment="1" applyProtection="1">
      <alignment vertical="center" wrapText="1" readingOrder="1"/>
      <protection locked="0"/>
    </xf>
    <xf numFmtId="9" fontId="43" fillId="21" borderId="2" xfId="5" applyNumberFormat="1" applyFont="1" applyFill="1" applyBorder="1" applyAlignment="1" applyProtection="1">
      <alignment horizontal="center" vertical="center"/>
    </xf>
    <xf numFmtId="9" fontId="43" fillId="21" borderId="2" xfId="0" applyNumberFormat="1" applyFont="1" applyFill="1" applyBorder="1" applyAlignment="1" applyProtection="1">
      <alignment horizontal="center" vertical="center"/>
    </xf>
    <xf numFmtId="0" fontId="58" fillId="0" borderId="2" xfId="2" applyFont="1" applyBorder="1" applyAlignment="1" applyProtection="1">
      <alignment horizontal="left" vertical="center" wrapText="1"/>
    </xf>
    <xf numFmtId="0" fontId="46" fillId="33" borderId="2" xfId="20" applyFont="1" applyFill="1" applyBorder="1" applyAlignment="1" applyProtection="1">
      <alignment horizontal="left" vertical="center" wrapText="1"/>
    </xf>
    <xf numFmtId="0" fontId="43" fillId="0" borderId="2" xfId="2" applyFont="1" applyFill="1" applyBorder="1" applyAlignment="1" applyProtection="1">
      <alignment horizontal="center" vertical="center" wrapText="1"/>
      <protection locked="0"/>
    </xf>
    <xf numFmtId="0" fontId="46" fillId="0" borderId="2" xfId="5" applyNumberFormat="1" applyFont="1" applyFill="1" applyBorder="1" applyAlignment="1" applyProtection="1">
      <alignment horizontal="center" vertical="center" wrapText="1"/>
      <protection locked="0"/>
    </xf>
    <xf numFmtId="0" fontId="35" fillId="32" borderId="3" xfId="0" applyFont="1" applyFill="1" applyBorder="1" applyAlignment="1" applyProtection="1">
      <alignment vertical="center" wrapText="1"/>
    </xf>
    <xf numFmtId="0" fontId="35" fillId="32" borderId="4" xfId="0" applyFont="1" applyFill="1" applyBorder="1" applyAlignment="1" applyProtection="1">
      <alignment vertical="center" wrapText="1"/>
    </xf>
    <xf numFmtId="166" fontId="43" fillId="0" borderId="2" xfId="5" applyNumberFormat="1" applyFont="1" applyFill="1" applyBorder="1" applyAlignment="1" applyProtection="1">
      <alignment vertical="center" wrapText="1"/>
    </xf>
    <xf numFmtId="0" fontId="43" fillId="0" borderId="2" xfId="20" applyFont="1" applyFill="1" applyBorder="1" applyAlignment="1" applyProtection="1">
      <alignment horizontal="left" vertical="center" wrapText="1"/>
    </xf>
    <xf numFmtId="0" fontId="6" fillId="0" borderId="0" xfId="0" applyFont="1" applyFill="1" applyAlignment="1" applyProtection="1">
      <alignment vertical="center"/>
      <protection locked="0"/>
    </xf>
    <xf numFmtId="0" fontId="42" fillId="0" borderId="2" xfId="0" applyFont="1" applyFill="1" applyBorder="1" applyAlignment="1" applyProtection="1">
      <alignment horizontal="center" vertical="center" wrapText="1"/>
    </xf>
    <xf numFmtId="0" fontId="42" fillId="0" borderId="2" xfId="0" applyFont="1" applyFill="1" applyBorder="1" applyAlignment="1" applyProtection="1">
      <alignment horizontal="center" vertical="center" wrapText="1"/>
      <protection locked="0"/>
    </xf>
    <xf numFmtId="9" fontId="42" fillId="0" borderId="2" xfId="6" applyNumberFormat="1" applyFont="1" applyFill="1" applyBorder="1" applyAlignment="1" applyProtection="1">
      <alignment horizontal="center" vertical="center"/>
    </xf>
    <xf numFmtId="0" fontId="6" fillId="0" borderId="0" xfId="0" applyFont="1" applyFill="1" applyAlignment="1">
      <alignment vertical="center"/>
    </xf>
    <xf numFmtId="0" fontId="42" fillId="0" borderId="2" xfId="7" applyNumberFormat="1" applyFont="1" applyFill="1" applyBorder="1" applyAlignment="1" applyProtection="1">
      <alignment horizontal="center" vertical="center" wrapText="1"/>
    </xf>
    <xf numFmtId="9" fontId="43" fillId="0" borderId="2" xfId="8" applyNumberFormat="1" applyFont="1" applyFill="1" applyBorder="1" applyAlignment="1" applyProtection="1">
      <alignment horizontal="center" vertical="center"/>
    </xf>
    <xf numFmtId="0" fontId="18" fillId="0" borderId="2" xfId="0" applyFont="1" applyBorder="1" applyAlignment="1">
      <alignment horizontal="center" vertical="center"/>
    </xf>
    <xf numFmtId="0" fontId="9" fillId="0" borderId="2" xfId="0" applyFont="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3" fillId="14" borderId="10" xfId="1" applyFont="1" applyFill="1" applyBorder="1" applyAlignment="1" applyProtection="1">
      <alignment horizontal="center" vertical="center" wrapText="1"/>
    </xf>
    <xf numFmtId="0" fontId="11" fillId="14" borderId="9" xfId="1" applyFont="1" applyFill="1" applyBorder="1" applyAlignment="1" applyProtection="1">
      <alignment horizontal="center" vertical="center" wrapText="1"/>
    </xf>
    <xf numFmtId="0" fontId="12" fillId="13" borderId="2" xfId="1" applyFont="1" applyFill="1" applyBorder="1" applyAlignment="1" applyProtection="1">
      <alignment horizontal="center" vertical="center" wrapText="1"/>
    </xf>
    <xf numFmtId="0" fontId="12" fillId="13" borderId="7" xfId="1" applyFont="1" applyFill="1" applyBorder="1" applyAlignment="1" applyProtection="1">
      <alignment horizontal="center" vertical="center" wrapText="1"/>
    </xf>
    <xf numFmtId="0" fontId="12" fillId="13" borderId="6" xfId="1" applyFont="1" applyFill="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19" fillId="0" borderId="3" xfId="0" applyFont="1" applyBorder="1" applyAlignment="1" applyProtection="1">
      <alignment horizontal="left" vertical="center" wrapText="1"/>
    </xf>
    <xf numFmtId="0" fontId="19" fillId="0" borderId="4" xfId="0" applyFont="1" applyBorder="1" applyAlignment="1" applyProtection="1">
      <alignment horizontal="left" vertical="center" wrapText="1"/>
    </xf>
    <xf numFmtId="0" fontId="19" fillId="0" borderId="5" xfId="0" applyFont="1" applyBorder="1" applyAlignment="1" applyProtection="1">
      <alignment horizontal="left" vertical="center" wrapText="1"/>
    </xf>
    <xf numFmtId="0" fontId="12" fillId="13" borderId="5" xfId="1" applyFont="1" applyFill="1" applyBorder="1" applyAlignment="1" applyProtection="1">
      <alignment horizontal="center" vertical="center" wrapText="1"/>
    </xf>
    <xf numFmtId="0" fontId="18" fillId="0" borderId="2" xfId="0" applyFont="1" applyFill="1" applyBorder="1" applyAlignment="1" applyProtection="1">
      <alignment horizontal="justify" vertical="center" wrapText="1"/>
    </xf>
    <xf numFmtId="0" fontId="18" fillId="0" borderId="2" xfId="0" applyFont="1" applyBorder="1" applyAlignment="1" applyProtection="1">
      <alignment horizontal="center" vertical="center" wrapText="1"/>
    </xf>
    <xf numFmtId="0" fontId="18" fillId="5" borderId="2" xfId="0" applyFont="1" applyFill="1" applyBorder="1" applyAlignment="1" applyProtection="1">
      <alignment horizontal="justify" vertical="center" wrapText="1"/>
    </xf>
    <xf numFmtId="0" fontId="18" fillId="0" borderId="2" xfId="0" applyFont="1" applyBorder="1" applyAlignment="1" applyProtection="1">
      <alignment horizontal="justify" vertical="center" wrapText="1"/>
    </xf>
    <xf numFmtId="9" fontId="21" fillId="0" borderId="3" xfId="0" applyNumberFormat="1" applyFont="1" applyBorder="1" applyAlignment="1" applyProtection="1">
      <alignment horizontal="center" vertical="center"/>
    </xf>
    <xf numFmtId="9" fontId="21" fillId="0" borderId="4" xfId="0" applyNumberFormat="1" applyFont="1" applyBorder="1" applyAlignment="1" applyProtection="1">
      <alignment horizontal="center" vertical="center"/>
    </xf>
    <xf numFmtId="9" fontId="21" fillId="0" borderId="5" xfId="0" applyNumberFormat="1" applyFont="1" applyBorder="1" applyAlignment="1" applyProtection="1">
      <alignment horizontal="center" vertical="center"/>
    </xf>
    <xf numFmtId="9" fontId="21" fillId="13" borderId="3" xfId="0" applyNumberFormat="1" applyFont="1" applyFill="1" applyBorder="1" applyAlignment="1" applyProtection="1">
      <alignment horizontal="center" vertical="center"/>
    </xf>
    <xf numFmtId="9" fontId="21" fillId="13" borderId="4" xfId="0" applyNumberFormat="1" applyFont="1" applyFill="1" applyBorder="1" applyAlignment="1" applyProtection="1">
      <alignment horizontal="center" vertical="center"/>
    </xf>
    <xf numFmtId="9" fontId="21" fillId="13" borderId="5" xfId="0" applyNumberFormat="1" applyFont="1" applyFill="1" applyBorder="1" applyAlignment="1" applyProtection="1">
      <alignment horizontal="center" vertical="center"/>
    </xf>
    <xf numFmtId="9" fontId="21" fillId="0" borderId="3" xfId="0" applyNumberFormat="1" applyFont="1" applyFill="1" applyBorder="1" applyAlignment="1" applyProtection="1">
      <alignment horizontal="center" vertical="center"/>
    </xf>
    <xf numFmtId="9" fontId="21" fillId="0" borderId="4" xfId="0" applyNumberFormat="1" applyFont="1" applyFill="1" applyBorder="1" applyAlignment="1" applyProtection="1">
      <alignment horizontal="center" vertical="center"/>
    </xf>
    <xf numFmtId="9" fontId="21" fillId="0" borderId="5" xfId="0" applyNumberFormat="1" applyFont="1" applyFill="1" applyBorder="1" applyAlignment="1" applyProtection="1">
      <alignment horizontal="center" vertical="center"/>
    </xf>
    <xf numFmtId="9" fontId="21" fillId="15" borderId="3" xfId="6" applyNumberFormat="1" applyFont="1" applyFill="1" applyBorder="1" applyAlignment="1" applyProtection="1">
      <alignment horizontal="center" vertical="center"/>
    </xf>
    <xf numFmtId="9" fontId="21" fillId="15" borderId="4" xfId="6" applyNumberFormat="1" applyFont="1" applyFill="1" applyBorder="1" applyAlignment="1" applyProtection="1">
      <alignment horizontal="center" vertical="center"/>
    </xf>
    <xf numFmtId="9" fontId="21" fillId="15" borderId="5" xfId="6" applyNumberFormat="1" applyFont="1" applyFill="1" applyBorder="1" applyAlignment="1" applyProtection="1">
      <alignment horizontal="center" vertical="center"/>
    </xf>
    <xf numFmtId="9" fontId="21" fillId="15" borderId="3" xfId="0" applyNumberFormat="1" applyFont="1" applyFill="1" applyBorder="1" applyAlignment="1" applyProtection="1">
      <alignment horizontal="center" vertical="center"/>
    </xf>
    <xf numFmtId="9" fontId="21" fillId="15" borderId="4" xfId="0" applyNumberFormat="1" applyFont="1" applyFill="1" applyBorder="1" applyAlignment="1" applyProtection="1">
      <alignment horizontal="center" vertical="center"/>
    </xf>
    <xf numFmtId="9" fontId="21" fillId="15" borderId="5" xfId="0" applyNumberFormat="1" applyFont="1" applyFill="1" applyBorder="1" applyAlignment="1" applyProtection="1">
      <alignment horizontal="center" vertical="center"/>
    </xf>
    <xf numFmtId="0" fontId="18" fillId="0" borderId="3" xfId="0" applyFont="1" applyBorder="1" applyAlignment="1" applyProtection="1">
      <alignment horizontal="left" vertical="center" wrapText="1"/>
    </xf>
    <xf numFmtId="0" fontId="18" fillId="0" borderId="4" xfId="0" applyFont="1" applyBorder="1" applyAlignment="1" applyProtection="1">
      <alignment horizontal="left" vertical="center" wrapText="1"/>
    </xf>
    <xf numFmtId="0" fontId="18" fillId="0" borderId="5" xfId="0" applyFont="1" applyBorder="1" applyAlignment="1" applyProtection="1">
      <alignment horizontal="left" vertical="center" wrapText="1"/>
    </xf>
    <xf numFmtId="0" fontId="6" fillId="0" borderId="1" xfId="1" applyFont="1" applyBorder="1" applyAlignment="1">
      <alignment horizontal="left" vertical="center"/>
    </xf>
    <xf numFmtId="0" fontId="19" fillId="0" borderId="2" xfId="1" applyFont="1" applyBorder="1" applyAlignment="1">
      <alignment horizontal="left" vertical="center"/>
    </xf>
    <xf numFmtId="0" fontId="18" fillId="0" borderId="2" xfId="1" applyFont="1" applyBorder="1" applyAlignment="1">
      <alignment vertical="center"/>
    </xf>
    <xf numFmtId="0" fontId="18" fillId="0" borderId="2" xfId="1" applyFont="1" applyBorder="1" applyAlignment="1">
      <alignment horizontal="center" vertical="center"/>
    </xf>
    <xf numFmtId="0" fontId="19" fillId="0" borderId="3" xfId="1" applyFont="1" applyBorder="1" applyAlignment="1">
      <alignment horizontal="left" vertical="center"/>
    </xf>
    <xf numFmtId="0" fontId="6" fillId="0" borderId="12" xfId="1" applyFont="1" applyBorder="1" applyAlignment="1">
      <alignment horizontal="left" vertical="center"/>
    </xf>
    <xf numFmtId="0" fontId="6" fillId="0" borderId="14" xfId="1" applyFont="1" applyBorder="1" applyAlignment="1">
      <alignment horizontal="left" vertical="center"/>
    </xf>
    <xf numFmtId="0" fontId="15" fillId="17" borderId="7" xfId="1" applyFont="1" applyFill="1" applyBorder="1" applyAlignment="1" applyProtection="1">
      <alignment horizontal="right" vertical="center"/>
    </xf>
    <xf numFmtId="0" fontId="15" fillId="17" borderId="15" xfId="1" applyFont="1" applyFill="1" applyBorder="1" applyAlignment="1" applyProtection="1">
      <alignment horizontal="right" vertical="center"/>
    </xf>
    <xf numFmtId="0" fontId="15" fillId="17" borderId="6" xfId="1" applyFont="1" applyFill="1" applyBorder="1" applyAlignment="1" applyProtection="1">
      <alignment horizontal="right" vertical="center"/>
    </xf>
    <xf numFmtId="0" fontId="8" fillId="0" borderId="2" xfId="1" applyFont="1" applyBorder="1" applyAlignment="1">
      <alignment horizontal="left" vertical="center"/>
    </xf>
    <xf numFmtId="0" fontId="6" fillId="0" borderId="2" xfId="1" applyFont="1" applyBorder="1" applyAlignment="1">
      <alignment vertical="center"/>
    </xf>
    <xf numFmtId="0" fontId="6" fillId="0" borderId="1" xfId="1" applyFont="1" applyAlignment="1">
      <alignment vertical="center"/>
    </xf>
    <xf numFmtId="0" fontId="21" fillId="15" borderId="3" xfId="0" applyNumberFormat="1" applyFont="1" applyFill="1" applyBorder="1" applyAlignment="1" applyProtection="1">
      <alignment horizontal="center" vertical="center"/>
    </xf>
    <xf numFmtId="0" fontId="21" fillId="15" borderId="5" xfId="0" applyNumberFormat="1" applyFont="1" applyFill="1" applyBorder="1" applyAlignment="1" applyProtection="1">
      <alignment horizontal="center" vertical="center"/>
    </xf>
    <xf numFmtId="0" fontId="21" fillId="0" borderId="3" xfId="0" applyNumberFormat="1" applyFont="1" applyBorder="1" applyAlignment="1" applyProtection="1">
      <alignment horizontal="center" vertical="center"/>
    </xf>
    <xf numFmtId="0" fontId="21" fillId="0" borderId="5" xfId="0" applyNumberFormat="1" applyFont="1" applyBorder="1" applyAlignment="1" applyProtection="1">
      <alignment horizontal="center" vertical="center"/>
    </xf>
    <xf numFmtId="0" fontId="21" fillId="13" borderId="3" xfId="0" applyNumberFormat="1" applyFont="1" applyFill="1" applyBorder="1" applyAlignment="1" applyProtection="1">
      <alignment horizontal="center" vertical="center"/>
    </xf>
    <xf numFmtId="0" fontId="21" fillId="13" borderId="5" xfId="0" applyNumberFormat="1" applyFont="1" applyFill="1" applyBorder="1" applyAlignment="1" applyProtection="1">
      <alignment horizontal="center" vertical="center"/>
    </xf>
    <xf numFmtId="0" fontId="19" fillId="0" borderId="2" xfId="0" applyFont="1" applyBorder="1" applyAlignment="1" applyProtection="1">
      <alignment horizontal="justify" vertical="center" wrapText="1"/>
    </xf>
    <xf numFmtId="0" fontId="18" fillId="11" borderId="2" xfId="0" applyFont="1" applyFill="1" applyBorder="1" applyAlignment="1" applyProtection="1">
      <alignment horizontal="justify" vertical="center" wrapText="1"/>
    </xf>
    <xf numFmtId="0" fontId="18" fillId="8" borderId="2" xfId="0" applyFont="1" applyFill="1" applyBorder="1" applyAlignment="1" applyProtection="1">
      <alignment horizontal="justify" vertical="center" wrapText="1"/>
    </xf>
    <xf numFmtId="9" fontId="18" fillId="0" borderId="2" xfId="0" applyNumberFormat="1" applyFont="1" applyBorder="1" applyAlignment="1" applyProtection="1">
      <alignment horizontal="center" vertical="center" wrapText="1"/>
    </xf>
    <xf numFmtId="9" fontId="21" fillId="13" borderId="3" xfId="6" applyNumberFormat="1" applyFont="1" applyFill="1" applyBorder="1" applyAlignment="1" applyProtection="1">
      <alignment horizontal="center" vertical="center"/>
    </xf>
    <xf numFmtId="9" fontId="21" fillId="13" borderId="4" xfId="6" applyNumberFormat="1" applyFont="1" applyFill="1" applyBorder="1" applyAlignment="1" applyProtection="1">
      <alignment horizontal="center" vertical="center"/>
    </xf>
    <xf numFmtId="9" fontId="21" fillId="13" borderId="5" xfId="6" applyNumberFormat="1" applyFont="1" applyFill="1" applyBorder="1" applyAlignment="1" applyProtection="1">
      <alignment horizontal="center" vertical="center"/>
    </xf>
    <xf numFmtId="9" fontId="21" fillId="0" borderId="2" xfId="0" applyNumberFormat="1" applyFont="1" applyBorder="1" applyAlignment="1" applyProtection="1">
      <alignment horizontal="center" vertical="center"/>
    </xf>
    <xf numFmtId="0" fontId="18" fillId="0" borderId="2" xfId="0" applyFont="1" applyBorder="1" applyAlignment="1" applyProtection="1">
      <alignment vertical="center" wrapText="1"/>
    </xf>
    <xf numFmtId="0" fontId="18" fillId="10" borderId="2" xfId="0" applyFont="1" applyFill="1" applyBorder="1" applyAlignment="1" applyProtection="1">
      <alignment horizontal="justify" vertical="center" wrapText="1"/>
    </xf>
    <xf numFmtId="9" fontId="21" fillId="5" borderId="3" xfId="0" applyNumberFormat="1" applyFont="1" applyFill="1" applyBorder="1" applyAlignment="1" applyProtection="1">
      <alignment horizontal="center" vertical="center"/>
    </xf>
    <xf numFmtId="9" fontId="21" fillId="5" borderId="4" xfId="0" applyNumberFormat="1" applyFont="1" applyFill="1" applyBorder="1" applyAlignment="1" applyProtection="1">
      <alignment horizontal="center" vertical="center"/>
    </xf>
    <xf numFmtId="9" fontId="21" fillId="5" borderId="5" xfId="0" applyNumberFormat="1" applyFont="1" applyFill="1" applyBorder="1" applyAlignment="1" applyProtection="1">
      <alignment horizontal="center" vertical="center"/>
    </xf>
    <xf numFmtId="0" fontId="21" fillId="0" borderId="3" xfId="5" applyNumberFormat="1" applyFont="1" applyBorder="1" applyAlignment="1" applyProtection="1">
      <alignment horizontal="center" vertical="center"/>
    </xf>
    <xf numFmtId="0" fontId="21" fillId="0" borderId="4" xfId="5" applyNumberFormat="1" applyFont="1" applyBorder="1" applyAlignment="1" applyProtection="1">
      <alignment horizontal="center" vertical="center"/>
    </xf>
    <xf numFmtId="0" fontId="21" fillId="0" borderId="5" xfId="5" applyNumberFormat="1" applyFont="1" applyBorder="1" applyAlignment="1" applyProtection="1">
      <alignment horizontal="center" vertical="center"/>
    </xf>
    <xf numFmtId="0" fontId="18" fillId="5" borderId="2" xfId="0" applyFont="1" applyFill="1" applyBorder="1" applyAlignment="1" applyProtection="1">
      <alignment horizontal="center" vertical="center" wrapText="1"/>
    </xf>
    <xf numFmtId="0" fontId="19" fillId="0" borderId="3" xfId="0" applyFont="1" applyBorder="1" applyAlignment="1" applyProtection="1">
      <alignment vertical="center" wrapText="1"/>
    </xf>
    <xf numFmtId="0" fontId="19" fillId="0" borderId="4" xfId="0" applyFont="1" applyBorder="1" applyAlignment="1" applyProtection="1">
      <alignment vertical="center" wrapText="1"/>
    </xf>
    <xf numFmtId="0" fontId="19" fillId="0" borderId="5" xfId="0" applyFont="1" applyBorder="1" applyAlignment="1" applyProtection="1">
      <alignment vertical="center" wrapText="1"/>
    </xf>
    <xf numFmtId="0" fontId="18" fillId="5" borderId="2" xfId="1" applyFont="1" applyFill="1" applyBorder="1" applyAlignment="1" applyProtection="1">
      <alignment horizontal="center" vertical="center" wrapText="1"/>
    </xf>
    <xf numFmtId="0" fontId="18" fillId="0" borderId="2" xfId="1" applyFont="1" applyBorder="1" applyAlignment="1" applyProtection="1">
      <alignment vertical="center" wrapText="1"/>
    </xf>
    <xf numFmtId="0" fontId="21" fillId="15" borderId="3" xfId="5" applyNumberFormat="1" applyFont="1" applyFill="1" applyBorder="1" applyAlignment="1" applyProtection="1">
      <alignment horizontal="center" vertical="center"/>
    </xf>
    <xf numFmtId="0" fontId="21" fillId="15" borderId="4" xfId="5" applyNumberFormat="1" applyFont="1" applyFill="1" applyBorder="1" applyAlignment="1" applyProtection="1">
      <alignment horizontal="center" vertical="center"/>
    </xf>
    <xf numFmtId="0" fontId="21" fillId="15" borderId="5" xfId="5" applyNumberFormat="1" applyFont="1" applyFill="1" applyBorder="1" applyAlignment="1" applyProtection="1">
      <alignment horizontal="center" vertical="center"/>
    </xf>
    <xf numFmtId="0" fontId="21" fillId="15" borderId="3" xfId="6" applyNumberFormat="1" applyFont="1" applyFill="1" applyBorder="1" applyAlignment="1" applyProtection="1">
      <alignment horizontal="center" vertical="center"/>
    </xf>
    <xf numFmtId="0" fontId="21" fillId="15" borderId="4" xfId="6" applyNumberFormat="1" applyFont="1" applyFill="1" applyBorder="1" applyAlignment="1" applyProtection="1">
      <alignment horizontal="center" vertical="center"/>
    </xf>
    <xf numFmtId="0" fontId="21" fillId="15" borderId="5" xfId="6" applyNumberFormat="1" applyFont="1" applyFill="1" applyBorder="1" applyAlignment="1" applyProtection="1">
      <alignment horizontal="center" vertical="center"/>
    </xf>
    <xf numFmtId="1" fontId="21" fillId="0" borderId="3" xfId="5" applyNumberFormat="1" applyFont="1" applyBorder="1" applyAlignment="1" applyProtection="1">
      <alignment horizontal="center" vertical="center"/>
    </xf>
    <xf numFmtId="1" fontId="21" fillId="0" borderId="4" xfId="5" applyNumberFormat="1" applyFont="1" applyBorder="1" applyAlignment="1" applyProtection="1">
      <alignment horizontal="center" vertical="center"/>
    </xf>
    <xf numFmtId="1" fontId="21" fillId="0" borderId="5" xfId="5" applyNumberFormat="1" applyFont="1" applyBorder="1" applyAlignment="1" applyProtection="1">
      <alignment horizontal="center" vertical="center"/>
    </xf>
    <xf numFmtId="0" fontId="21" fillId="13" borderId="3" xfId="5" applyNumberFormat="1" applyFont="1" applyFill="1" applyBorder="1" applyAlignment="1" applyProtection="1">
      <alignment horizontal="center" vertical="center"/>
    </xf>
    <xf numFmtId="0" fontId="21" fillId="13" borderId="4" xfId="5" applyNumberFormat="1" applyFont="1" applyFill="1" applyBorder="1" applyAlignment="1" applyProtection="1">
      <alignment horizontal="center" vertical="center"/>
    </xf>
    <xf numFmtId="0" fontId="21" fillId="13" borderId="5" xfId="5" applyNumberFormat="1" applyFont="1" applyFill="1" applyBorder="1" applyAlignment="1" applyProtection="1">
      <alignment horizontal="center" vertical="center"/>
    </xf>
    <xf numFmtId="0" fontId="21" fillId="0" borderId="3" xfId="5" applyNumberFormat="1" applyFont="1" applyBorder="1" applyAlignment="1" applyProtection="1">
      <alignment horizontal="center" vertical="center"/>
      <protection locked="0"/>
    </xf>
    <xf numFmtId="0" fontId="21" fillId="0" borderId="4" xfId="5" applyNumberFormat="1" applyFont="1" applyBorder="1" applyAlignment="1" applyProtection="1">
      <alignment horizontal="center" vertical="center"/>
      <protection locked="0"/>
    </xf>
    <xf numFmtId="0" fontId="21" fillId="0" borderId="5" xfId="5" applyNumberFormat="1" applyFont="1" applyBorder="1" applyAlignment="1" applyProtection="1">
      <alignment horizontal="center" vertical="center"/>
      <protection locked="0"/>
    </xf>
    <xf numFmtId="1" fontId="21" fillId="8" borderId="3" xfId="5" applyNumberFormat="1" applyFont="1" applyFill="1" applyBorder="1" applyAlignment="1" applyProtection="1">
      <alignment horizontal="center" vertical="center"/>
    </xf>
    <xf numFmtId="0" fontId="21" fillId="8" borderId="5" xfId="5" applyNumberFormat="1" applyFont="1" applyFill="1" applyBorder="1" applyAlignment="1" applyProtection="1">
      <alignment horizontal="center" vertical="center"/>
    </xf>
    <xf numFmtId="0" fontId="21" fillId="13" borderId="3" xfId="5" applyNumberFormat="1" applyFont="1" applyFill="1" applyBorder="1" applyAlignment="1" applyProtection="1">
      <alignment horizontal="center" vertical="center" wrapText="1"/>
    </xf>
    <xf numFmtId="0" fontId="21" fillId="13" borderId="4" xfId="5" applyNumberFormat="1" applyFont="1" applyFill="1" applyBorder="1" applyAlignment="1" applyProtection="1">
      <alignment horizontal="center" vertical="center" wrapText="1"/>
    </xf>
    <xf numFmtId="0" fontId="21" fillId="13" borderId="5" xfId="5" applyNumberFormat="1" applyFont="1" applyFill="1" applyBorder="1" applyAlignment="1" applyProtection="1">
      <alignment horizontal="center" vertical="center" wrapText="1"/>
    </xf>
    <xf numFmtId="0" fontId="21" fillId="15" borderId="4" xfId="0" applyNumberFormat="1" applyFont="1" applyFill="1" applyBorder="1" applyAlignment="1" applyProtection="1">
      <alignment horizontal="center" vertical="center"/>
    </xf>
    <xf numFmtId="0" fontId="18" fillId="8" borderId="2" xfId="0" applyFont="1" applyFill="1" applyBorder="1" applyAlignment="1" applyProtection="1">
      <alignment horizontal="center" vertical="center" wrapText="1"/>
    </xf>
    <xf numFmtId="1" fontId="21" fillId="0" borderId="3" xfId="5" applyNumberFormat="1" applyFont="1" applyBorder="1" applyAlignment="1" applyProtection="1">
      <alignment horizontal="center" vertical="center" wrapText="1"/>
    </xf>
    <xf numFmtId="1" fontId="21" fillId="0" borderId="4" xfId="5" applyNumberFormat="1" applyFont="1" applyBorder="1" applyAlignment="1" applyProtection="1">
      <alignment horizontal="center" vertical="center" wrapText="1"/>
    </xf>
    <xf numFmtId="1" fontId="21" fillId="0" borderId="5" xfId="5" applyNumberFormat="1" applyFont="1" applyBorder="1" applyAlignment="1" applyProtection="1">
      <alignment horizontal="center" vertical="center" wrapText="1"/>
    </xf>
    <xf numFmtId="0" fontId="19" fillId="0" borderId="2" xfId="0" applyFont="1" applyBorder="1" applyAlignment="1" applyProtection="1">
      <alignment vertical="center" wrapText="1"/>
    </xf>
    <xf numFmtId="0" fontId="18" fillId="5" borderId="3" xfId="1" applyFont="1" applyFill="1" applyBorder="1" applyAlignment="1" applyProtection="1">
      <alignment horizontal="center" vertical="center" wrapText="1"/>
    </xf>
    <xf numFmtId="0" fontId="18" fillId="5" borderId="4" xfId="1" applyFont="1" applyFill="1" applyBorder="1" applyAlignment="1" applyProtection="1">
      <alignment horizontal="center" vertical="center" wrapText="1"/>
    </xf>
    <xf numFmtId="0" fontId="18" fillId="5" borderId="5" xfId="1" applyFont="1" applyFill="1" applyBorder="1" applyAlignment="1" applyProtection="1">
      <alignment horizontal="center" vertical="center" wrapText="1"/>
    </xf>
    <xf numFmtId="0" fontId="6" fillId="5" borderId="3" xfId="1" applyFont="1" applyFill="1" applyBorder="1" applyAlignment="1" applyProtection="1">
      <alignment horizontal="center" vertical="center" wrapText="1"/>
    </xf>
    <xf numFmtId="0" fontId="6" fillId="5" borderId="4" xfId="1" applyFont="1" applyFill="1" applyBorder="1" applyAlignment="1" applyProtection="1">
      <alignment horizontal="center" vertical="center" wrapText="1"/>
    </xf>
    <xf numFmtId="0" fontId="6" fillId="5" borderId="5" xfId="1" applyFont="1" applyFill="1" applyBorder="1" applyAlignment="1" applyProtection="1">
      <alignment horizontal="center" vertical="center" wrapText="1"/>
    </xf>
    <xf numFmtId="1" fontId="21" fillId="0" borderId="3" xfId="0" applyNumberFormat="1" applyFont="1" applyBorder="1" applyAlignment="1" applyProtection="1">
      <alignment horizontal="center" vertical="center"/>
    </xf>
    <xf numFmtId="1" fontId="21" fillId="0" borderId="5" xfId="0" applyNumberFormat="1" applyFont="1" applyBorder="1" applyAlignment="1" applyProtection="1">
      <alignment horizontal="center" vertical="center"/>
    </xf>
    <xf numFmtId="0" fontId="21" fillId="0" borderId="3" xfId="0" applyNumberFormat="1" applyFont="1" applyBorder="1" applyAlignment="1" applyProtection="1">
      <alignment horizontal="center" vertical="center"/>
      <protection locked="0"/>
    </xf>
    <xf numFmtId="0" fontId="21" fillId="0" borderId="5" xfId="0" applyNumberFormat="1" applyFont="1" applyBorder="1" applyAlignment="1" applyProtection="1">
      <alignment horizontal="center" vertical="center"/>
      <protection locked="0"/>
    </xf>
    <xf numFmtId="0" fontId="21" fillId="13" borderId="4" xfId="0" applyNumberFormat="1" applyFont="1" applyFill="1" applyBorder="1" applyAlignment="1" applyProtection="1">
      <alignment horizontal="center" vertical="center"/>
    </xf>
    <xf numFmtId="1" fontId="21" fillId="0" borderId="4" xfId="0" applyNumberFormat="1" applyFont="1" applyBorder="1" applyAlignment="1" applyProtection="1">
      <alignment horizontal="center" vertical="center"/>
    </xf>
    <xf numFmtId="0" fontId="21" fillId="0" borderId="4" xfId="0" applyNumberFormat="1" applyFont="1" applyBorder="1" applyAlignment="1" applyProtection="1">
      <alignment horizontal="center" vertical="center"/>
    </xf>
    <xf numFmtId="0" fontId="21" fillId="0" borderId="4" xfId="0" applyNumberFormat="1" applyFont="1" applyBorder="1" applyAlignment="1" applyProtection="1">
      <alignment horizontal="center" vertical="center"/>
      <protection locked="0"/>
    </xf>
    <xf numFmtId="0" fontId="18" fillId="0" borderId="3" xfId="0" applyFont="1" applyBorder="1" applyAlignment="1" applyProtection="1">
      <alignment horizontal="center" vertical="center" wrapText="1"/>
    </xf>
    <xf numFmtId="0" fontId="18" fillId="0" borderId="4"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8" fillId="12" borderId="2" xfId="0" applyFont="1" applyFill="1" applyBorder="1" applyAlignment="1" applyProtection="1">
      <alignment horizontal="justify" vertical="center" wrapText="1"/>
    </xf>
    <xf numFmtId="9" fontId="18" fillId="8" borderId="2" xfId="0" applyNumberFormat="1" applyFont="1" applyFill="1" applyBorder="1" applyAlignment="1" applyProtection="1">
      <alignment horizontal="center" vertical="center" wrapText="1"/>
    </xf>
    <xf numFmtId="1" fontId="21" fillId="0" borderId="3" xfId="5" applyNumberFormat="1" applyFont="1" applyFill="1" applyBorder="1" applyAlignment="1" applyProtection="1">
      <alignment horizontal="center" vertical="center"/>
    </xf>
    <xf numFmtId="0" fontId="21" fillId="0" borderId="4" xfId="5" applyNumberFormat="1" applyFont="1" applyFill="1" applyBorder="1" applyAlignment="1" applyProtection="1">
      <alignment horizontal="center" vertical="center"/>
    </xf>
    <xf numFmtId="0" fontId="21" fillId="0" borderId="5" xfId="5" applyNumberFormat="1" applyFont="1" applyFill="1" applyBorder="1" applyAlignment="1" applyProtection="1">
      <alignment horizontal="center" vertical="center"/>
    </xf>
    <xf numFmtId="9" fontId="18" fillId="0" borderId="2" xfId="0" applyNumberFormat="1"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9" fontId="18" fillId="5" borderId="2" xfId="0" applyNumberFormat="1" applyFont="1" applyFill="1" applyBorder="1" applyAlignment="1" applyProtection="1">
      <alignment horizontal="center" vertical="center" wrapText="1"/>
    </xf>
    <xf numFmtId="0" fontId="21" fillId="0" borderId="2" xfId="5" applyNumberFormat="1" applyFont="1" applyBorder="1" applyAlignment="1" applyProtection="1">
      <alignment horizontal="center" vertical="center"/>
    </xf>
    <xf numFmtId="0" fontId="21" fillId="0" borderId="2" xfId="5" applyNumberFormat="1" applyFont="1" applyBorder="1" applyAlignment="1" applyProtection="1">
      <alignment horizontal="center" vertical="center"/>
      <protection locked="0"/>
    </xf>
    <xf numFmtId="3" fontId="21" fillId="15" borderId="3" xfId="0" applyNumberFormat="1" applyFont="1" applyFill="1" applyBorder="1" applyAlignment="1" applyProtection="1">
      <alignment horizontal="center" vertical="center"/>
    </xf>
    <xf numFmtId="3" fontId="21" fillId="15" borderId="4" xfId="0" applyNumberFormat="1" applyFont="1" applyFill="1" applyBorder="1" applyAlignment="1" applyProtection="1">
      <alignment horizontal="center" vertical="center"/>
    </xf>
    <xf numFmtId="3" fontId="21" fillId="15" borderId="5" xfId="0" applyNumberFormat="1" applyFont="1" applyFill="1" applyBorder="1" applyAlignment="1" applyProtection="1">
      <alignment horizontal="center" vertical="center"/>
    </xf>
    <xf numFmtId="3" fontId="21" fillId="0" borderId="3" xfId="0" applyNumberFormat="1" applyFont="1" applyBorder="1" applyAlignment="1" applyProtection="1">
      <alignment horizontal="center" vertical="center"/>
    </xf>
    <xf numFmtId="3" fontId="21" fillId="0" borderId="4" xfId="0" applyNumberFormat="1" applyFont="1" applyBorder="1" applyAlignment="1" applyProtection="1">
      <alignment horizontal="center" vertical="center"/>
    </xf>
    <xf numFmtId="3" fontId="21" fillId="0" borderId="5" xfId="0" applyNumberFormat="1" applyFont="1" applyBorder="1" applyAlignment="1" applyProtection="1">
      <alignment horizontal="center" vertical="center"/>
    </xf>
    <xf numFmtId="3" fontId="21" fillId="13" borderId="3" xfId="0" applyNumberFormat="1" applyFont="1" applyFill="1" applyBorder="1" applyAlignment="1" applyProtection="1">
      <alignment horizontal="center" vertical="center"/>
    </xf>
    <xf numFmtId="3" fontId="21" fillId="13" borderId="4" xfId="0" applyNumberFormat="1" applyFont="1" applyFill="1" applyBorder="1" applyAlignment="1" applyProtection="1">
      <alignment horizontal="center" vertical="center"/>
    </xf>
    <xf numFmtId="3" fontId="21" fillId="13" borderId="5"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xf>
    <xf numFmtId="0" fontId="21" fillId="0" borderId="4" xfId="0" applyNumberFormat="1" applyFont="1" applyFill="1" applyBorder="1" applyAlignment="1" applyProtection="1">
      <alignment horizontal="center" vertical="center"/>
    </xf>
    <xf numFmtId="0" fontId="21" fillId="0" borderId="5" xfId="0" applyNumberFormat="1" applyFont="1" applyFill="1" applyBorder="1" applyAlignment="1" applyProtection="1">
      <alignment horizontal="center" vertical="center"/>
    </xf>
    <xf numFmtId="0" fontId="18" fillId="0" borderId="5" xfId="0" applyFont="1" applyBorder="1" applyAlignment="1" applyProtection="1">
      <alignment horizontal="justify" vertical="center" wrapText="1"/>
    </xf>
    <xf numFmtId="0" fontId="21" fillId="0" borderId="3" xfId="0" quotePrefix="1" applyNumberFormat="1" applyFont="1" applyBorder="1" applyAlignment="1" applyProtection="1">
      <alignment horizontal="center" vertical="center"/>
    </xf>
    <xf numFmtId="0" fontId="18" fillId="0" borderId="3" xfId="0" applyFont="1" applyBorder="1" applyAlignment="1" applyProtection="1">
      <alignment horizontal="justify" vertical="center" wrapText="1"/>
    </xf>
    <xf numFmtId="0" fontId="18" fillId="0" borderId="4" xfId="0" applyFont="1" applyBorder="1" applyAlignment="1" applyProtection="1">
      <alignment horizontal="justify" vertical="center" wrapText="1"/>
    </xf>
    <xf numFmtId="0" fontId="18" fillId="5" borderId="3" xfId="0" applyFont="1" applyFill="1" applyBorder="1" applyAlignment="1" applyProtection="1">
      <alignment horizontal="justify" vertical="center" wrapText="1"/>
    </xf>
    <xf numFmtId="0" fontId="18" fillId="5" borderId="4" xfId="0" applyFont="1" applyFill="1" applyBorder="1" applyAlignment="1" applyProtection="1">
      <alignment horizontal="justify" vertical="center" wrapText="1"/>
    </xf>
    <xf numFmtId="0" fontId="18" fillId="5" borderId="5" xfId="0" applyFont="1" applyFill="1" applyBorder="1" applyAlignment="1" applyProtection="1">
      <alignment horizontal="justify" vertical="center" wrapText="1"/>
    </xf>
    <xf numFmtId="0" fontId="19" fillId="0" borderId="3" xfId="0" applyFont="1" applyBorder="1" applyAlignment="1" applyProtection="1">
      <alignment horizontal="justify" vertical="center" wrapText="1"/>
    </xf>
    <xf numFmtId="0" fontId="18" fillId="8" borderId="3" xfId="0" applyFont="1" applyFill="1" applyBorder="1" applyAlignment="1" applyProtection="1">
      <alignment horizontal="justify" vertical="center" wrapText="1"/>
    </xf>
    <xf numFmtId="0" fontId="18" fillId="8" borderId="4" xfId="0" applyFont="1" applyFill="1" applyBorder="1" applyAlignment="1" applyProtection="1">
      <alignment horizontal="justify" vertical="center" wrapText="1"/>
    </xf>
    <xf numFmtId="9" fontId="18" fillId="0" borderId="3" xfId="0" applyNumberFormat="1" applyFont="1" applyFill="1" applyBorder="1" applyAlignment="1" applyProtection="1">
      <alignment horizontal="center" vertical="center" wrapText="1"/>
    </xf>
    <xf numFmtId="9" fontId="18" fillId="0" borderId="4" xfId="0" applyNumberFormat="1" applyFont="1" applyFill="1" applyBorder="1" applyAlignment="1" applyProtection="1">
      <alignment horizontal="center" vertical="center" wrapText="1"/>
    </xf>
    <xf numFmtId="0" fontId="18" fillId="0" borderId="3" xfId="0" applyFont="1" applyFill="1" applyBorder="1" applyAlignment="1" applyProtection="1">
      <alignment horizontal="justify" vertical="center" wrapText="1"/>
    </xf>
    <xf numFmtId="0" fontId="18" fillId="0" borderId="4" xfId="0" applyFont="1" applyFill="1" applyBorder="1" applyAlignment="1" applyProtection="1">
      <alignment horizontal="justify" vertical="center" wrapText="1"/>
    </xf>
    <xf numFmtId="9" fontId="21" fillId="0" borderId="3" xfId="0" applyNumberFormat="1" applyFont="1" applyBorder="1" applyAlignment="1" applyProtection="1">
      <alignment horizontal="center" vertical="center"/>
      <protection locked="0"/>
    </xf>
    <xf numFmtId="9" fontId="21" fillId="0" borderId="4" xfId="0" applyNumberFormat="1" applyFont="1" applyBorder="1" applyAlignment="1" applyProtection="1">
      <alignment horizontal="center" vertical="center"/>
      <protection locked="0"/>
    </xf>
    <xf numFmtId="9" fontId="18" fillId="7" borderId="2" xfId="0" applyNumberFormat="1" applyFont="1" applyFill="1" applyBorder="1" applyAlignment="1" applyProtection="1">
      <alignment horizontal="center" vertical="center" wrapText="1"/>
    </xf>
    <xf numFmtId="0" fontId="18" fillId="7" borderId="2" xfId="0" applyFont="1" applyFill="1" applyBorder="1" applyAlignment="1" applyProtection="1">
      <alignment horizontal="justify" vertical="center" wrapText="1"/>
    </xf>
    <xf numFmtId="0" fontId="15" fillId="17" borderId="13" xfId="1" applyFont="1" applyFill="1" applyBorder="1" applyAlignment="1" applyProtection="1">
      <alignment horizontal="right" vertical="center"/>
    </xf>
    <xf numFmtId="0" fontId="15" fillId="17" borderId="14" xfId="1" applyFont="1" applyFill="1" applyBorder="1" applyAlignment="1" applyProtection="1">
      <alignment horizontal="right" vertical="center"/>
    </xf>
    <xf numFmtId="165" fontId="21" fillId="0" borderId="3" xfId="8" applyNumberFormat="1" applyFont="1" applyBorder="1" applyAlignment="1" applyProtection="1">
      <alignment horizontal="center" vertical="center"/>
    </xf>
    <xf numFmtId="165" fontId="21" fillId="0" borderId="5" xfId="8" applyNumberFormat="1" applyFont="1" applyBorder="1" applyAlignment="1" applyProtection="1">
      <alignment horizontal="center" vertical="center"/>
    </xf>
    <xf numFmtId="165" fontId="21" fillId="13" borderId="3" xfId="8" applyNumberFormat="1" applyFont="1" applyFill="1" applyBorder="1" applyAlignment="1" applyProtection="1">
      <alignment horizontal="center" vertical="center"/>
    </xf>
    <xf numFmtId="165" fontId="21" fillId="13" borderId="5" xfId="8" applyNumberFormat="1" applyFont="1" applyFill="1" applyBorder="1" applyAlignment="1" applyProtection="1">
      <alignment horizontal="center" vertical="center"/>
    </xf>
    <xf numFmtId="165" fontId="21" fillId="15" borderId="3" xfId="8" applyNumberFormat="1" applyFont="1" applyFill="1" applyBorder="1" applyAlignment="1" applyProtection="1">
      <alignment horizontal="center" vertical="center"/>
    </xf>
    <xf numFmtId="165" fontId="21" fillId="15" borderId="5" xfId="8" applyNumberFormat="1" applyFont="1" applyFill="1" applyBorder="1" applyAlignment="1" applyProtection="1">
      <alignment horizontal="center" vertical="center"/>
    </xf>
    <xf numFmtId="9" fontId="21" fillId="15" borderId="3" xfId="8" applyFont="1" applyFill="1" applyBorder="1" applyAlignment="1" applyProtection="1">
      <alignment horizontal="center" vertical="center"/>
    </xf>
    <xf numFmtId="9" fontId="21" fillId="15" borderId="5" xfId="8" applyFont="1" applyFill="1" applyBorder="1" applyAlignment="1" applyProtection="1">
      <alignment horizontal="center" vertical="center"/>
    </xf>
    <xf numFmtId="9" fontId="21" fillId="0" borderId="3" xfId="6" applyNumberFormat="1" applyFont="1" applyBorder="1" applyAlignment="1" applyProtection="1">
      <alignment horizontal="center" vertical="center"/>
    </xf>
    <xf numFmtId="9" fontId="21" fillId="0" borderId="4" xfId="6" applyNumberFormat="1" applyFont="1" applyBorder="1" applyAlignment="1" applyProtection="1">
      <alignment horizontal="center" vertical="center"/>
    </xf>
    <xf numFmtId="9" fontId="21" fillId="0" borderId="5" xfId="6" applyNumberFormat="1" applyFont="1" applyBorder="1" applyAlignment="1" applyProtection="1">
      <alignment horizontal="center" vertical="center"/>
    </xf>
    <xf numFmtId="9" fontId="21" fillId="13" borderId="3" xfId="8" applyFont="1" applyFill="1" applyBorder="1" applyAlignment="1" applyProtection="1">
      <alignment horizontal="center" vertical="center"/>
    </xf>
    <xf numFmtId="9" fontId="21" fillId="13" borderId="5" xfId="8" applyFont="1" applyFill="1" applyBorder="1" applyAlignment="1" applyProtection="1">
      <alignment horizontal="center" vertical="center"/>
    </xf>
    <xf numFmtId="9" fontId="21" fillId="0" borderId="3" xfId="8" applyFont="1" applyBorder="1" applyAlignment="1" applyProtection="1">
      <alignment horizontal="center" vertical="center"/>
    </xf>
    <xf numFmtId="9" fontId="21" fillId="0" borderId="5" xfId="8" applyFont="1" applyBorder="1" applyAlignment="1" applyProtection="1">
      <alignment horizontal="center" vertical="center"/>
    </xf>
    <xf numFmtId="0" fontId="14" fillId="5" borderId="2" xfId="0" applyFont="1" applyFill="1" applyBorder="1" applyAlignment="1" applyProtection="1">
      <alignment horizontal="justify" vertical="center" wrapText="1"/>
    </xf>
    <xf numFmtId="0" fontId="14" fillId="0" borderId="2" xfId="0" applyFont="1" applyBorder="1" applyAlignment="1" applyProtection="1">
      <alignment horizontal="justify" vertical="center" wrapText="1"/>
    </xf>
    <xf numFmtId="9" fontId="21" fillId="0" borderId="3" xfId="8" applyFont="1" applyBorder="1" applyAlignment="1" applyProtection="1">
      <alignment horizontal="center" vertical="center"/>
      <protection locked="0"/>
    </xf>
    <xf numFmtId="9" fontId="21" fillId="0" borderId="5" xfId="8" applyFont="1" applyBorder="1" applyAlignment="1" applyProtection="1">
      <alignment horizontal="center" vertical="center"/>
      <protection locked="0"/>
    </xf>
    <xf numFmtId="0" fontId="27" fillId="0" borderId="1" xfId="9" applyFont="1" applyAlignment="1">
      <alignment horizontal="left" vertical="top" wrapText="1"/>
    </xf>
    <xf numFmtId="0" fontId="11" fillId="27" borderId="21" xfId="9" applyFont="1" applyFill="1" applyBorder="1" applyAlignment="1">
      <alignment horizontal="left" vertical="center"/>
    </xf>
    <xf numFmtId="0" fontId="11" fillId="27" borderId="38" xfId="9" applyFont="1" applyFill="1" applyBorder="1" applyAlignment="1">
      <alignment horizontal="left" vertical="center"/>
    </xf>
    <xf numFmtId="0" fontId="11" fillId="27" borderId="44" xfId="9" applyFont="1" applyFill="1" applyBorder="1" applyAlignment="1">
      <alignment horizontal="left" vertical="center"/>
    </xf>
    <xf numFmtId="0" fontId="27" fillId="0" borderId="23" xfId="9" applyFont="1" applyBorder="1" applyAlignment="1" applyProtection="1">
      <alignment horizontal="left" vertical="center"/>
      <protection locked="0"/>
    </xf>
    <xf numFmtId="0" fontId="27" fillId="0" borderId="43" xfId="9" applyFont="1" applyBorder="1" applyAlignment="1" applyProtection="1">
      <alignment horizontal="left" vertical="center"/>
      <protection locked="0"/>
    </xf>
    <xf numFmtId="0" fontId="27" fillId="0" borderId="43" xfId="9" applyFont="1" applyBorder="1" applyAlignment="1" applyProtection="1">
      <alignment horizontal="left" vertical="center" wrapText="1"/>
      <protection locked="0"/>
    </xf>
    <xf numFmtId="0" fontId="27" fillId="0" borderId="45" xfId="9" applyFont="1" applyBorder="1" applyAlignment="1" applyProtection="1">
      <alignment horizontal="left" vertical="center"/>
      <protection locked="0"/>
    </xf>
    <xf numFmtId="0" fontId="4" fillId="0" borderId="7" xfId="9" applyFont="1" applyBorder="1" applyAlignment="1" applyProtection="1">
      <alignment horizontal="left" vertical="center" wrapText="1"/>
      <protection locked="0"/>
    </xf>
    <xf numFmtId="0" fontId="4" fillId="0" borderId="15" xfId="9" applyFont="1" applyBorder="1" applyAlignment="1" applyProtection="1">
      <alignment horizontal="left" vertical="center" wrapText="1"/>
      <protection locked="0"/>
    </xf>
    <xf numFmtId="0" fontId="4" fillId="0" borderId="6" xfId="9" applyFont="1" applyBorder="1" applyAlignment="1" applyProtection="1">
      <alignment horizontal="left" vertical="center" wrapText="1"/>
      <protection locked="0"/>
    </xf>
    <xf numFmtId="0" fontId="4" fillId="0" borderId="2" xfId="9" applyFont="1" applyBorder="1" applyAlignment="1" applyProtection="1">
      <alignment horizontal="center" wrapText="1"/>
      <protection locked="0"/>
    </xf>
    <xf numFmtId="0" fontId="4" fillId="0" borderId="7" xfId="9" applyFont="1" applyBorder="1" applyAlignment="1" applyProtection="1">
      <alignment horizontal="center" wrapText="1"/>
      <protection locked="0"/>
    </xf>
    <xf numFmtId="0" fontId="4" fillId="0" borderId="15" xfId="9" applyFont="1" applyBorder="1" applyAlignment="1" applyProtection="1">
      <alignment horizontal="center" wrapText="1"/>
      <protection locked="0"/>
    </xf>
    <xf numFmtId="0" fontId="4" fillId="0" borderId="6" xfId="9" applyFont="1" applyBorder="1" applyAlignment="1" applyProtection="1">
      <alignment horizontal="center" wrapText="1"/>
      <protection locked="0"/>
    </xf>
    <xf numFmtId="0" fontId="11" fillId="26" borderId="2" xfId="9" applyFont="1" applyFill="1" applyBorder="1" applyAlignment="1">
      <alignment horizontal="center" vertical="center" wrapText="1"/>
    </xf>
    <xf numFmtId="0" fontId="33" fillId="25" borderId="2" xfId="9" applyFont="1" applyFill="1" applyBorder="1" applyAlignment="1">
      <alignment horizontal="center" vertical="center" wrapText="1"/>
    </xf>
    <xf numFmtId="0" fontId="4" fillId="0" borderId="2" xfId="9" applyFont="1" applyBorder="1" applyAlignment="1" applyProtection="1">
      <alignment horizontal="left" vertical="center" wrapText="1"/>
      <protection locked="0"/>
    </xf>
    <xf numFmtId="0" fontId="33" fillId="25" borderId="28" xfId="9" applyFont="1" applyFill="1" applyBorder="1" applyAlignment="1">
      <alignment horizontal="center" vertical="center" wrapText="1"/>
    </xf>
    <xf numFmtId="0" fontId="33" fillId="25" borderId="42" xfId="9" applyFont="1" applyFill="1" applyBorder="1" applyAlignment="1">
      <alignment horizontal="center" vertical="center" wrapText="1"/>
    </xf>
    <xf numFmtId="0" fontId="33" fillId="25" borderId="40" xfId="9" applyFont="1" applyFill="1" applyBorder="1" applyAlignment="1">
      <alignment horizontal="center" vertical="center" wrapText="1"/>
    </xf>
    <xf numFmtId="0" fontId="33" fillId="25" borderId="12" xfId="9" applyFont="1" applyFill="1" applyBorder="1" applyAlignment="1">
      <alignment horizontal="center" vertical="center" wrapText="1"/>
    </xf>
    <xf numFmtId="0" fontId="33" fillId="25" borderId="13" xfId="9" applyFont="1" applyFill="1" applyBorder="1" applyAlignment="1">
      <alignment horizontal="center" vertical="center" wrapText="1"/>
    </xf>
    <xf numFmtId="0" fontId="33" fillId="25" borderId="14" xfId="9" applyFont="1" applyFill="1" applyBorder="1" applyAlignment="1">
      <alignment horizontal="center" vertical="center" wrapText="1"/>
    </xf>
    <xf numFmtId="0" fontId="33" fillId="25" borderId="2" xfId="9" applyFont="1" applyFill="1" applyBorder="1" applyAlignment="1">
      <alignment horizontal="center" vertical="center"/>
    </xf>
    <xf numFmtId="0" fontId="32" fillId="24" borderId="2" xfId="9" applyFont="1" applyFill="1" applyBorder="1" applyAlignment="1">
      <alignment horizontal="center" vertical="center" wrapText="1"/>
    </xf>
    <xf numFmtId="0" fontId="33" fillId="0" borderId="2" xfId="9" applyFont="1" applyBorder="1" applyAlignment="1" applyProtection="1">
      <alignment horizontal="center" vertical="center" wrapText="1"/>
      <protection locked="0"/>
    </xf>
    <xf numFmtId="0" fontId="27" fillId="25" borderId="2" xfId="9" applyFont="1" applyFill="1" applyBorder="1" applyAlignment="1">
      <alignment horizontal="center" vertical="center" wrapText="1"/>
    </xf>
    <xf numFmtId="0" fontId="27" fillId="0" borderId="2" xfId="9" applyFont="1" applyBorder="1" applyAlignment="1" applyProtection="1">
      <alignment horizontal="center" vertical="center" wrapText="1"/>
      <protection locked="0"/>
    </xf>
    <xf numFmtId="0" fontId="27" fillId="0" borderId="21" xfId="9" applyFont="1" applyBorder="1" applyAlignment="1">
      <alignment horizontal="center"/>
    </xf>
    <xf numFmtId="0" fontId="27" fillId="0" borderId="38" xfId="9" applyFont="1" applyBorder="1" applyAlignment="1">
      <alignment horizontal="center"/>
    </xf>
    <xf numFmtId="0" fontId="27" fillId="0" borderId="22" xfId="9" applyFont="1" applyBorder="1" applyAlignment="1">
      <alignment horizontal="center"/>
    </xf>
    <xf numFmtId="0" fontId="27" fillId="0" borderId="4" xfId="9" applyFont="1" applyBorder="1" applyAlignment="1">
      <alignment horizontal="center"/>
    </xf>
    <xf numFmtId="0" fontId="27" fillId="0" borderId="23" xfId="9" applyFont="1" applyBorder="1" applyAlignment="1">
      <alignment horizontal="center"/>
    </xf>
    <xf numFmtId="0" fontId="27" fillId="0" borderId="43" xfId="9" applyFont="1" applyBorder="1" applyAlignment="1">
      <alignment horizontal="center"/>
    </xf>
    <xf numFmtId="0" fontId="11" fillId="0" borderId="38" xfId="9" applyFont="1" applyBorder="1" applyAlignment="1" applyProtection="1">
      <alignment horizontal="center" vertical="center" wrapText="1"/>
      <protection locked="0"/>
    </xf>
    <xf numFmtId="0" fontId="11" fillId="0" borderId="4" xfId="9" applyFont="1" applyBorder="1" applyAlignment="1" applyProtection="1">
      <alignment horizontal="center" vertical="center" wrapText="1"/>
      <protection locked="0"/>
    </xf>
    <xf numFmtId="0" fontId="11" fillId="0" borderId="43" xfId="9" applyFont="1" applyBorder="1" applyAlignment="1" applyProtection="1">
      <alignment horizontal="center" vertical="center" wrapText="1"/>
      <protection locked="0"/>
    </xf>
    <xf numFmtId="0" fontId="29" fillId="8" borderId="24" xfId="9" applyFont="1" applyFill="1" applyBorder="1" applyAlignment="1" applyProtection="1">
      <alignment horizontal="left"/>
    </xf>
    <xf numFmtId="0" fontId="29" fillId="8" borderId="39" xfId="9" applyFont="1" applyFill="1" applyBorder="1" applyAlignment="1" applyProtection="1">
      <alignment horizontal="left"/>
    </xf>
    <xf numFmtId="0" fontId="30" fillId="8" borderId="25" xfId="9" applyFont="1" applyFill="1" applyBorder="1" applyAlignment="1" applyProtection="1">
      <alignment horizontal="left"/>
    </xf>
    <xf numFmtId="0" fontId="29" fillId="8" borderId="28" xfId="9" applyFont="1" applyFill="1" applyBorder="1" applyAlignment="1">
      <alignment horizontal="left"/>
    </xf>
    <xf numFmtId="0" fontId="29" fillId="8" borderId="40" xfId="9" applyFont="1" applyFill="1" applyBorder="1" applyAlignment="1">
      <alignment horizontal="left"/>
    </xf>
    <xf numFmtId="0" fontId="29" fillId="8" borderId="29" xfId="9" applyFont="1" applyFill="1" applyBorder="1" applyAlignment="1">
      <alignment horizontal="left"/>
    </xf>
    <xf numFmtId="0" fontId="30" fillId="8" borderId="12" xfId="9" applyFont="1" applyFill="1" applyBorder="1" applyAlignment="1" applyProtection="1">
      <alignment horizontal="left"/>
      <protection locked="0"/>
    </xf>
    <xf numFmtId="0" fontId="30" fillId="8" borderId="14" xfId="9" applyFont="1" applyFill="1" applyBorder="1" applyAlignment="1" applyProtection="1">
      <alignment horizontal="left"/>
      <protection locked="0"/>
    </xf>
    <xf numFmtId="0" fontId="30" fillId="8" borderId="12" xfId="9" applyFont="1" applyFill="1" applyBorder="1" applyAlignment="1">
      <alignment horizontal="center"/>
    </xf>
    <xf numFmtId="0" fontId="30" fillId="8" borderId="41" xfId="9" applyFont="1" applyFill="1" applyBorder="1" applyAlignment="1">
      <alignment horizontal="center"/>
    </xf>
    <xf numFmtId="0" fontId="29" fillId="8" borderId="42" xfId="9" applyFont="1" applyFill="1" applyBorder="1" applyAlignment="1">
      <alignment horizontal="left"/>
    </xf>
    <xf numFmtId="0" fontId="30" fillId="8" borderId="29" xfId="9" applyFont="1" applyFill="1" applyBorder="1" applyAlignment="1">
      <alignment horizontal="left"/>
    </xf>
    <xf numFmtId="15" fontId="30" fillId="8" borderId="30" xfId="9" quotePrefix="1" applyNumberFormat="1" applyFont="1" applyFill="1" applyBorder="1" applyAlignment="1" applyProtection="1">
      <alignment horizontal="left"/>
      <protection locked="0"/>
    </xf>
    <xf numFmtId="15" fontId="30" fillId="8" borderId="36" xfId="9" quotePrefix="1" applyNumberFormat="1" applyFont="1" applyFill="1" applyBorder="1" applyAlignment="1" applyProtection="1">
      <alignment horizontal="left"/>
      <protection locked="0"/>
    </xf>
    <xf numFmtId="0" fontId="30" fillId="8" borderId="31" xfId="9" applyFont="1" applyFill="1" applyBorder="1" applyAlignment="1" applyProtection="1">
      <alignment horizontal="left"/>
      <protection locked="0"/>
    </xf>
    <xf numFmtId="0" fontId="35" fillId="33" borderId="3" xfId="0" applyFont="1" applyFill="1" applyBorder="1" applyAlignment="1" applyProtection="1">
      <alignment horizontal="left" vertical="center" wrapText="1"/>
    </xf>
    <xf numFmtId="0" fontId="35" fillId="33" borderId="4" xfId="0" applyFont="1" applyFill="1" applyBorder="1" applyAlignment="1" applyProtection="1">
      <alignment horizontal="left" vertical="center" wrapText="1"/>
    </xf>
    <xf numFmtId="0" fontId="35" fillId="33" borderId="5" xfId="0" applyFont="1" applyFill="1" applyBorder="1" applyAlignment="1" applyProtection="1">
      <alignment horizontal="left" vertical="center" wrapText="1"/>
    </xf>
    <xf numFmtId="0" fontId="35" fillId="32" borderId="3" xfId="0" applyFont="1" applyFill="1" applyBorder="1" applyAlignment="1" applyProtection="1">
      <alignment horizontal="left" vertical="center" wrapText="1"/>
    </xf>
    <xf numFmtId="0" fontId="35" fillId="32" borderId="4" xfId="0" applyFont="1" applyFill="1" applyBorder="1" applyAlignment="1" applyProtection="1">
      <alignment horizontal="left" vertical="center" wrapText="1"/>
    </xf>
    <xf numFmtId="0" fontId="35" fillId="32" borderId="5" xfId="0" applyFont="1" applyFill="1" applyBorder="1" applyAlignment="1" applyProtection="1">
      <alignment horizontal="left" vertical="center" wrapText="1"/>
    </xf>
    <xf numFmtId="0" fontId="11" fillId="19" borderId="4" xfId="0" applyFont="1" applyFill="1" applyBorder="1" applyAlignment="1" applyProtection="1">
      <alignment horizontal="center" vertical="center" wrapText="1"/>
    </xf>
    <xf numFmtId="0" fontId="11" fillId="19" borderId="5" xfId="0" applyFont="1" applyFill="1" applyBorder="1" applyAlignment="1" applyProtection="1">
      <alignment horizontal="center" vertical="center" wrapText="1"/>
    </xf>
    <xf numFmtId="0" fontId="43" fillId="0" borderId="3" xfId="0" applyFont="1" applyBorder="1" applyAlignment="1" applyProtection="1">
      <alignment horizontal="left" vertical="center" wrapText="1"/>
    </xf>
    <xf numFmtId="0" fontId="43" fillId="0" borderId="4" xfId="0" applyFont="1" applyBorder="1" applyAlignment="1" applyProtection="1">
      <alignment horizontal="left" vertical="center" wrapText="1"/>
    </xf>
    <xf numFmtId="0" fontId="43" fillId="0" borderId="5" xfId="0" applyFont="1" applyBorder="1" applyAlignment="1" applyProtection="1">
      <alignment horizontal="left" vertical="center" wrapText="1"/>
    </xf>
    <xf numFmtId="0" fontId="43" fillId="5" borderId="3" xfId="1" applyFont="1" applyFill="1" applyBorder="1" applyAlignment="1" applyProtection="1">
      <alignment horizontal="left" vertical="center" wrapText="1"/>
    </xf>
    <xf numFmtId="0" fontId="43" fillId="5" borderId="4" xfId="1" applyFont="1" applyFill="1" applyBorder="1" applyAlignment="1" applyProtection="1">
      <alignment horizontal="left" vertical="center" wrapText="1"/>
    </xf>
    <xf numFmtId="0" fontId="43" fillId="5" borderId="5" xfId="1" applyFont="1" applyFill="1" applyBorder="1" applyAlignment="1" applyProtection="1">
      <alignment horizontal="left" vertical="center" wrapText="1"/>
    </xf>
    <xf numFmtId="0" fontId="35" fillId="31" borderId="3" xfId="0" applyFont="1" applyFill="1" applyBorder="1" applyAlignment="1" applyProtection="1">
      <alignment horizontal="left" vertical="center" wrapText="1"/>
    </xf>
    <xf numFmtId="0" fontId="35" fillId="31" borderId="4" xfId="0" applyFont="1" applyFill="1" applyBorder="1" applyAlignment="1" applyProtection="1">
      <alignment horizontal="left" vertical="center" wrapText="1"/>
    </xf>
    <xf numFmtId="0" fontId="35" fillId="31" borderId="5" xfId="0" applyFont="1" applyFill="1" applyBorder="1" applyAlignment="1" applyProtection="1">
      <alignment horizontal="left" vertical="center" wrapText="1"/>
    </xf>
    <xf numFmtId="0" fontId="35" fillId="32" borderId="4" xfId="0" applyFont="1" applyFill="1" applyBorder="1" applyAlignment="1" applyProtection="1">
      <alignment horizontal="center" vertical="center" wrapText="1"/>
    </xf>
    <xf numFmtId="0" fontId="35" fillId="32" borderId="5" xfId="0" applyFont="1" applyFill="1" applyBorder="1" applyAlignment="1" applyProtection="1">
      <alignment horizontal="center" vertical="center" wrapText="1"/>
    </xf>
    <xf numFmtId="0" fontId="35" fillId="34" borderId="3" xfId="0" applyFont="1" applyFill="1" applyBorder="1" applyAlignment="1" applyProtection="1">
      <alignment horizontal="left" vertical="center" wrapText="1"/>
    </xf>
    <xf numFmtId="0" fontId="35" fillId="34" borderId="4" xfId="0" applyFont="1" applyFill="1" applyBorder="1" applyAlignment="1" applyProtection="1">
      <alignment horizontal="left" vertical="center" wrapText="1"/>
    </xf>
    <xf numFmtId="0" fontId="35" fillId="34" borderId="5" xfId="0" applyFont="1" applyFill="1" applyBorder="1" applyAlignment="1" applyProtection="1">
      <alignment horizontal="left" vertical="center" wrapText="1"/>
    </xf>
    <xf numFmtId="0" fontId="35" fillId="33" borderId="3" xfId="0" applyFont="1" applyFill="1" applyBorder="1" applyAlignment="1" applyProtection="1">
      <alignment horizontal="center" vertical="center" wrapText="1"/>
    </xf>
    <xf numFmtId="0" fontId="35" fillId="33" borderId="4" xfId="0" applyFont="1" applyFill="1" applyBorder="1" applyAlignment="1" applyProtection="1">
      <alignment horizontal="center" vertical="center" wrapText="1"/>
    </xf>
    <xf numFmtId="0" fontId="35" fillId="33" borderId="5" xfId="0" applyFont="1" applyFill="1" applyBorder="1" applyAlignment="1" applyProtection="1">
      <alignment horizontal="center" vertical="center" wrapText="1"/>
    </xf>
    <xf numFmtId="0" fontId="43" fillId="0" borderId="3" xfId="20" applyFont="1" applyBorder="1" applyAlignment="1" applyProtection="1">
      <alignment horizontal="center" vertical="center" wrapText="1"/>
    </xf>
    <xf numFmtId="0" fontId="43" fillId="0" borderId="4" xfId="20" applyFont="1" applyBorder="1" applyAlignment="1" applyProtection="1">
      <alignment horizontal="center" vertical="center" wrapText="1"/>
    </xf>
    <xf numFmtId="0" fontId="43" fillId="0" borderId="5" xfId="20" applyFont="1" applyBorder="1" applyAlignment="1" applyProtection="1">
      <alignment horizontal="center" vertical="center" wrapText="1"/>
    </xf>
    <xf numFmtId="0" fontId="43" fillId="5" borderId="3" xfId="1" applyFont="1" applyFill="1" applyBorder="1" applyAlignment="1" applyProtection="1">
      <alignment horizontal="center" vertical="center" wrapText="1"/>
    </xf>
    <xf numFmtId="0" fontId="43" fillId="5" borderId="4" xfId="1" applyFont="1" applyFill="1" applyBorder="1" applyAlignment="1" applyProtection="1">
      <alignment horizontal="center" vertical="center" wrapText="1"/>
    </xf>
    <xf numFmtId="0" fontId="43" fillId="5" borderId="5" xfId="1" applyFont="1" applyFill="1" applyBorder="1" applyAlignment="1" applyProtection="1">
      <alignment horizontal="center" vertical="center" wrapText="1"/>
    </xf>
    <xf numFmtId="0" fontId="4" fillId="0" borderId="7" xfId="1" applyFont="1" applyBorder="1" applyAlignment="1" applyProtection="1">
      <alignment horizontal="left" vertical="top"/>
      <protection locked="0"/>
    </xf>
    <xf numFmtId="0" fontId="4" fillId="0" borderId="15" xfId="1" applyFont="1" applyBorder="1" applyAlignment="1" applyProtection="1">
      <alignment horizontal="left" vertical="top"/>
      <protection locked="0"/>
    </xf>
    <xf numFmtId="0" fontId="4" fillId="0" borderId="6" xfId="1" applyFont="1" applyBorder="1" applyAlignment="1" applyProtection="1">
      <alignment horizontal="left" vertical="top"/>
      <protection locked="0"/>
    </xf>
    <xf numFmtId="0" fontId="35" fillId="23" borderId="12" xfId="1" applyFont="1" applyFill="1" applyBorder="1" applyAlignment="1" applyProtection="1">
      <alignment horizontal="right" vertical="center"/>
    </xf>
    <xf numFmtId="0" fontId="35" fillId="23" borderId="13" xfId="1" applyFont="1" applyFill="1" applyBorder="1" applyAlignment="1" applyProtection="1">
      <alignment horizontal="right" vertical="center"/>
    </xf>
    <xf numFmtId="0" fontId="35" fillId="23" borderId="14" xfId="1" applyFont="1" applyFill="1" applyBorder="1" applyAlignment="1" applyProtection="1">
      <alignment horizontal="right" vertical="center"/>
    </xf>
    <xf numFmtId="0" fontId="43" fillId="0" borderId="3" xfId="20" applyFont="1" applyFill="1" applyBorder="1" applyAlignment="1" applyProtection="1">
      <alignment horizontal="left" vertical="center" wrapText="1"/>
    </xf>
    <xf numFmtId="0" fontId="43" fillId="0" borderId="4" xfId="20" applyFont="1" applyFill="1" applyBorder="1" applyAlignment="1" applyProtection="1">
      <alignment horizontal="left" vertical="center" wrapText="1"/>
    </xf>
    <xf numFmtId="0" fontId="43" fillId="0" borderId="5" xfId="20" applyFont="1" applyFill="1" applyBorder="1" applyAlignment="1" applyProtection="1">
      <alignment horizontal="left" vertical="center" wrapText="1"/>
    </xf>
    <xf numFmtId="0" fontId="35" fillId="35" borderId="3" xfId="0" applyFont="1" applyFill="1" applyBorder="1" applyAlignment="1" applyProtection="1">
      <alignment horizontal="left" vertical="center" wrapText="1"/>
    </xf>
    <xf numFmtId="0" fontId="35" fillId="35" borderId="4" xfId="0" applyFont="1" applyFill="1" applyBorder="1" applyAlignment="1" applyProtection="1">
      <alignment horizontal="left" vertical="center" wrapText="1"/>
    </xf>
    <xf numFmtId="0" fontId="43" fillId="0" borderId="3" xfId="20" applyFont="1" applyBorder="1" applyAlignment="1" applyProtection="1">
      <alignment horizontal="left" vertical="center" wrapText="1"/>
    </xf>
    <xf numFmtId="0" fontId="43" fillId="0" borderId="4" xfId="20" applyFont="1" applyBorder="1" applyAlignment="1" applyProtection="1">
      <alignment horizontal="left" vertical="center" wrapText="1"/>
    </xf>
    <xf numFmtId="0" fontId="43" fillId="0" borderId="5" xfId="20" applyFont="1" applyBorder="1" applyAlignment="1" applyProtection="1">
      <alignment horizontal="left" vertical="center" wrapText="1"/>
    </xf>
    <xf numFmtId="0" fontId="43" fillId="0" borderId="3" xfId="0" applyFont="1" applyFill="1" applyBorder="1" applyAlignment="1" applyProtection="1">
      <alignment horizontal="left" vertical="center" wrapText="1"/>
    </xf>
    <xf numFmtId="0" fontId="43" fillId="0" borderId="4" xfId="0" applyFont="1" applyFill="1" applyBorder="1" applyAlignment="1" applyProtection="1">
      <alignment horizontal="left" vertical="center" wrapText="1"/>
    </xf>
    <xf numFmtId="0" fontId="43" fillId="0" borderId="5" xfId="0" applyFont="1" applyFill="1" applyBorder="1" applyAlignment="1" applyProtection="1">
      <alignment horizontal="left" vertical="center" wrapText="1"/>
    </xf>
    <xf numFmtId="0" fontId="31" fillId="22" borderId="9" xfId="1" applyFont="1" applyFill="1" applyBorder="1" applyAlignment="1" applyProtection="1">
      <alignment horizontal="center" vertical="center" wrapText="1"/>
    </xf>
    <xf numFmtId="0" fontId="11" fillId="0" borderId="7"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11" fillId="0" borderId="2" xfId="1" applyFont="1" applyFill="1" applyBorder="1" applyAlignment="1" applyProtection="1">
      <alignment horizontal="center" vertical="center" wrapText="1"/>
    </xf>
    <xf numFmtId="0" fontId="11" fillId="20" borderId="5" xfId="1" applyFont="1" applyFill="1" applyBorder="1" applyAlignment="1" applyProtection="1">
      <alignment horizontal="center" vertical="center" wrapText="1"/>
    </xf>
    <xf numFmtId="0" fontId="11" fillId="20" borderId="7" xfId="1" applyFont="1" applyFill="1" applyBorder="1" applyAlignment="1" applyProtection="1">
      <alignment horizontal="center" vertical="center" wrapText="1"/>
    </xf>
    <xf numFmtId="0" fontId="11" fillId="20" borderId="6" xfId="1" applyFont="1" applyFill="1" applyBorder="1" applyAlignment="1" applyProtection="1">
      <alignment horizontal="center" vertical="center" wrapText="1"/>
    </xf>
    <xf numFmtId="0" fontId="31" fillId="22" borderId="10" xfId="1" applyFont="1" applyFill="1" applyBorder="1" applyAlignment="1" applyProtection="1">
      <alignment horizontal="center" vertical="center" wrapText="1"/>
    </xf>
    <xf numFmtId="0" fontId="38" fillId="19" borderId="4" xfId="0" applyFont="1" applyFill="1" applyBorder="1" applyAlignment="1" applyProtection="1">
      <alignment horizontal="center" vertical="center" wrapText="1"/>
    </xf>
    <xf numFmtId="0" fontId="38" fillId="19" borderId="5"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1" fillId="8" borderId="28" xfId="0" applyFont="1" applyFill="1" applyBorder="1" applyAlignment="1" applyProtection="1">
      <alignment horizontal="left"/>
    </xf>
    <xf numFmtId="0" fontId="27" fillId="8" borderId="29" xfId="0" applyFont="1" applyFill="1" applyBorder="1" applyAlignment="1" applyProtection="1">
      <alignment horizontal="left"/>
    </xf>
    <xf numFmtId="15" fontId="27" fillId="8" borderId="30" xfId="0" quotePrefix="1" applyNumberFormat="1" applyFont="1" applyFill="1" applyBorder="1" applyAlignment="1" applyProtection="1">
      <alignment horizontal="left"/>
    </xf>
    <xf numFmtId="0" fontId="27" fillId="8" borderId="31" xfId="0" applyFont="1" applyFill="1" applyBorder="1" applyAlignment="1" applyProtection="1">
      <alignment horizontal="left"/>
    </xf>
    <xf numFmtId="0" fontId="9" fillId="0" borderId="33" xfId="0" applyFont="1" applyBorder="1" applyAlignment="1" applyProtection="1">
      <alignment horizontal="center" vertical="center"/>
    </xf>
    <xf numFmtId="0" fontId="44" fillId="0" borderId="34" xfId="0" applyFont="1" applyBorder="1" applyAlignment="1" applyProtection="1">
      <alignment horizontal="center" vertical="center"/>
    </xf>
    <xf numFmtId="0" fontId="44" fillId="0" borderId="35" xfId="0" applyFont="1" applyBorder="1" applyAlignment="1" applyProtection="1">
      <alignment horizontal="center" vertical="center"/>
    </xf>
    <xf numFmtId="0" fontId="44" fillId="0" borderId="8" xfId="0" applyFont="1" applyBorder="1" applyAlignment="1" applyProtection="1">
      <alignment horizontal="center" vertical="center"/>
    </xf>
    <xf numFmtId="0" fontId="44" fillId="0" borderId="1" xfId="0" applyFont="1" applyBorder="1" applyAlignment="1" applyProtection="1">
      <alignment horizontal="center" vertical="center"/>
    </xf>
    <xf numFmtId="0" fontId="44" fillId="0" borderId="20" xfId="0" applyFont="1" applyBorder="1" applyAlignment="1" applyProtection="1">
      <alignment horizontal="center" vertical="center"/>
    </xf>
    <xf numFmtId="0" fontId="44" fillId="0" borderId="30" xfId="0" applyFont="1" applyBorder="1" applyAlignment="1" applyProtection="1">
      <alignment horizontal="center" vertical="center"/>
    </xf>
    <xf numFmtId="0" fontId="44" fillId="0" borderId="36" xfId="0" applyFont="1" applyBorder="1" applyAlignment="1" applyProtection="1">
      <alignment horizontal="center" vertical="center"/>
    </xf>
    <xf numFmtId="0" fontId="44" fillId="0" borderId="37" xfId="0" applyFont="1" applyBorder="1" applyAlignment="1" applyProtection="1">
      <alignment horizontal="center" vertical="center"/>
    </xf>
    <xf numFmtId="0" fontId="7" fillId="18" borderId="16" xfId="0" applyFont="1" applyFill="1" applyBorder="1" applyAlignment="1" applyProtection="1">
      <alignment horizontal="center" vertical="center"/>
    </xf>
    <xf numFmtId="0" fontId="7" fillId="18" borderId="17" xfId="0" applyFont="1" applyFill="1" applyBorder="1" applyAlignment="1" applyProtection="1">
      <alignment horizontal="center" vertical="center"/>
    </xf>
    <xf numFmtId="0" fontId="7" fillId="18" borderId="18" xfId="0" applyFont="1" applyFill="1" applyBorder="1" applyAlignment="1" applyProtection="1">
      <alignment horizontal="center" vertical="center"/>
    </xf>
    <xf numFmtId="0" fontId="11" fillId="8" borderId="24" xfId="0" applyFont="1" applyFill="1" applyBorder="1" applyAlignment="1" applyProtection="1">
      <alignment horizontal="left"/>
    </xf>
    <xf numFmtId="0" fontId="27" fillId="8" borderId="25" xfId="0" applyFont="1" applyFill="1" applyBorder="1" applyAlignment="1" applyProtection="1">
      <alignment horizontal="left"/>
    </xf>
    <xf numFmtId="0" fontId="28" fillId="0" borderId="32" xfId="1" applyFont="1" applyBorder="1" applyAlignment="1" applyProtection="1">
      <alignment horizontal="left" vertical="center" wrapText="1"/>
    </xf>
    <xf numFmtId="0" fontId="4" fillId="0" borderId="32" xfId="0" applyFont="1" applyBorder="1" applyAlignment="1" applyProtection="1">
      <alignment horizontal="left" vertical="center" wrapText="1"/>
    </xf>
    <xf numFmtId="0" fontId="27" fillId="0" borderId="59" xfId="23" applyFont="1" applyFill="1" applyBorder="1" applyAlignment="1">
      <alignment horizontal="left" vertical="center" wrapText="1"/>
    </xf>
    <xf numFmtId="0" fontId="27" fillId="0" borderId="60" xfId="23" applyFont="1" applyFill="1" applyBorder="1" applyAlignment="1">
      <alignment horizontal="left" vertical="center" wrapText="1"/>
    </xf>
    <xf numFmtId="0" fontId="27" fillId="0" borderId="2" xfId="23" applyFont="1" applyFill="1" applyBorder="1" applyAlignment="1">
      <alignment horizontal="left" vertical="center" wrapText="1"/>
    </xf>
    <xf numFmtId="0" fontId="27" fillId="0" borderId="55" xfId="23" applyFont="1" applyFill="1" applyBorder="1" applyAlignment="1">
      <alignment horizontal="left" vertical="center" wrapText="1"/>
    </xf>
    <xf numFmtId="0" fontId="37" fillId="0" borderId="2" xfId="23" applyFont="1" applyFill="1" applyBorder="1" applyAlignment="1">
      <alignment horizontal="left" vertical="center" wrapText="1"/>
    </xf>
    <xf numFmtId="0" fontId="37" fillId="0" borderId="55" xfId="23" applyFont="1" applyFill="1" applyBorder="1" applyAlignment="1">
      <alignment horizontal="left" vertical="center" wrapText="1"/>
    </xf>
    <xf numFmtId="0" fontId="27" fillId="0" borderId="5" xfId="23" applyFont="1" applyFill="1" applyBorder="1" applyAlignment="1">
      <alignment horizontal="left" vertical="center" wrapText="1"/>
    </xf>
    <xf numFmtId="0" fontId="27" fillId="0" borderId="27" xfId="23" applyFont="1" applyFill="1" applyBorder="1" applyAlignment="1">
      <alignment horizontal="left" vertical="center" wrapText="1"/>
    </xf>
    <xf numFmtId="0" fontId="11" fillId="0" borderId="21" xfId="23" applyFont="1" applyFill="1" applyBorder="1" applyAlignment="1">
      <alignment horizontal="center" vertical="center"/>
    </xf>
    <xf numFmtId="0" fontId="11" fillId="0" borderId="22" xfId="23" applyFont="1" applyFill="1" applyBorder="1" applyAlignment="1">
      <alignment horizontal="center" vertical="center"/>
    </xf>
    <xf numFmtId="0" fontId="11" fillId="0" borderId="23" xfId="23" applyFont="1" applyFill="1" applyBorder="1" applyAlignment="1">
      <alignment horizontal="center" vertical="center"/>
    </xf>
    <xf numFmtId="0" fontId="11" fillId="0" borderId="33" xfId="23" applyFont="1" applyFill="1" applyBorder="1" applyAlignment="1">
      <alignment horizontal="center" vertical="center"/>
    </xf>
    <xf numFmtId="0" fontId="11" fillId="0" borderId="34" xfId="23" applyFont="1" applyFill="1" applyBorder="1" applyAlignment="1">
      <alignment horizontal="center" vertical="center"/>
    </xf>
    <xf numFmtId="0" fontId="11" fillId="0" borderId="8" xfId="23" applyFont="1" applyFill="1" applyBorder="1" applyAlignment="1">
      <alignment horizontal="center" vertical="center"/>
    </xf>
    <xf numFmtId="0" fontId="11" fillId="0" borderId="1" xfId="23" applyFont="1" applyFill="1" applyBorder="1" applyAlignment="1">
      <alignment horizontal="center" vertical="center"/>
    </xf>
    <xf numFmtId="0" fontId="11" fillId="0" borderId="30" xfId="23" applyFont="1" applyFill="1" applyBorder="1" applyAlignment="1">
      <alignment horizontal="center" vertical="center"/>
    </xf>
    <xf numFmtId="0" fontId="11" fillId="0" borderId="36" xfId="23" applyFont="1" applyFill="1" applyBorder="1" applyAlignment="1">
      <alignment horizontal="center" vertical="center"/>
    </xf>
    <xf numFmtId="0" fontId="29" fillId="8" borderId="24" xfId="23" applyFont="1" applyFill="1" applyBorder="1" applyAlignment="1">
      <alignment horizontal="left"/>
    </xf>
    <xf numFmtId="0" fontId="30" fillId="8" borderId="25" xfId="23" applyFont="1" applyFill="1" applyBorder="1" applyAlignment="1">
      <alignment horizontal="left"/>
    </xf>
    <xf numFmtId="0" fontId="29" fillId="8" borderId="28" xfId="23" applyFont="1" applyFill="1" applyBorder="1" applyAlignment="1">
      <alignment horizontal="left"/>
    </xf>
    <xf numFmtId="0" fontId="30" fillId="8" borderId="29" xfId="23" applyFont="1" applyFill="1" applyBorder="1" applyAlignment="1">
      <alignment horizontal="left"/>
    </xf>
    <xf numFmtId="15" fontId="30" fillId="8" borderId="30" xfId="23" quotePrefix="1" applyNumberFormat="1" applyFont="1" applyFill="1" applyBorder="1" applyAlignment="1">
      <alignment horizontal="left"/>
    </xf>
    <xf numFmtId="0" fontId="30" fillId="8" borderId="31" xfId="23" applyFont="1" applyFill="1" applyBorder="1" applyAlignment="1">
      <alignment horizontal="left"/>
    </xf>
    <xf numFmtId="0" fontId="32" fillId="24" borderId="46" xfId="23" applyFont="1" applyFill="1" applyBorder="1" applyAlignment="1">
      <alignment horizontal="center" vertical="center"/>
    </xf>
    <xf numFmtId="0" fontId="32" fillId="24" borderId="34" xfId="23" applyFont="1" applyFill="1" applyBorder="1" applyAlignment="1">
      <alignment horizontal="center" vertical="center"/>
    </xf>
    <xf numFmtId="0" fontId="32" fillId="24" borderId="47" xfId="23" applyFont="1" applyFill="1" applyBorder="1" applyAlignment="1">
      <alignment horizontal="center" vertical="center"/>
    </xf>
    <xf numFmtId="0" fontId="27" fillId="0" borderId="48" xfId="23" applyFont="1" applyBorder="1" applyAlignment="1">
      <alignment horizontal="center" vertical="center" wrapText="1"/>
    </xf>
    <xf numFmtId="0" fontId="27" fillId="0" borderId="36" xfId="23" applyFont="1" applyBorder="1" applyAlignment="1">
      <alignment horizontal="center" vertical="center" wrapText="1"/>
    </xf>
    <xf numFmtId="0" fontId="27" fillId="0" borderId="31" xfId="23" applyFont="1" applyBorder="1" applyAlignment="1">
      <alignment horizontal="center" vertical="center" wrapText="1"/>
    </xf>
    <xf numFmtId="0" fontId="32" fillId="24" borderId="50" xfId="23" applyFont="1" applyFill="1" applyBorder="1" applyAlignment="1">
      <alignment horizontal="center" vertical="center"/>
    </xf>
    <xf numFmtId="0" fontId="32" fillId="24" borderId="51" xfId="23" applyFont="1" applyFill="1" applyBorder="1" applyAlignment="1">
      <alignment horizontal="center" vertical="center"/>
    </xf>
    <xf numFmtId="0" fontId="27" fillId="0" borderId="52" xfId="23" applyFont="1" applyFill="1" applyBorder="1" applyAlignment="1">
      <alignment horizontal="left" vertical="center" wrapText="1"/>
    </xf>
    <xf numFmtId="0" fontId="27" fillId="0" borderId="53" xfId="23" applyFont="1" applyFill="1" applyBorder="1" applyAlignment="1">
      <alignment horizontal="left" vertical="center" wrapText="1"/>
    </xf>
    <xf numFmtId="0" fontId="4" fillId="0" borderId="23" xfId="9" applyFont="1" applyBorder="1" applyAlignment="1">
      <alignment horizontal="left" vertical="center" wrapText="1"/>
    </xf>
    <xf numFmtId="0" fontId="4" fillId="0" borderId="43" xfId="9" applyFont="1" applyBorder="1" applyAlignment="1">
      <alignment horizontal="left" vertical="center" wrapText="1"/>
    </xf>
    <xf numFmtId="0" fontId="4" fillId="0" borderId="43" xfId="9" applyFont="1" applyBorder="1" applyAlignment="1">
      <alignment horizontal="left" vertical="center"/>
    </xf>
    <xf numFmtId="0" fontId="4" fillId="0" borderId="45" xfId="9" applyFont="1" applyBorder="1" applyAlignment="1">
      <alignment horizontal="left" vertical="center"/>
    </xf>
    <xf numFmtId="0" fontId="4" fillId="0" borderId="7" xfId="9" applyFont="1" applyBorder="1" applyAlignment="1">
      <alignment horizontal="left" vertical="center" wrapText="1"/>
    </xf>
    <xf numFmtId="0" fontId="4" fillId="0" borderId="15" xfId="9" applyFont="1" applyBorder="1" applyAlignment="1">
      <alignment horizontal="left" vertical="center" wrapText="1"/>
    </xf>
    <xf numFmtId="0" fontId="4" fillId="0" borderId="6" xfId="9" applyFont="1" applyBorder="1" applyAlignment="1">
      <alignment horizontal="left" vertical="center" wrapText="1"/>
    </xf>
    <xf numFmtId="0" fontId="4" fillId="0" borderId="2" xfId="9" applyFont="1" applyBorder="1" applyAlignment="1">
      <alignment horizontal="center" vertical="center"/>
    </xf>
    <xf numFmtId="0" fontId="4" fillId="0" borderId="7" xfId="9" applyFont="1" applyBorder="1" applyAlignment="1">
      <alignment horizontal="center" vertical="center"/>
    </xf>
    <xf numFmtId="0" fontId="4" fillId="0" borderId="15" xfId="9" applyFont="1" applyBorder="1" applyAlignment="1">
      <alignment horizontal="center" vertical="center"/>
    </xf>
    <xf numFmtId="0" fontId="4" fillId="0" borderId="6" xfId="9" applyFont="1" applyBorder="1" applyAlignment="1">
      <alignment horizontal="center" vertical="center"/>
    </xf>
    <xf numFmtId="0" fontId="4" fillId="0" borderId="2" xfId="9" applyFont="1" applyBorder="1" applyAlignment="1">
      <alignment horizontal="left" vertical="center" wrapText="1"/>
    </xf>
    <xf numFmtId="0" fontId="33" fillId="0" borderId="2" xfId="9" applyFont="1" applyBorder="1" applyAlignment="1">
      <alignment horizontal="center" vertical="center" wrapText="1"/>
    </xf>
    <xf numFmtId="14" fontId="27" fillId="0" borderId="2" xfId="9" applyNumberFormat="1" applyFont="1" applyBorder="1" applyAlignment="1">
      <alignment horizontal="center" vertical="center" wrapText="1"/>
    </xf>
    <xf numFmtId="0" fontId="27" fillId="0" borderId="2" xfId="9" applyFont="1" applyBorder="1" applyAlignment="1">
      <alignment horizontal="center" vertical="center" wrapText="1"/>
    </xf>
    <xf numFmtId="0" fontId="11" fillId="0" borderId="38" xfId="9" applyFont="1" applyBorder="1" applyAlignment="1">
      <alignment horizontal="center" vertical="center" wrapText="1"/>
    </xf>
    <xf numFmtId="0" fontId="11" fillId="0" borderId="4" xfId="9" applyFont="1" applyBorder="1" applyAlignment="1">
      <alignment horizontal="center" vertical="center" wrapText="1"/>
    </xf>
    <xf numFmtId="0" fontId="11" fillId="0" borderId="43" xfId="9" applyFont="1" applyBorder="1" applyAlignment="1">
      <alignment horizontal="center" vertical="center" wrapText="1"/>
    </xf>
    <xf numFmtId="0" fontId="29" fillId="8" borderId="24" xfId="9" applyFont="1" applyFill="1" applyBorder="1" applyAlignment="1">
      <alignment horizontal="left"/>
    </xf>
    <xf numFmtId="0" fontId="29" fillId="8" borderId="39" xfId="9" applyFont="1" applyFill="1" applyBorder="1" applyAlignment="1">
      <alignment horizontal="left"/>
    </xf>
    <xf numFmtId="0" fontId="30" fillId="8" borderId="25" xfId="9" applyFont="1" applyFill="1" applyBorder="1" applyAlignment="1">
      <alignment horizontal="left"/>
    </xf>
    <xf numFmtId="0" fontId="30" fillId="8" borderId="12" xfId="9" applyFont="1" applyFill="1" applyBorder="1" applyAlignment="1">
      <alignment horizontal="left"/>
    </xf>
    <xf numFmtId="0" fontId="30" fillId="8" borderId="14" xfId="9" applyFont="1" applyFill="1" applyBorder="1" applyAlignment="1">
      <alignment horizontal="left"/>
    </xf>
    <xf numFmtId="15" fontId="30" fillId="8" borderId="30" xfId="9" quotePrefix="1" applyNumberFormat="1" applyFont="1" applyFill="1" applyBorder="1" applyAlignment="1">
      <alignment horizontal="left"/>
    </xf>
    <xf numFmtId="15" fontId="30" fillId="8" borderId="36" xfId="9" quotePrefix="1" applyNumberFormat="1" applyFont="1" applyFill="1" applyBorder="1" applyAlignment="1">
      <alignment horizontal="left"/>
    </xf>
    <xf numFmtId="0" fontId="30" fillId="8" borderId="31" xfId="9" applyFont="1" applyFill="1" applyBorder="1" applyAlignment="1">
      <alignment horizontal="left"/>
    </xf>
  </cellXfs>
  <cellStyles count="38">
    <cellStyle name="Excel_BuiltIn_Percent" xfId="16"/>
    <cellStyle name="Millares" xfId="5" builtinId="3"/>
    <cellStyle name="Millares 2" xfId="7"/>
    <cellStyle name="Millares 3" xfId="22"/>
    <cellStyle name="Millares 3 2" xfId="36"/>
    <cellStyle name="Normal" xfId="0" builtinId="0"/>
    <cellStyle name="Normal 10" xfId="9"/>
    <cellStyle name="Normal 11" xfId="15"/>
    <cellStyle name="Normal 11 2" xfId="30"/>
    <cellStyle name="Normal 12" xfId="20"/>
    <cellStyle name="Normal 12 2" xfId="25"/>
    <cellStyle name="Normal 13" xfId="21"/>
    <cellStyle name="Normal 13 2" xfId="35"/>
    <cellStyle name="Normal 14" xfId="24"/>
    <cellStyle name="Normal 15" xfId="26"/>
    <cellStyle name="Normal 16" xfId="28"/>
    <cellStyle name="Normal 17" xfId="27"/>
    <cellStyle name="Normal 18" xfId="31"/>
    <cellStyle name="Normal 19" xfId="34"/>
    <cellStyle name="Normal 2" xfId="2"/>
    <cellStyle name="Normal 2 2" xfId="17"/>
    <cellStyle name="Normal 2 3" xfId="23"/>
    <cellStyle name="Normal 20" xfId="37"/>
    <cellStyle name="Normal 21" xfId="29"/>
    <cellStyle name="Normal 3" xfId="1"/>
    <cellStyle name="Normal 3 2" xfId="18"/>
    <cellStyle name="Normal 3 2 2" xfId="32"/>
    <cellStyle name="Normal 4" xfId="4"/>
    <cellStyle name="Normal 4 2" xfId="19"/>
    <cellStyle name="Normal 4 2 2" xfId="33"/>
    <cellStyle name="Normal 5" xfId="10"/>
    <cellStyle name="Normal 6" xfId="11"/>
    <cellStyle name="Normal 7" xfId="12"/>
    <cellStyle name="Normal 8" xfId="13"/>
    <cellStyle name="Normal 9" xfId="14"/>
    <cellStyle name="Porcentaje" xfId="6" builtinId="5"/>
    <cellStyle name="Porcentaje 2" xfId="3"/>
    <cellStyle name="Porcentaje 3" xfId="8"/>
  </cellStyles>
  <dxfs count="6">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s>
  <tableStyles count="0" defaultTableStyle="TableStyleMedium9" defaultPivotStyle="PivotStyleMedium4"/>
  <colors>
    <mruColors>
      <color rgb="FF66FFFF"/>
      <color rgb="FFFFCCFF"/>
      <color rgb="FFCCECFF"/>
      <color rgb="FFCCFFCC"/>
      <color rgb="FFFFFFCC"/>
      <color rgb="FFFF7D00"/>
      <color rgb="FFED720D"/>
      <color rgb="FFE67300"/>
      <color rgb="FFF67B00"/>
      <color rgb="FFFA7D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xmlns="" id="{00000000-0008-0000-0000-000002000000}"/>
            </a:ext>
          </a:extLst>
        </xdr:cNvPr>
        <xdr:cNvSpPr>
          <a:spLocks noChangeArrowheads="1"/>
        </xdr:cNvSpPr>
      </xdr:nvSpPr>
      <xdr:spPr bwMode="auto">
        <a:xfrm>
          <a:off x="0" y="1190625"/>
          <a:ext cx="18859500" cy="95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xmlns="" id="{00000000-0008-0000-0100-000002000000}"/>
            </a:ext>
          </a:extLst>
        </xdr:cNvPr>
        <xdr:cNvSpPr>
          <a:spLocks noChangeArrowheads="1"/>
        </xdr:cNvSpPr>
      </xdr:nvSpPr>
      <xdr:spPr bwMode="auto">
        <a:xfrm>
          <a:off x="0" y="1190625"/>
          <a:ext cx="18859500" cy="595503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30</xdr:row>
      <xdr:rowOff>0</xdr:rowOff>
    </xdr:to>
    <xdr:sp macro="" textlink="">
      <xdr:nvSpPr>
        <xdr:cNvPr id="2" name="AutoShape 23">
          <a:extLst>
            <a:ext uri="{FF2B5EF4-FFF2-40B4-BE49-F238E27FC236}">
              <a16:creationId xmlns:a16="http://schemas.microsoft.com/office/drawing/2014/main" xmlns="" id="{00000000-0008-0000-0200-000002000000}"/>
            </a:ext>
          </a:extLst>
        </xdr:cNvPr>
        <xdr:cNvSpPr>
          <a:spLocks noChangeArrowheads="1"/>
        </xdr:cNvSpPr>
      </xdr:nvSpPr>
      <xdr:spPr bwMode="auto">
        <a:xfrm>
          <a:off x="0" y="1190625"/>
          <a:ext cx="18859500" cy="595503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xmlns="" id="{00000000-0008-0000-0300-000002000000}"/>
            </a:ext>
          </a:extLst>
        </xdr:cNvPr>
        <xdr:cNvSpPr>
          <a:spLocks noChangeArrowheads="1"/>
        </xdr:cNvSpPr>
      </xdr:nvSpPr>
      <xdr:spPr bwMode="auto">
        <a:xfrm>
          <a:off x="0" y="1190625"/>
          <a:ext cx="18859500" cy="595503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23</xdr:row>
      <xdr:rowOff>0</xdr:rowOff>
    </xdr:to>
    <xdr:sp macro="" textlink="">
      <xdr:nvSpPr>
        <xdr:cNvPr id="2" name="AutoShape 23">
          <a:extLst>
            <a:ext uri="{FF2B5EF4-FFF2-40B4-BE49-F238E27FC236}">
              <a16:creationId xmlns:a16="http://schemas.microsoft.com/office/drawing/2014/main" xmlns="" id="{00000000-0008-0000-0400-000002000000}"/>
            </a:ext>
          </a:extLst>
        </xdr:cNvPr>
        <xdr:cNvSpPr>
          <a:spLocks noChangeArrowheads="1"/>
        </xdr:cNvSpPr>
      </xdr:nvSpPr>
      <xdr:spPr bwMode="auto">
        <a:xfrm>
          <a:off x="0" y="1190625"/>
          <a:ext cx="18859500" cy="595503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16</xdr:row>
      <xdr:rowOff>495300</xdr:rowOff>
    </xdr:to>
    <xdr:sp macro="" textlink="">
      <xdr:nvSpPr>
        <xdr:cNvPr id="2" name="AutoShape 23">
          <a:extLst>
            <a:ext uri="{FF2B5EF4-FFF2-40B4-BE49-F238E27FC236}">
              <a16:creationId xmlns:a16="http://schemas.microsoft.com/office/drawing/2014/main" xmlns="" id="{00000000-0008-0000-0500-000002000000}"/>
            </a:ext>
          </a:extLst>
        </xdr:cNvPr>
        <xdr:cNvSpPr>
          <a:spLocks noChangeArrowheads="1"/>
        </xdr:cNvSpPr>
      </xdr:nvSpPr>
      <xdr:spPr bwMode="auto">
        <a:xfrm>
          <a:off x="0" y="1190625"/>
          <a:ext cx="18859500" cy="595503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xmlns="" id="{00000000-0008-0000-0600-000002000000}"/>
            </a:ext>
          </a:extLst>
        </xdr:cNvPr>
        <xdr:cNvSpPr>
          <a:spLocks noChangeArrowheads="1"/>
        </xdr:cNvSpPr>
      </xdr:nvSpPr>
      <xdr:spPr bwMode="auto">
        <a:xfrm>
          <a:off x="0" y="1190625"/>
          <a:ext cx="18859500" cy="95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xmlns="" id="{00000000-0008-0000-0700-000002000000}"/>
            </a:ext>
          </a:extLst>
        </xdr:cNvPr>
        <xdr:cNvSpPr>
          <a:spLocks noChangeArrowheads="1"/>
        </xdr:cNvSpPr>
      </xdr:nvSpPr>
      <xdr:spPr bwMode="auto">
        <a:xfrm>
          <a:off x="0" y="1190625"/>
          <a:ext cx="18859500" cy="95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xmlns="" id="{00000000-0008-0000-0800-000002000000}"/>
            </a:ext>
          </a:extLst>
        </xdr:cNvPr>
        <xdr:cNvSpPr>
          <a:spLocks noChangeArrowheads="1"/>
        </xdr:cNvSpPr>
      </xdr:nvSpPr>
      <xdr:spPr bwMode="auto">
        <a:xfrm>
          <a:off x="0" y="1190625"/>
          <a:ext cx="18859500" cy="95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xmlns="" id="{00000000-0008-0000-0900-000002000000}"/>
            </a:ext>
          </a:extLst>
        </xdr:cNvPr>
        <xdr:cNvSpPr>
          <a:spLocks noChangeArrowheads="1"/>
        </xdr:cNvSpPr>
      </xdr:nvSpPr>
      <xdr:spPr bwMode="auto">
        <a:xfrm>
          <a:off x="0" y="1190625"/>
          <a:ext cx="18859500" cy="95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xmlns="" id="{00000000-0008-0000-0A00-000002000000}"/>
            </a:ext>
          </a:extLst>
        </xdr:cNvPr>
        <xdr:cNvSpPr>
          <a:spLocks noChangeArrowheads="1"/>
        </xdr:cNvSpPr>
      </xdr:nvSpPr>
      <xdr:spPr bwMode="auto">
        <a:xfrm>
          <a:off x="0" y="1190625"/>
          <a:ext cx="18859500" cy="95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xmlns="" id="{00000000-0008-0000-0B00-000002000000}"/>
            </a:ext>
          </a:extLst>
        </xdr:cNvPr>
        <xdr:cNvSpPr>
          <a:spLocks noChangeArrowheads="1"/>
        </xdr:cNvSpPr>
      </xdr:nvSpPr>
      <xdr:spPr bwMode="auto">
        <a:xfrm>
          <a:off x="0" y="1190625"/>
          <a:ext cx="18859500" cy="95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xmlns="" id="{00000000-0008-0000-0C00-000002000000}"/>
            </a:ext>
          </a:extLst>
        </xdr:cNvPr>
        <xdr:cNvSpPr>
          <a:spLocks noChangeArrowheads="1"/>
        </xdr:cNvSpPr>
      </xdr:nvSpPr>
      <xdr:spPr bwMode="auto">
        <a:xfrm>
          <a:off x="0" y="1190625"/>
          <a:ext cx="18859500" cy="95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57150</xdr:colOff>
      <xdr:row>1</xdr:row>
      <xdr:rowOff>190500</xdr:rowOff>
    </xdr:from>
    <xdr:ext cx="1809751" cy="624907"/>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xmlns="" id="{00000000-0008-0000-0D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2900" y="285750"/>
          <a:ext cx="1809751" cy="624907"/>
        </a:xfrm>
        <a:prstGeom prst="rect">
          <a:avLst/>
        </a:prstGeom>
        <a:noFill/>
        <a:ln>
          <a:noFill/>
        </a:ln>
      </xdr:spPr>
    </xdr:pic>
    <xdr:clientData/>
  </xdr:oneCellAnchor>
</xdr:wsDr>
</file>

<file path=xl/drawings/drawing15.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36</xdr:row>
      <xdr:rowOff>0</xdr:rowOff>
    </xdr:to>
    <xdr:sp macro="" textlink="">
      <xdr:nvSpPr>
        <xdr:cNvPr id="2071" name="Rectangle 23" hidden="1">
          <a:extLst>
            <a:ext uri="{FF2B5EF4-FFF2-40B4-BE49-F238E27FC236}">
              <a16:creationId xmlns:a16="http://schemas.microsoft.com/office/drawing/2014/main" xmlns="" id="{00000000-0008-0000-0E00-0000170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1</xdr:col>
      <xdr:colOff>0</xdr:colOff>
      <xdr:row>7</xdr:row>
      <xdr:rowOff>0</xdr:rowOff>
    </xdr:from>
    <xdr:to>
      <xdr:col>10</xdr:col>
      <xdr:colOff>0</xdr:colOff>
      <xdr:row>36</xdr:row>
      <xdr:rowOff>0</xdr:rowOff>
    </xdr:to>
    <xdr:sp macro="" textlink="">
      <xdr:nvSpPr>
        <xdr:cNvPr id="2" name="AutoShape 23">
          <a:extLst>
            <a:ext uri="{FF2B5EF4-FFF2-40B4-BE49-F238E27FC236}">
              <a16:creationId xmlns:a16="http://schemas.microsoft.com/office/drawing/2014/main" xmlns="" id="{00000000-0008-0000-0E00-000002000000}"/>
            </a:ext>
          </a:extLst>
        </xdr:cNvPr>
        <xdr:cNvSpPr>
          <a:spLocks noChangeArrowheads="1"/>
        </xdr:cNvSpPr>
      </xdr:nvSpPr>
      <xdr:spPr bwMode="auto">
        <a:xfrm>
          <a:off x="0" y="0"/>
          <a:ext cx="27327225" cy="656272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42522</xdr:colOff>
      <xdr:row>1</xdr:row>
      <xdr:rowOff>154782</xdr:rowOff>
    </xdr:from>
    <xdr:to>
      <xdr:col>1</xdr:col>
      <xdr:colOff>1852273</xdr:colOff>
      <xdr:row>5</xdr:row>
      <xdr:rowOff>17689</xdr:rowOff>
    </xdr:to>
    <xdr:pic>
      <xdr:nvPicPr>
        <xdr:cNvPr id="6" name="Picture 4" descr="Macintosh HD:Users:personeriabogota:Documents:Personeria:2016:Julio:Propuesta logo:Logo Nuevo Personeria cuadricula-02.png">
          <a:extLst>
            <a:ext uri="{FF2B5EF4-FFF2-40B4-BE49-F238E27FC236}">
              <a16:creationId xmlns:a16="http://schemas.microsoft.com/office/drawing/2014/main" xmlns="" id="{00000000-0008-0000-0E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16366" y="345282"/>
          <a:ext cx="1809751" cy="624907"/>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54428</xdr:colOff>
      <xdr:row>1</xdr:row>
      <xdr:rowOff>178594</xdr:rowOff>
    </xdr:from>
    <xdr:to>
      <xdr:col>1</xdr:col>
      <xdr:colOff>1864179</xdr:colOff>
      <xdr:row>5</xdr:row>
      <xdr:rowOff>3401</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xmlns="" id="{00000000-0008-0000-0F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273844"/>
          <a:ext cx="1809751" cy="624907"/>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57150</xdr:colOff>
      <xdr:row>1</xdr:row>
      <xdr:rowOff>190500</xdr:rowOff>
    </xdr:from>
    <xdr:to>
      <xdr:col>2</xdr:col>
      <xdr:colOff>914401</xdr:colOff>
      <xdr:row>5</xdr:row>
      <xdr:rowOff>15307</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xmlns="" id="{00000000-0008-0000-1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2900" y="285750"/>
          <a:ext cx="1809751" cy="62490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omorales\Downloads\Users\DANIEL\Desktop\CESAR\temporal\2.%20documentos%201%20(FORMATO%20PO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jromero\Downloads\PEI%20II%20%20SEM%202017\COD%2003%20D%20TIC%20%20PEI%20IISEM%202017%20CORREO%2022%20EN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EI 2016-2020"/>
      <sheetName val="GRAFICO"/>
      <sheetName val="OBJETIVOS"/>
      <sheetName val="Hoja1"/>
      <sheetName val="lista desplegable OBJETIV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1. Promover los Derechos de las personas, mediante acciones dirigidas a prevenir su vulneración, y apoyar el fortalecimiento de una Cultura de Paz en el Distrito Capital.</v>
          </cell>
        </row>
        <row r="2">
          <cell r="C2" t="str">
            <v>2. Promover el respeto y vigilar el cumplimiento de los Derechos de las Mujeres, desde una perspectiva de Equidad de Género.</v>
          </cell>
        </row>
        <row r="3">
          <cell r="C3" t="str">
            <v>3. Adelantar el control a la Función Pública y a los servicios a cargo del Distrito Capital, en temas de impacto e interés para la Ciudad.</v>
          </cell>
        </row>
        <row r="4">
          <cell r="C4" t="str">
            <v xml:space="preserve">4. Sensibilizar y promover el conocimiento, el respeto, la preservación de los derechos, el cumplimiento de los deberes y el correcto actuar de los servidores(as) públicos(as) a través de acciones preventivas y disuasivas, así como del ejercicio de un control disciplinario eficiente y eficaz.  </v>
          </cell>
        </row>
        <row r="5">
          <cell r="C5" t="str">
            <v>5. Fortalecer la gestión de las personerías locales para prestar un servicio efectivo, de acuerdo con las necesidades y peticiones de las personas.</v>
          </cell>
        </row>
        <row r="6">
          <cell r="C6" t="str">
            <v>6. Promover la cooperación nacional e internacional con el fin de fortalecer y consolidar el liderazgo de la Personería de Bogotá D.C., en el ejercicio de las funciones públicas a su cargo.</v>
          </cell>
        </row>
        <row r="7">
          <cell r="C7" t="str">
            <v>7. Diseñar, implementar y consolidar las tecnologías de la información y las comunicaciones (TIC) para una gestión institucional eficiente y eficaz.</v>
          </cell>
        </row>
        <row r="8">
          <cell r="C8" t="str">
            <v>8. Modernizar la Organización y la gestión institucional para garantizar condiciones óptimas en el ejercicio de las funciones públicas.</v>
          </cell>
        </row>
        <row r="9">
          <cell r="C9" t="str">
            <v>9. Promover una Cultura de la Calidad, Buen Servicio y Mejora Continua de los procesos institucionales, en el marco de los estándares internacionales y la normatividad vigente.</v>
          </cell>
        </row>
        <row r="10">
          <cell r="C10" t="str">
            <v>10. Diseñar e implementar una gestión del Talento Humano destinada a elevar el nivel de formación, competencias, sentido de pertenencia y crecimiento personal de los(las) servidores(as) públicos(as) de la Entidad.</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Q29"/>
  <sheetViews>
    <sheetView showGridLines="0" topLeftCell="AB2" zoomScale="65" zoomScaleNormal="65" workbookViewId="0">
      <selection activeCell="AD164" sqref="AD164:AD165"/>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285"/>
      <c r="B1" s="285"/>
      <c r="C1" s="285"/>
      <c r="D1" s="286" t="s">
        <v>345</v>
      </c>
      <c r="E1" s="286"/>
      <c r="F1" s="286"/>
      <c r="G1" s="286"/>
      <c r="H1" s="286"/>
    </row>
    <row r="2" spans="1:43" ht="39.75" customHeight="1">
      <c r="A2" s="285"/>
      <c r="B2" s="285"/>
      <c r="C2" s="285"/>
      <c r="D2" s="286">
        <v>2015</v>
      </c>
      <c r="E2" s="286"/>
      <c r="F2" s="286"/>
      <c r="G2" s="286"/>
      <c r="H2" s="286"/>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287"/>
      <c r="AP4" s="288"/>
      <c r="AQ4" s="289"/>
    </row>
    <row r="5" spans="1:43" ht="13.5" customHeight="1">
      <c r="A5" s="290" t="s">
        <v>0</v>
      </c>
      <c r="B5" s="290" t="s">
        <v>1</v>
      </c>
      <c r="C5" s="290" t="s">
        <v>2</v>
      </c>
      <c r="D5" s="292" t="s">
        <v>3</v>
      </c>
      <c r="E5" s="292" t="s">
        <v>4</v>
      </c>
      <c r="F5" s="292" t="s">
        <v>5</v>
      </c>
      <c r="G5" s="292" t="s">
        <v>6</v>
      </c>
      <c r="H5" s="292" t="s">
        <v>7</v>
      </c>
      <c r="I5" s="303" t="s">
        <v>346</v>
      </c>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294" t="s">
        <v>347</v>
      </c>
      <c r="AP5" s="295" t="s">
        <v>348</v>
      </c>
      <c r="AQ5" s="295" t="s">
        <v>378</v>
      </c>
    </row>
    <row r="6" spans="1:43" ht="13.5" customHeight="1">
      <c r="A6" s="290"/>
      <c r="B6" s="290"/>
      <c r="C6" s="290"/>
      <c r="D6" s="292"/>
      <c r="E6" s="292"/>
      <c r="F6" s="292"/>
      <c r="G6" s="292"/>
      <c r="H6" s="292"/>
      <c r="I6" s="296" t="s">
        <v>349</v>
      </c>
      <c r="J6" s="296"/>
      <c r="K6" s="296"/>
      <c r="L6" s="296"/>
      <c r="M6" s="296"/>
      <c r="N6" s="296"/>
      <c r="O6" s="296"/>
      <c r="P6" s="296"/>
      <c r="Q6" s="296" t="s">
        <v>350</v>
      </c>
      <c r="R6" s="296"/>
      <c r="S6" s="296"/>
      <c r="T6" s="296"/>
      <c r="U6" s="296"/>
      <c r="V6" s="296"/>
      <c r="W6" s="296"/>
      <c r="X6" s="296"/>
      <c r="Y6" s="296" t="s">
        <v>351</v>
      </c>
      <c r="Z6" s="296"/>
      <c r="AA6" s="296"/>
      <c r="AB6" s="296"/>
      <c r="AC6" s="296"/>
      <c r="AD6" s="296"/>
      <c r="AE6" s="296"/>
      <c r="AF6" s="296"/>
      <c r="AG6" s="296" t="s">
        <v>352</v>
      </c>
      <c r="AH6" s="296"/>
      <c r="AI6" s="296"/>
      <c r="AJ6" s="296"/>
      <c r="AK6" s="296"/>
      <c r="AL6" s="296"/>
      <c r="AM6" s="296"/>
      <c r="AN6" s="296"/>
      <c r="AO6" s="294"/>
      <c r="AP6" s="295"/>
      <c r="AQ6" s="295"/>
    </row>
    <row r="7" spans="1:43" ht="17.25" customHeight="1">
      <c r="A7" s="290"/>
      <c r="B7" s="290"/>
      <c r="C7" s="290"/>
      <c r="D7" s="292"/>
      <c r="E7" s="292"/>
      <c r="F7" s="292"/>
      <c r="G7" s="292"/>
      <c r="H7" s="292"/>
      <c r="I7" s="299" t="s">
        <v>353</v>
      </c>
      <c r="J7" s="299"/>
      <c r="K7" s="299" t="s">
        <v>354</v>
      </c>
      <c r="L7" s="299"/>
      <c r="M7" s="299" t="s">
        <v>355</v>
      </c>
      <c r="N7" s="299"/>
      <c r="O7" s="297" t="s">
        <v>356</v>
      </c>
      <c r="P7" s="298"/>
      <c r="Q7" s="299" t="s">
        <v>357</v>
      </c>
      <c r="R7" s="299"/>
      <c r="S7" s="299" t="s">
        <v>358</v>
      </c>
      <c r="T7" s="299"/>
      <c r="U7" s="299" t="s">
        <v>359</v>
      </c>
      <c r="V7" s="299"/>
      <c r="W7" s="297" t="s">
        <v>356</v>
      </c>
      <c r="X7" s="298"/>
      <c r="Y7" s="299" t="s">
        <v>360</v>
      </c>
      <c r="Z7" s="299"/>
      <c r="AA7" s="299" t="s">
        <v>361</v>
      </c>
      <c r="AB7" s="299"/>
      <c r="AC7" s="299" t="s">
        <v>362</v>
      </c>
      <c r="AD7" s="299"/>
      <c r="AE7" s="297" t="s">
        <v>356</v>
      </c>
      <c r="AF7" s="298"/>
      <c r="AG7" s="299" t="s">
        <v>363</v>
      </c>
      <c r="AH7" s="299"/>
      <c r="AI7" s="299" t="s">
        <v>364</v>
      </c>
      <c r="AJ7" s="299"/>
      <c r="AK7" s="299" t="s">
        <v>365</v>
      </c>
      <c r="AL7" s="299"/>
      <c r="AM7" s="297" t="s">
        <v>356</v>
      </c>
      <c r="AN7" s="298"/>
      <c r="AO7" s="294"/>
      <c r="AP7" s="295"/>
      <c r="AQ7" s="295"/>
    </row>
    <row r="8" spans="1:43" ht="15.75" customHeight="1">
      <c r="A8" s="291"/>
      <c r="B8" s="291"/>
      <c r="C8" s="291"/>
      <c r="D8" s="293"/>
      <c r="E8" s="293"/>
      <c r="F8" s="293"/>
      <c r="G8" s="293"/>
      <c r="H8" s="293"/>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294"/>
      <c r="AP8" s="295"/>
      <c r="AQ8" s="295"/>
    </row>
    <row r="9" spans="1:43" ht="76.5" customHeight="1">
      <c r="A9" s="300" t="s">
        <v>100</v>
      </c>
      <c r="B9" s="300" t="s">
        <v>211</v>
      </c>
      <c r="C9" s="323" t="s">
        <v>101</v>
      </c>
      <c r="D9" s="304" t="s">
        <v>194</v>
      </c>
      <c r="E9" s="305" t="s">
        <v>380</v>
      </c>
      <c r="F9" s="306" t="s">
        <v>174</v>
      </c>
      <c r="G9" s="65" t="s">
        <v>175</v>
      </c>
      <c r="H9" s="65" t="s">
        <v>253</v>
      </c>
      <c r="I9" s="308">
        <v>0</v>
      </c>
      <c r="J9" s="308">
        <v>0</v>
      </c>
      <c r="K9" s="308">
        <v>0</v>
      </c>
      <c r="L9" s="308">
        <v>0</v>
      </c>
      <c r="M9" s="308">
        <v>0</v>
      </c>
      <c r="N9" s="308">
        <v>0</v>
      </c>
      <c r="O9" s="311">
        <f>I9+K9+M9</f>
        <v>0</v>
      </c>
      <c r="P9" s="311">
        <f>J9+L9+N9</f>
        <v>0</v>
      </c>
      <c r="Q9" s="308">
        <v>0</v>
      </c>
      <c r="R9" s="308">
        <v>0</v>
      </c>
      <c r="S9" s="308">
        <v>0</v>
      </c>
      <c r="T9" s="308">
        <v>0</v>
      </c>
      <c r="U9" s="308">
        <v>0</v>
      </c>
      <c r="V9" s="308">
        <v>0</v>
      </c>
      <c r="W9" s="311">
        <f>Q9+S9+U9</f>
        <v>0</v>
      </c>
      <c r="X9" s="311">
        <f>R9+T9+V9</f>
        <v>0</v>
      </c>
      <c r="Y9" s="308">
        <v>0</v>
      </c>
      <c r="Z9" s="308">
        <v>0</v>
      </c>
      <c r="AA9" s="308">
        <v>0</v>
      </c>
      <c r="AB9" s="308">
        <v>0</v>
      </c>
      <c r="AC9" s="308">
        <v>0</v>
      </c>
      <c r="AD9" s="308">
        <v>1</v>
      </c>
      <c r="AE9" s="311">
        <f>Y9+AA9+AC9</f>
        <v>0</v>
      </c>
      <c r="AF9" s="311">
        <f>Z9+AB9+AD9</f>
        <v>1</v>
      </c>
      <c r="AG9" s="314">
        <v>1</v>
      </c>
      <c r="AH9" s="308">
        <v>0</v>
      </c>
      <c r="AI9" s="308">
        <v>0</v>
      </c>
      <c r="AJ9" s="308">
        <v>0</v>
      </c>
      <c r="AK9" s="308">
        <v>0</v>
      </c>
      <c r="AL9" s="308">
        <v>0</v>
      </c>
      <c r="AM9" s="311">
        <f>AG9+AI9+AK9</f>
        <v>1</v>
      </c>
      <c r="AN9" s="311">
        <f>AH9+AJ9+AL9</f>
        <v>0</v>
      </c>
      <c r="AO9" s="320">
        <f>O9+W9+AE9+AM9</f>
        <v>1</v>
      </c>
      <c r="AP9" s="320">
        <f>P9+X9+AF9+AN9</f>
        <v>1</v>
      </c>
      <c r="AQ9" s="317">
        <f>IF(AND(AP9&gt;0,AO9&gt;0),AP9/AO9,0)</f>
        <v>1</v>
      </c>
    </row>
    <row r="10" spans="1:43" ht="145.5" customHeight="1">
      <c r="A10" s="301"/>
      <c r="B10" s="301"/>
      <c r="C10" s="324"/>
      <c r="D10" s="304"/>
      <c r="E10" s="305"/>
      <c r="F10" s="307"/>
      <c r="G10" s="68" t="s">
        <v>328</v>
      </c>
      <c r="H10" s="68" t="s">
        <v>323</v>
      </c>
      <c r="I10" s="309"/>
      <c r="J10" s="309"/>
      <c r="K10" s="309"/>
      <c r="L10" s="309"/>
      <c r="M10" s="309"/>
      <c r="N10" s="309"/>
      <c r="O10" s="312"/>
      <c r="P10" s="312"/>
      <c r="Q10" s="309"/>
      <c r="R10" s="309"/>
      <c r="S10" s="309"/>
      <c r="T10" s="309"/>
      <c r="U10" s="309"/>
      <c r="V10" s="309"/>
      <c r="W10" s="312"/>
      <c r="X10" s="312"/>
      <c r="Y10" s="309"/>
      <c r="Z10" s="309"/>
      <c r="AA10" s="309"/>
      <c r="AB10" s="309"/>
      <c r="AC10" s="309"/>
      <c r="AD10" s="309"/>
      <c r="AE10" s="312"/>
      <c r="AF10" s="312"/>
      <c r="AG10" s="315"/>
      <c r="AH10" s="309"/>
      <c r="AI10" s="309"/>
      <c r="AJ10" s="309"/>
      <c r="AK10" s="309"/>
      <c r="AL10" s="309"/>
      <c r="AM10" s="312"/>
      <c r="AN10" s="312"/>
      <c r="AO10" s="321"/>
      <c r="AP10" s="321"/>
      <c r="AQ10" s="318"/>
    </row>
    <row r="11" spans="1:43" ht="103.5">
      <c r="A11" s="301"/>
      <c r="B11" s="301"/>
      <c r="C11" s="324"/>
      <c r="D11" s="304"/>
      <c r="E11" s="305"/>
      <c r="F11" s="307"/>
      <c r="G11" s="68" t="s">
        <v>329</v>
      </c>
      <c r="H11" s="68" t="s">
        <v>373</v>
      </c>
      <c r="I11" s="309"/>
      <c r="J11" s="309"/>
      <c r="K11" s="309"/>
      <c r="L11" s="309"/>
      <c r="M11" s="309"/>
      <c r="N11" s="309"/>
      <c r="O11" s="312"/>
      <c r="P11" s="312"/>
      <c r="Q11" s="309"/>
      <c r="R11" s="309"/>
      <c r="S11" s="309"/>
      <c r="T11" s="309"/>
      <c r="U11" s="309"/>
      <c r="V11" s="309"/>
      <c r="W11" s="312"/>
      <c r="X11" s="312"/>
      <c r="Y11" s="309"/>
      <c r="Z11" s="309"/>
      <c r="AA11" s="309"/>
      <c r="AB11" s="309"/>
      <c r="AC11" s="309"/>
      <c r="AD11" s="309"/>
      <c r="AE11" s="312"/>
      <c r="AF11" s="312"/>
      <c r="AG11" s="315"/>
      <c r="AH11" s="309"/>
      <c r="AI11" s="309"/>
      <c r="AJ11" s="309"/>
      <c r="AK11" s="309"/>
      <c r="AL11" s="309"/>
      <c r="AM11" s="312"/>
      <c r="AN11" s="312"/>
      <c r="AO11" s="321"/>
      <c r="AP11" s="321"/>
      <c r="AQ11" s="318"/>
    </row>
    <row r="12" spans="1:43" ht="115.5" customHeight="1">
      <c r="A12" s="301"/>
      <c r="B12" s="301"/>
      <c r="C12" s="324"/>
      <c r="D12" s="304"/>
      <c r="E12" s="305"/>
      <c r="F12" s="307"/>
      <c r="G12" s="68" t="s">
        <v>324</v>
      </c>
      <c r="H12" s="68" t="s">
        <v>374</v>
      </c>
      <c r="I12" s="309"/>
      <c r="J12" s="309"/>
      <c r="K12" s="309"/>
      <c r="L12" s="309"/>
      <c r="M12" s="309"/>
      <c r="N12" s="309"/>
      <c r="O12" s="312"/>
      <c r="P12" s="312"/>
      <c r="Q12" s="309"/>
      <c r="R12" s="309"/>
      <c r="S12" s="309"/>
      <c r="T12" s="309"/>
      <c r="U12" s="309"/>
      <c r="V12" s="309"/>
      <c r="W12" s="312"/>
      <c r="X12" s="312"/>
      <c r="Y12" s="309"/>
      <c r="Z12" s="309"/>
      <c r="AA12" s="309"/>
      <c r="AB12" s="309"/>
      <c r="AC12" s="309"/>
      <c r="AD12" s="309"/>
      <c r="AE12" s="312"/>
      <c r="AF12" s="312"/>
      <c r="AG12" s="315"/>
      <c r="AH12" s="309"/>
      <c r="AI12" s="309"/>
      <c r="AJ12" s="309"/>
      <c r="AK12" s="309"/>
      <c r="AL12" s="309"/>
      <c r="AM12" s="312"/>
      <c r="AN12" s="312"/>
      <c r="AO12" s="321"/>
      <c r="AP12" s="321"/>
      <c r="AQ12" s="318"/>
    </row>
    <row r="13" spans="1:43" ht="138">
      <c r="A13" s="302"/>
      <c r="B13" s="302"/>
      <c r="C13" s="325"/>
      <c r="D13" s="304"/>
      <c r="E13" s="305"/>
      <c r="F13" s="307"/>
      <c r="G13" s="68" t="s">
        <v>340</v>
      </c>
      <c r="H13" s="68" t="s">
        <v>374</v>
      </c>
      <c r="I13" s="310"/>
      <c r="J13" s="310"/>
      <c r="K13" s="310"/>
      <c r="L13" s="310"/>
      <c r="M13" s="310"/>
      <c r="N13" s="310"/>
      <c r="O13" s="313"/>
      <c r="P13" s="313"/>
      <c r="Q13" s="310"/>
      <c r="R13" s="310"/>
      <c r="S13" s="310"/>
      <c r="T13" s="310"/>
      <c r="U13" s="310"/>
      <c r="V13" s="310"/>
      <c r="W13" s="313"/>
      <c r="X13" s="313"/>
      <c r="Y13" s="310"/>
      <c r="Z13" s="310"/>
      <c r="AA13" s="310"/>
      <c r="AB13" s="310"/>
      <c r="AC13" s="310"/>
      <c r="AD13" s="310"/>
      <c r="AE13" s="313"/>
      <c r="AF13" s="313"/>
      <c r="AG13" s="316"/>
      <c r="AH13" s="310"/>
      <c r="AI13" s="310"/>
      <c r="AJ13" s="310"/>
      <c r="AK13" s="310"/>
      <c r="AL13" s="310"/>
      <c r="AM13" s="313"/>
      <c r="AN13" s="313"/>
      <c r="AO13" s="322"/>
      <c r="AP13" s="322"/>
      <c r="AQ13" s="319"/>
    </row>
    <row r="14" spans="1:43" ht="18">
      <c r="A14" s="333" t="s">
        <v>377</v>
      </c>
      <c r="B14" s="334"/>
      <c r="C14" s="334"/>
      <c r="D14" s="334"/>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5"/>
      <c r="AQ14" s="23">
        <f>AVERAGE(AQ9:AQ13)</f>
        <v>1</v>
      </c>
    </row>
    <row r="15" spans="1:43" ht="17.25">
      <c r="A15" s="4"/>
      <c r="B15" s="4"/>
      <c r="C15" s="10"/>
      <c r="D15" s="4"/>
      <c r="E15" s="4"/>
      <c r="F15" s="4"/>
      <c r="G15" s="4"/>
      <c r="H15" s="5"/>
    </row>
    <row r="16" spans="1:43" ht="13.5" customHeight="1">
      <c r="A16" s="336" t="s">
        <v>185</v>
      </c>
      <c r="B16" s="337"/>
      <c r="C16" s="337"/>
      <c r="D16" s="337"/>
      <c r="E16" s="337"/>
      <c r="F16" s="337"/>
      <c r="G16" s="337"/>
      <c r="H16" s="337"/>
    </row>
    <row r="17" spans="1:8" ht="15" customHeight="1">
      <c r="A17" s="337"/>
      <c r="B17" s="337"/>
      <c r="C17" s="337"/>
      <c r="D17" s="337"/>
      <c r="E17" s="337"/>
      <c r="F17" s="337"/>
      <c r="G17" s="337"/>
      <c r="H17" s="337"/>
    </row>
    <row r="18" spans="1:8" ht="17.25">
      <c r="A18" s="4"/>
      <c r="B18" s="338"/>
      <c r="C18" s="338"/>
      <c r="D18" s="338"/>
      <c r="E18" s="338"/>
      <c r="F18" s="338"/>
      <c r="G18" s="338"/>
      <c r="H18" s="338"/>
    </row>
    <row r="19" spans="1:8" ht="17.25">
      <c r="A19" s="4"/>
      <c r="B19" s="4"/>
      <c r="C19" s="10"/>
      <c r="D19" s="4"/>
      <c r="E19" s="4"/>
      <c r="F19" s="4"/>
      <c r="G19" s="4"/>
      <c r="H19" s="5"/>
    </row>
    <row r="20" spans="1:8" ht="17.25">
      <c r="A20" s="327" t="s">
        <v>413</v>
      </c>
      <c r="B20" s="328"/>
      <c r="C20" s="328"/>
      <c r="D20" s="4"/>
      <c r="E20" s="4"/>
      <c r="F20" s="329" t="s">
        <v>372</v>
      </c>
      <c r="G20" s="330" t="s">
        <v>391</v>
      </c>
      <c r="H20" s="330"/>
    </row>
    <row r="21" spans="1:8" ht="17.25">
      <c r="A21" s="4"/>
      <c r="B21" s="4"/>
      <c r="C21" s="10"/>
      <c r="D21" s="4"/>
      <c r="E21" s="4"/>
      <c r="F21" s="329"/>
      <c r="G21" s="331" t="s">
        <v>382</v>
      </c>
      <c r="H21" s="332"/>
    </row>
    <row r="22" spans="1:8" ht="13.5" customHeight="1">
      <c r="A22" s="4"/>
      <c r="B22" s="4"/>
      <c r="C22" s="10"/>
      <c r="D22" s="4"/>
      <c r="E22" s="4"/>
      <c r="F22" s="4"/>
      <c r="G22" s="4"/>
      <c r="H22" s="5"/>
    </row>
    <row r="23" spans="1:8" ht="15" customHeight="1">
      <c r="A23" s="4"/>
      <c r="B23" s="4"/>
      <c r="C23" s="10"/>
      <c r="D23" s="4"/>
      <c r="E23" s="4"/>
      <c r="F23" s="4"/>
      <c r="G23" s="4"/>
      <c r="H23" s="5"/>
    </row>
    <row r="24" spans="1:8" ht="17.25">
      <c r="A24" s="4"/>
      <c r="B24" s="4"/>
      <c r="C24" s="10"/>
      <c r="D24" s="4"/>
      <c r="E24" s="4"/>
      <c r="F24" s="4"/>
      <c r="G24" s="4"/>
      <c r="H24" s="5"/>
    </row>
    <row r="25" spans="1:8" ht="15" customHeight="1">
      <c r="A25" s="4"/>
      <c r="B25" s="4"/>
      <c r="C25" s="10"/>
      <c r="D25" s="326" t="s">
        <v>392</v>
      </c>
      <c r="E25" s="326"/>
      <c r="F25" s="326"/>
      <c r="G25" s="326"/>
      <c r="H25" s="4"/>
    </row>
    <row r="26" spans="1:8" ht="15" customHeight="1">
      <c r="A26" s="4"/>
      <c r="B26" s="4"/>
      <c r="C26" s="10"/>
      <c r="D26" s="4"/>
      <c r="E26" s="4"/>
      <c r="F26" s="5"/>
      <c r="G26" s="4"/>
      <c r="H26" s="4"/>
    </row>
    <row r="27" spans="1:8" ht="15" customHeight="1">
      <c r="A27" s="4"/>
      <c r="B27" s="4"/>
      <c r="C27" s="10"/>
      <c r="D27" s="326" t="s">
        <v>383</v>
      </c>
      <c r="E27" s="326"/>
      <c r="F27" s="326"/>
      <c r="G27" s="326"/>
      <c r="H27" s="4"/>
    </row>
    <row r="28" spans="1:8" ht="15" customHeight="1">
      <c r="A28" s="4"/>
      <c r="B28" s="4"/>
      <c r="C28" s="10"/>
      <c r="D28" s="4"/>
      <c r="E28" s="4"/>
      <c r="F28" s="5"/>
      <c r="G28" s="4"/>
      <c r="H28" s="4"/>
    </row>
    <row r="29" spans="1:8" ht="15" customHeight="1">
      <c r="A29" s="4"/>
      <c r="B29" s="4"/>
      <c r="C29" s="10"/>
      <c r="D29" s="326" t="s">
        <v>384</v>
      </c>
      <c r="E29" s="326"/>
      <c r="F29" s="326"/>
      <c r="G29" s="326"/>
      <c r="H29" s="4"/>
    </row>
  </sheetData>
  <sheetProtection password="DEE6" sheet="1" objects="1" scenarios="1"/>
  <mergeCells count="87">
    <mergeCell ref="B9:B13"/>
    <mergeCell ref="C9:C13"/>
    <mergeCell ref="D29:G29"/>
    <mergeCell ref="A20:C20"/>
    <mergeCell ref="F20:F21"/>
    <mergeCell ref="G20:H20"/>
    <mergeCell ref="G21:H21"/>
    <mergeCell ref="D25:G25"/>
    <mergeCell ref="D27:G27"/>
    <mergeCell ref="A14:AP14"/>
    <mergeCell ref="A16:H17"/>
    <mergeCell ref="B18:H18"/>
    <mergeCell ref="AP9:AP13"/>
    <mergeCell ref="AD9:AD13"/>
    <mergeCell ref="AE9:AE13"/>
    <mergeCell ref="AF9:AF13"/>
    <mergeCell ref="AQ9:AQ13"/>
    <mergeCell ref="AJ9:AJ13"/>
    <mergeCell ref="AK9:AK13"/>
    <mergeCell ref="AL9:AL13"/>
    <mergeCell ref="AM9:AM13"/>
    <mergeCell ref="AN9:AN13"/>
    <mergeCell ref="AO9:AO13"/>
    <mergeCell ref="AG9:AG13"/>
    <mergeCell ref="AH9:AH13"/>
    <mergeCell ref="AI9:AI13"/>
    <mergeCell ref="X9:X13"/>
    <mergeCell ref="Y9:Y13"/>
    <mergeCell ref="Z9:Z13"/>
    <mergeCell ref="AA9:AA13"/>
    <mergeCell ref="AB9:AB13"/>
    <mergeCell ref="AC9:AC13"/>
    <mergeCell ref="F9:F13"/>
    <mergeCell ref="I9:I13"/>
    <mergeCell ref="J9:J13"/>
    <mergeCell ref="W9:W13"/>
    <mergeCell ref="L9:L13"/>
    <mergeCell ref="M9:M13"/>
    <mergeCell ref="N9:N13"/>
    <mergeCell ref="O9:O13"/>
    <mergeCell ref="P9:P13"/>
    <mergeCell ref="Q9:Q13"/>
    <mergeCell ref="R9:R13"/>
    <mergeCell ref="S9:S13"/>
    <mergeCell ref="T9:T13"/>
    <mergeCell ref="U9:U13"/>
    <mergeCell ref="V9:V13"/>
    <mergeCell ref="K9:K13"/>
    <mergeCell ref="A9:A13"/>
    <mergeCell ref="AG7:AH7"/>
    <mergeCell ref="AI7:AJ7"/>
    <mergeCell ref="AK7:AL7"/>
    <mergeCell ref="I7:J7"/>
    <mergeCell ref="K7:L7"/>
    <mergeCell ref="M7:N7"/>
    <mergeCell ref="O7:P7"/>
    <mergeCell ref="Q7:R7"/>
    <mergeCell ref="S7:T7"/>
    <mergeCell ref="G5:G8"/>
    <mergeCell ref="H5:H8"/>
    <mergeCell ref="I5:AN5"/>
    <mergeCell ref="D9:D13"/>
    <mergeCell ref="E9:E13"/>
    <mergeCell ref="AG6:AN6"/>
    <mergeCell ref="AM7:AN7"/>
    <mergeCell ref="U7:V7"/>
    <mergeCell ref="W7:X7"/>
    <mergeCell ref="Y7:Z7"/>
    <mergeCell ref="AA7:AB7"/>
    <mergeCell ref="AC7:AD7"/>
    <mergeCell ref="AE7:AF7"/>
    <mergeCell ref="A1:C2"/>
    <mergeCell ref="D1:H1"/>
    <mergeCell ref="D2:H2"/>
    <mergeCell ref="AO4:AQ4"/>
    <mergeCell ref="A5:A8"/>
    <mergeCell ref="B5:B8"/>
    <mergeCell ref="C5:C8"/>
    <mergeCell ref="D5:D8"/>
    <mergeCell ref="E5:E8"/>
    <mergeCell ref="F5:F8"/>
    <mergeCell ref="AO5:AO8"/>
    <mergeCell ref="AP5:AP8"/>
    <mergeCell ref="AQ5:AQ8"/>
    <mergeCell ref="I6:P6"/>
    <mergeCell ref="Q6:X6"/>
    <mergeCell ref="Y6:AF6"/>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Q27"/>
  <sheetViews>
    <sheetView showGridLines="0" topLeftCell="AC3" zoomScale="65" zoomScaleNormal="65" workbookViewId="0">
      <selection activeCell="AG9" sqref="AG9:AG10"/>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285"/>
      <c r="B1" s="285"/>
      <c r="C1" s="285"/>
      <c r="D1" s="286" t="s">
        <v>345</v>
      </c>
      <c r="E1" s="286"/>
      <c r="F1" s="286"/>
      <c r="G1" s="286"/>
      <c r="H1" s="286"/>
    </row>
    <row r="2" spans="1:43" ht="39.75" customHeight="1">
      <c r="A2" s="285"/>
      <c r="B2" s="285"/>
      <c r="C2" s="285"/>
      <c r="D2" s="286">
        <v>2015</v>
      </c>
      <c r="E2" s="286"/>
      <c r="F2" s="286"/>
      <c r="G2" s="286"/>
      <c r="H2" s="286"/>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287"/>
      <c r="AP4" s="288"/>
      <c r="AQ4" s="289"/>
    </row>
    <row r="5" spans="1:43" ht="13.5" customHeight="1">
      <c r="A5" s="290" t="s">
        <v>0</v>
      </c>
      <c r="B5" s="290" t="s">
        <v>1</v>
      </c>
      <c r="C5" s="290" t="s">
        <v>2</v>
      </c>
      <c r="D5" s="292" t="s">
        <v>3</v>
      </c>
      <c r="E5" s="292" t="s">
        <v>4</v>
      </c>
      <c r="F5" s="292" t="s">
        <v>5</v>
      </c>
      <c r="G5" s="292" t="s">
        <v>6</v>
      </c>
      <c r="H5" s="292" t="s">
        <v>7</v>
      </c>
      <c r="I5" s="303" t="s">
        <v>346</v>
      </c>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294" t="s">
        <v>347</v>
      </c>
      <c r="AP5" s="295" t="s">
        <v>348</v>
      </c>
      <c r="AQ5" s="295" t="s">
        <v>378</v>
      </c>
    </row>
    <row r="6" spans="1:43" ht="13.5" customHeight="1">
      <c r="A6" s="290"/>
      <c r="B6" s="290"/>
      <c r="C6" s="290"/>
      <c r="D6" s="292"/>
      <c r="E6" s="292"/>
      <c r="F6" s="292"/>
      <c r="G6" s="292"/>
      <c r="H6" s="292"/>
      <c r="I6" s="296" t="s">
        <v>349</v>
      </c>
      <c r="J6" s="296"/>
      <c r="K6" s="296"/>
      <c r="L6" s="296"/>
      <c r="M6" s="296"/>
      <c r="N6" s="296"/>
      <c r="O6" s="296"/>
      <c r="P6" s="296"/>
      <c r="Q6" s="296" t="s">
        <v>350</v>
      </c>
      <c r="R6" s="296"/>
      <c r="S6" s="296"/>
      <c r="T6" s="296"/>
      <c r="U6" s="296"/>
      <c r="V6" s="296"/>
      <c r="W6" s="296"/>
      <c r="X6" s="296"/>
      <c r="Y6" s="296" t="s">
        <v>351</v>
      </c>
      <c r="Z6" s="296"/>
      <c r="AA6" s="296"/>
      <c r="AB6" s="296"/>
      <c r="AC6" s="296"/>
      <c r="AD6" s="296"/>
      <c r="AE6" s="296"/>
      <c r="AF6" s="296"/>
      <c r="AG6" s="296" t="s">
        <v>352</v>
      </c>
      <c r="AH6" s="296"/>
      <c r="AI6" s="296"/>
      <c r="AJ6" s="296"/>
      <c r="AK6" s="296"/>
      <c r="AL6" s="296"/>
      <c r="AM6" s="296"/>
      <c r="AN6" s="296"/>
      <c r="AO6" s="294"/>
      <c r="AP6" s="295"/>
      <c r="AQ6" s="295"/>
    </row>
    <row r="7" spans="1:43" ht="17.25" customHeight="1">
      <c r="A7" s="290"/>
      <c r="B7" s="290"/>
      <c r="C7" s="290"/>
      <c r="D7" s="292"/>
      <c r="E7" s="292"/>
      <c r="F7" s="292"/>
      <c r="G7" s="292"/>
      <c r="H7" s="292"/>
      <c r="I7" s="299" t="s">
        <v>353</v>
      </c>
      <c r="J7" s="299"/>
      <c r="K7" s="299" t="s">
        <v>354</v>
      </c>
      <c r="L7" s="299"/>
      <c r="M7" s="299" t="s">
        <v>355</v>
      </c>
      <c r="N7" s="299"/>
      <c r="O7" s="297" t="s">
        <v>356</v>
      </c>
      <c r="P7" s="298"/>
      <c r="Q7" s="299" t="s">
        <v>357</v>
      </c>
      <c r="R7" s="299"/>
      <c r="S7" s="299" t="s">
        <v>358</v>
      </c>
      <c r="T7" s="299"/>
      <c r="U7" s="299" t="s">
        <v>359</v>
      </c>
      <c r="V7" s="299"/>
      <c r="W7" s="297" t="s">
        <v>356</v>
      </c>
      <c r="X7" s="298"/>
      <c r="Y7" s="299" t="s">
        <v>360</v>
      </c>
      <c r="Z7" s="299"/>
      <c r="AA7" s="299" t="s">
        <v>361</v>
      </c>
      <c r="AB7" s="299"/>
      <c r="AC7" s="299" t="s">
        <v>362</v>
      </c>
      <c r="AD7" s="299"/>
      <c r="AE7" s="297" t="s">
        <v>356</v>
      </c>
      <c r="AF7" s="298"/>
      <c r="AG7" s="299" t="s">
        <v>363</v>
      </c>
      <c r="AH7" s="299"/>
      <c r="AI7" s="299" t="s">
        <v>364</v>
      </c>
      <c r="AJ7" s="299"/>
      <c r="AK7" s="299" t="s">
        <v>365</v>
      </c>
      <c r="AL7" s="299"/>
      <c r="AM7" s="297" t="s">
        <v>356</v>
      </c>
      <c r="AN7" s="298"/>
      <c r="AO7" s="294"/>
      <c r="AP7" s="295"/>
      <c r="AQ7" s="295"/>
    </row>
    <row r="8" spans="1:43" ht="15.75" customHeight="1">
      <c r="A8" s="291"/>
      <c r="B8" s="291"/>
      <c r="C8" s="291"/>
      <c r="D8" s="293"/>
      <c r="E8" s="293"/>
      <c r="F8" s="293"/>
      <c r="G8" s="293"/>
      <c r="H8" s="293"/>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294"/>
      <c r="AP8" s="295"/>
      <c r="AQ8" s="295"/>
    </row>
    <row r="9" spans="1:43" ht="99" customHeight="1">
      <c r="A9" s="345" t="s">
        <v>73</v>
      </c>
      <c r="B9" s="345" t="s">
        <v>74</v>
      </c>
      <c r="C9" s="305" t="s">
        <v>75</v>
      </c>
      <c r="D9" s="346" t="s">
        <v>202</v>
      </c>
      <c r="E9" s="348" t="s">
        <v>76</v>
      </c>
      <c r="F9" s="52" t="s">
        <v>77</v>
      </c>
      <c r="G9" s="52" t="s">
        <v>226</v>
      </c>
      <c r="H9" s="52" t="s">
        <v>78</v>
      </c>
      <c r="I9" s="341" t="e">
        <f>SUM(#REF!)</f>
        <v>#REF!</v>
      </c>
      <c r="J9" s="341" t="e">
        <f>SUM(#REF!)</f>
        <v>#REF!</v>
      </c>
      <c r="K9" s="341" t="e">
        <f>SUM(#REF!)</f>
        <v>#REF!</v>
      </c>
      <c r="L9" s="341" t="e">
        <f>SUM(#REF!)</f>
        <v>#REF!</v>
      </c>
      <c r="M9" s="341" t="e">
        <f>SUM(#REF!)</f>
        <v>#REF!</v>
      </c>
      <c r="N9" s="341" t="e">
        <f>SUM(#REF!)</f>
        <v>#REF!</v>
      </c>
      <c r="O9" s="343" t="e">
        <f>I9+K9+M9</f>
        <v>#REF!</v>
      </c>
      <c r="P9" s="343" t="e">
        <f>J9+L9+N9</f>
        <v>#REF!</v>
      </c>
      <c r="Q9" s="341" t="e">
        <f>SUM(#REF!)</f>
        <v>#REF!</v>
      </c>
      <c r="R9" s="341" t="e">
        <f>SUM(#REF!)</f>
        <v>#REF!</v>
      </c>
      <c r="S9" s="341" t="e">
        <f>SUM(#REF!)</f>
        <v>#REF!</v>
      </c>
      <c r="T9" s="341" t="e">
        <f>SUM(#REF!)</f>
        <v>#REF!</v>
      </c>
      <c r="U9" s="341" t="e">
        <f>SUM(#REF!)</f>
        <v>#REF!</v>
      </c>
      <c r="V9" s="341" t="e">
        <f>SUM(#REF!)</f>
        <v>#REF!</v>
      </c>
      <c r="W9" s="343" t="e">
        <f>Q9+S9+U9</f>
        <v>#REF!</v>
      </c>
      <c r="X9" s="343" t="e">
        <f>R9+T9+V9</f>
        <v>#REF!</v>
      </c>
      <c r="Y9" s="341" t="e">
        <f>SUM(#REF!)</f>
        <v>#REF!</v>
      </c>
      <c r="Z9" s="341" t="e">
        <f>SUM(#REF!)</f>
        <v>#REF!</v>
      </c>
      <c r="AA9" s="341" t="e">
        <f>SUM(#REF!)</f>
        <v>#REF!</v>
      </c>
      <c r="AB9" s="341" t="e">
        <f>SUM(#REF!)</f>
        <v>#REF!</v>
      </c>
      <c r="AC9" s="341" t="e">
        <f>SUM(#REF!)</f>
        <v>#REF!</v>
      </c>
      <c r="AD9" s="341" t="e">
        <f>SUM(#REF!)</f>
        <v>#REF!</v>
      </c>
      <c r="AE9" s="343" t="e">
        <f>Y9+AA9+AC9</f>
        <v>#REF!</v>
      </c>
      <c r="AF9" s="343" t="e">
        <f>Z9+AB9+AD9</f>
        <v>#REF!</v>
      </c>
      <c r="AG9" s="341" t="e">
        <f>SUM(#REF!)</f>
        <v>#REF!</v>
      </c>
      <c r="AH9" s="341" t="e">
        <f>SUM(#REF!)</f>
        <v>#REF!</v>
      </c>
      <c r="AI9" s="341" t="e">
        <f>SUM(#REF!)</f>
        <v>#REF!</v>
      </c>
      <c r="AJ9" s="341" t="e">
        <f>SUM(#REF!)</f>
        <v>#REF!</v>
      </c>
      <c r="AK9" s="341" t="e">
        <f>SUM(#REF!)</f>
        <v>#REF!</v>
      </c>
      <c r="AL9" s="341" t="e">
        <f>SUM(#REF!)</f>
        <v>#REF!</v>
      </c>
      <c r="AM9" s="343" t="e">
        <f>AG9+AI9+AK9</f>
        <v>#REF!</v>
      </c>
      <c r="AN9" s="343" t="e">
        <f>AH9+AJ9+AL9</f>
        <v>#REF!</v>
      </c>
      <c r="AO9" s="339" t="e">
        <f>O9+W9+AE9+AM9</f>
        <v>#REF!</v>
      </c>
      <c r="AP9" s="339" t="e">
        <f>P9+X9+AF9+AN9</f>
        <v>#REF!</v>
      </c>
      <c r="AQ9" s="317" t="e">
        <f>IF(AND(AP9&gt;0,AO9&gt;0),AP9/AO9,0)</f>
        <v>#REF!</v>
      </c>
    </row>
    <row r="10" spans="1:43" ht="120.75">
      <c r="A10" s="307"/>
      <c r="B10" s="307"/>
      <c r="C10" s="305"/>
      <c r="D10" s="347"/>
      <c r="E10" s="305"/>
      <c r="F10" s="52" t="s">
        <v>79</v>
      </c>
      <c r="G10" s="52" t="s">
        <v>227</v>
      </c>
      <c r="H10" s="52" t="s">
        <v>78</v>
      </c>
      <c r="I10" s="342"/>
      <c r="J10" s="342"/>
      <c r="K10" s="342"/>
      <c r="L10" s="342"/>
      <c r="M10" s="342"/>
      <c r="N10" s="342"/>
      <c r="O10" s="344"/>
      <c r="P10" s="344"/>
      <c r="Q10" s="342"/>
      <c r="R10" s="342"/>
      <c r="S10" s="342"/>
      <c r="T10" s="342"/>
      <c r="U10" s="342"/>
      <c r="V10" s="342"/>
      <c r="W10" s="344"/>
      <c r="X10" s="344"/>
      <c r="Y10" s="342"/>
      <c r="Z10" s="342"/>
      <c r="AA10" s="342"/>
      <c r="AB10" s="342"/>
      <c r="AC10" s="342"/>
      <c r="AD10" s="342"/>
      <c r="AE10" s="344"/>
      <c r="AF10" s="344"/>
      <c r="AG10" s="342"/>
      <c r="AH10" s="342"/>
      <c r="AI10" s="342"/>
      <c r="AJ10" s="342"/>
      <c r="AK10" s="342"/>
      <c r="AL10" s="342"/>
      <c r="AM10" s="344"/>
      <c r="AN10" s="344"/>
      <c r="AO10" s="340"/>
      <c r="AP10" s="340"/>
      <c r="AQ10" s="319"/>
    </row>
    <row r="11" spans="1:43" ht="105.75" customHeight="1">
      <c r="A11" s="307"/>
      <c r="B11" s="307"/>
      <c r="C11" s="305"/>
      <c r="D11" s="60" t="s">
        <v>80</v>
      </c>
      <c r="E11" s="56" t="s">
        <v>81</v>
      </c>
      <c r="F11" s="52" t="s">
        <v>82</v>
      </c>
      <c r="G11" s="60" t="s">
        <v>228</v>
      </c>
      <c r="H11" s="52" t="s">
        <v>210</v>
      </c>
      <c r="I11" s="25" t="e">
        <f>SUM(#REF!)</f>
        <v>#REF!</v>
      </c>
      <c r="J11" s="25" t="e">
        <f>SUM(#REF!)</f>
        <v>#REF!</v>
      </c>
      <c r="K11" s="25" t="e">
        <f>SUM(#REF!)</f>
        <v>#REF!</v>
      </c>
      <c r="L11" s="25" t="e">
        <f>SUM(#REF!)</f>
        <v>#REF!</v>
      </c>
      <c r="M11" s="25" t="e">
        <f>SUM(#REF!)</f>
        <v>#REF!</v>
      </c>
      <c r="N11" s="25" t="e">
        <f>SUM(#REF!)</f>
        <v>#REF!</v>
      </c>
      <c r="O11" s="29" t="e">
        <f t="shared" ref="O11:P11" si="0">I11+K11+M11</f>
        <v>#REF!</v>
      </c>
      <c r="P11" s="29" t="e">
        <f t="shared" si="0"/>
        <v>#REF!</v>
      </c>
      <c r="Q11" s="25" t="e">
        <f>SUM(#REF!)</f>
        <v>#REF!</v>
      </c>
      <c r="R11" s="25" t="e">
        <f>SUM(#REF!)</f>
        <v>#REF!</v>
      </c>
      <c r="S11" s="25" t="e">
        <f>SUM(#REF!)</f>
        <v>#REF!</v>
      </c>
      <c r="T11" s="25" t="e">
        <f>SUM(#REF!)</f>
        <v>#REF!</v>
      </c>
      <c r="U11" s="25" t="e">
        <f>SUM(#REF!)</f>
        <v>#REF!</v>
      </c>
      <c r="V11" s="25" t="e">
        <f>SUM(#REF!)</f>
        <v>#REF!</v>
      </c>
      <c r="W11" s="29" t="e">
        <f t="shared" ref="W11:X11" si="1">Q11+S11+U11</f>
        <v>#REF!</v>
      </c>
      <c r="X11" s="29" t="e">
        <f t="shared" si="1"/>
        <v>#REF!</v>
      </c>
      <c r="Y11" s="25" t="e">
        <f>SUM(#REF!)</f>
        <v>#REF!</v>
      </c>
      <c r="Z11" s="25" t="e">
        <f>SUM(#REF!)</f>
        <v>#REF!</v>
      </c>
      <c r="AA11" s="25" t="e">
        <f>SUM(#REF!)</f>
        <v>#REF!</v>
      </c>
      <c r="AB11" s="25" t="e">
        <f>SUM(#REF!)</f>
        <v>#REF!</v>
      </c>
      <c r="AC11" s="25" t="e">
        <f>SUM(#REF!)</f>
        <v>#REF!</v>
      </c>
      <c r="AD11" s="25" t="e">
        <f>SUM(#REF!)</f>
        <v>#REF!</v>
      </c>
      <c r="AE11" s="29" t="e">
        <f t="shared" ref="AE11:AF11" si="2">Y11+AA11+AC11</f>
        <v>#REF!</v>
      </c>
      <c r="AF11" s="29" t="e">
        <f t="shared" si="2"/>
        <v>#REF!</v>
      </c>
      <c r="AG11" s="25" t="e">
        <f>SUM(#REF!)</f>
        <v>#REF!</v>
      </c>
      <c r="AH11" s="25" t="e">
        <f>SUM(#REF!)</f>
        <v>#REF!</v>
      </c>
      <c r="AI11" s="25" t="e">
        <f>SUM(#REF!)</f>
        <v>#REF!</v>
      </c>
      <c r="AJ11" s="25" t="e">
        <f>SUM(#REF!)</f>
        <v>#REF!</v>
      </c>
      <c r="AK11" s="25" t="e">
        <f>SUM(#REF!)</f>
        <v>#REF!</v>
      </c>
      <c r="AL11" s="25" t="e">
        <f>SUM(#REF!)</f>
        <v>#REF!</v>
      </c>
      <c r="AM11" s="29" t="e">
        <f t="shared" ref="AM11:AN11" si="3">AG11+AI11+AK11</f>
        <v>#REF!</v>
      </c>
      <c r="AN11" s="29" t="e">
        <f t="shared" si="3"/>
        <v>#REF!</v>
      </c>
      <c r="AO11" s="30" t="e">
        <f t="shared" ref="AO11:AP11" si="4">O11+W11+AE11+AM11</f>
        <v>#REF!</v>
      </c>
      <c r="AP11" s="30" t="e">
        <f t="shared" si="4"/>
        <v>#REF!</v>
      </c>
      <c r="AQ11" s="31" t="e">
        <f>IF(AND(AP11&gt;0,AO11&gt;0),AP11/AO11,0)</f>
        <v>#REF!</v>
      </c>
    </row>
    <row r="12" spans="1:43" ht="18">
      <c r="A12" s="333" t="s">
        <v>377</v>
      </c>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5"/>
      <c r="AQ12" s="23" t="e">
        <f>AVERAGE(AQ9:AQ11)</f>
        <v>#REF!</v>
      </c>
    </row>
    <row r="13" spans="1:43" ht="17.25">
      <c r="A13" s="4"/>
      <c r="B13" s="4"/>
      <c r="C13" s="10"/>
      <c r="D13" s="4"/>
      <c r="E13" s="4"/>
      <c r="F13" s="4"/>
      <c r="G13" s="4"/>
      <c r="H13" s="5"/>
    </row>
    <row r="14" spans="1:43" ht="13.5" customHeight="1">
      <c r="A14" s="336" t="s">
        <v>185</v>
      </c>
      <c r="B14" s="337"/>
      <c r="C14" s="337"/>
      <c r="D14" s="337"/>
      <c r="E14" s="337"/>
      <c r="F14" s="337"/>
      <c r="G14" s="337"/>
      <c r="H14" s="337"/>
    </row>
    <row r="15" spans="1:43" ht="15" customHeight="1">
      <c r="A15" s="337"/>
      <c r="B15" s="337"/>
      <c r="C15" s="337"/>
      <c r="D15" s="337"/>
      <c r="E15" s="337"/>
      <c r="F15" s="337"/>
      <c r="G15" s="337"/>
      <c r="H15" s="337"/>
    </row>
    <row r="16" spans="1:43" ht="17.25">
      <c r="A16" s="4"/>
      <c r="B16" s="338"/>
      <c r="C16" s="338"/>
      <c r="D16" s="338"/>
      <c r="E16" s="338"/>
      <c r="F16" s="338"/>
      <c r="G16" s="338"/>
      <c r="H16" s="338"/>
    </row>
    <row r="17" spans="1:8" ht="17.25">
      <c r="A17" s="4"/>
      <c r="B17" s="4"/>
      <c r="C17" s="10"/>
      <c r="D17" s="4"/>
      <c r="E17" s="4"/>
      <c r="F17" s="4"/>
      <c r="G17" s="4"/>
      <c r="H17" s="5"/>
    </row>
    <row r="18" spans="1:8" ht="17.25">
      <c r="A18" s="327" t="s">
        <v>413</v>
      </c>
      <c r="B18" s="328"/>
      <c r="C18" s="328"/>
      <c r="D18" s="4"/>
      <c r="E18" s="4"/>
      <c r="F18" s="329" t="s">
        <v>372</v>
      </c>
      <c r="G18" s="330" t="s">
        <v>391</v>
      </c>
      <c r="H18" s="330"/>
    </row>
    <row r="19" spans="1:8" ht="17.25">
      <c r="A19" s="4"/>
      <c r="B19" s="4"/>
      <c r="C19" s="10"/>
      <c r="D19" s="4"/>
      <c r="E19" s="4"/>
      <c r="F19" s="329"/>
      <c r="G19" s="331" t="s">
        <v>382</v>
      </c>
      <c r="H19" s="332"/>
    </row>
    <row r="20" spans="1:8" ht="13.5" customHeight="1">
      <c r="A20" s="4"/>
      <c r="B20" s="4"/>
      <c r="C20" s="10"/>
      <c r="D20" s="4"/>
      <c r="E20" s="4"/>
      <c r="F20" s="4"/>
      <c r="G20" s="4"/>
      <c r="H20" s="5"/>
    </row>
    <row r="21" spans="1:8" ht="15" customHeight="1">
      <c r="A21" s="4"/>
      <c r="B21" s="4"/>
      <c r="C21" s="10"/>
      <c r="D21" s="4"/>
      <c r="E21" s="4"/>
      <c r="F21" s="4"/>
      <c r="G21" s="4"/>
      <c r="H21" s="5"/>
    </row>
    <row r="22" spans="1:8" ht="17.25">
      <c r="A22" s="4"/>
      <c r="B22" s="4"/>
      <c r="C22" s="10"/>
      <c r="D22" s="4"/>
      <c r="E22" s="4"/>
      <c r="F22" s="4"/>
      <c r="G22" s="4"/>
      <c r="H22" s="5"/>
    </row>
    <row r="23" spans="1:8" ht="15" customHeight="1">
      <c r="A23" s="4"/>
      <c r="B23" s="4"/>
      <c r="C23" s="10"/>
      <c r="D23" s="326" t="s">
        <v>392</v>
      </c>
      <c r="E23" s="326"/>
      <c r="F23" s="326"/>
      <c r="G23" s="326"/>
      <c r="H23" s="4"/>
    </row>
    <row r="24" spans="1:8" ht="15" customHeight="1">
      <c r="A24" s="4"/>
      <c r="B24" s="4"/>
      <c r="C24" s="10"/>
      <c r="D24" s="4"/>
      <c r="E24" s="4"/>
      <c r="F24" s="5"/>
      <c r="G24" s="4"/>
      <c r="H24" s="4"/>
    </row>
    <row r="25" spans="1:8" ht="15" customHeight="1">
      <c r="A25" s="4"/>
      <c r="B25" s="4"/>
      <c r="C25" s="10"/>
      <c r="D25" s="326" t="s">
        <v>383</v>
      </c>
      <c r="E25" s="326"/>
      <c r="F25" s="326"/>
      <c r="G25" s="326"/>
      <c r="H25" s="4"/>
    </row>
    <row r="26" spans="1:8" ht="15" customHeight="1">
      <c r="A26" s="4"/>
      <c r="B26" s="4"/>
      <c r="C26" s="10"/>
      <c r="D26" s="4"/>
      <c r="E26" s="4"/>
      <c r="F26" s="5"/>
      <c r="G26" s="4"/>
      <c r="H26" s="4"/>
    </row>
    <row r="27" spans="1:8" ht="15" customHeight="1">
      <c r="A27" s="4"/>
      <c r="B27" s="4"/>
      <c r="C27" s="10"/>
      <c r="D27" s="326" t="s">
        <v>384</v>
      </c>
      <c r="E27" s="326"/>
      <c r="F27" s="326"/>
      <c r="G27" s="326"/>
      <c r="H27" s="4"/>
    </row>
  </sheetData>
  <sheetProtection password="DEE6" sheet="1" objects="1" scenarios="1"/>
  <mergeCells count="86">
    <mergeCell ref="A1:C2"/>
    <mergeCell ref="D1:H1"/>
    <mergeCell ref="D2:H2"/>
    <mergeCell ref="AO4:AQ4"/>
    <mergeCell ref="A5:A8"/>
    <mergeCell ref="B5:B8"/>
    <mergeCell ref="C5:C8"/>
    <mergeCell ref="D5:D8"/>
    <mergeCell ref="E5:E8"/>
    <mergeCell ref="F5:F8"/>
    <mergeCell ref="AP5:AP8"/>
    <mergeCell ref="AQ5:AQ8"/>
    <mergeCell ref="I6:P6"/>
    <mergeCell ref="Q6:X6"/>
    <mergeCell ref="Y6:AF6"/>
    <mergeCell ref="AG6:AN6"/>
    <mergeCell ref="G5:G8"/>
    <mergeCell ref="H5:H8"/>
    <mergeCell ref="I5:AN5"/>
    <mergeCell ref="AO5:AO8"/>
    <mergeCell ref="I7:J7"/>
    <mergeCell ref="K7:L7"/>
    <mergeCell ref="M7:N7"/>
    <mergeCell ref="O7:P7"/>
    <mergeCell ref="Q7:R7"/>
    <mergeCell ref="AG7:AH7"/>
    <mergeCell ref="AI7:AJ7"/>
    <mergeCell ref="AK7:AL7"/>
    <mergeCell ref="AM7:AN7"/>
    <mergeCell ref="U7:V7"/>
    <mergeCell ref="W7:X7"/>
    <mergeCell ref="Y7:Z7"/>
    <mergeCell ref="AA7:AB7"/>
    <mergeCell ref="AC7:AD7"/>
    <mergeCell ref="AE7:AF7"/>
    <mergeCell ref="P9:P10"/>
    <mergeCell ref="S7:T7"/>
    <mergeCell ref="A9:A11"/>
    <mergeCell ref="B9:B11"/>
    <mergeCell ref="C9:C11"/>
    <mergeCell ref="D9:D10"/>
    <mergeCell ref="E9:E10"/>
    <mergeCell ref="I9:I10"/>
    <mergeCell ref="J9:J10"/>
    <mergeCell ref="K9:K10"/>
    <mergeCell ref="L9:L10"/>
    <mergeCell ref="M9:M10"/>
    <mergeCell ref="N9:N10"/>
    <mergeCell ref="O9:O10"/>
    <mergeCell ref="AB9:AB10"/>
    <mergeCell ref="Q9:Q10"/>
    <mergeCell ref="R9:R10"/>
    <mergeCell ref="S9:S10"/>
    <mergeCell ref="T9:T10"/>
    <mergeCell ref="U9:U10"/>
    <mergeCell ref="V9:V10"/>
    <mergeCell ref="AQ9:AQ10"/>
    <mergeCell ref="AI9:AI10"/>
    <mergeCell ref="AJ9:AJ10"/>
    <mergeCell ref="AK9:AK10"/>
    <mergeCell ref="AL9:AL10"/>
    <mergeCell ref="AM9:AM10"/>
    <mergeCell ref="AN9:AN10"/>
    <mergeCell ref="A12:AP12"/>
    <mergeCell ref="A14:H15"/>
    <mergeCell ref="B16:H16"/>
    <mergeCell ref="AO9:AO10"/>
    <mergeCell ref="AP9:AP10"/>
    <mergeCell ref="AC9:AC10"/>
    <mergeCell ref="AD9:AD10"/>
    <mergeCell ref="AE9:AE10"/>
    <mergeCell ref="AF9:AF10"/>
    <mergeCell ref="AG9:AG10"/>
    <mergeCell ref="AH9:AH10"/>
    <mergeCell ref="W9:W10"/>
    <mergeCell ref="X9:X10"/>
    <mergeCell ref="Y9:Y10"/>
    <mergeCell ref="Z9:Z10"/>
    <mergeCell ref="AA9:AA10"/>
    <mergeCell ref="D27:G27"/>
    <mergeCell ref="A18:C18"/>
    <mergeCell ref="F18:F19"/>
    <mergeCell ref="G18:H18"/>
    <mergeCell ref="G19:H19"/>
    <mergeCell ref="D23:G23"/>
    <mergeCell ref="D25:G25"/>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Q46"/>
  <sheetViews>
    <sheetView showGridLines="0" topLeftCell="AD24" zoomScale="50" zoomScaleNormal="50" workbookViewId="0">
      <selection activeCell="AH27" sqref="AH27:AH30"/>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285"/>
      <c r="B1" s="285"/>
      <c r="C1" s="285"/>
      <c r="D1" s="286" t="s">
        <v>345</v>
      </c>
      <c r="E1" s="286"/>
      <c r="F1" s="286"/>
      <c r="G1" s="286"/>
      <c r="H1" s="286"/>
    </row>
    <row r="2" spans="1:43" ht="39.75" customHeight="1">
      <c r="A2" s="285"/>
      <c r="B2" s="285"/>
      <c r="C2" s="285"/>
      <c r="D2" s="286">
        <v>2015</v>
      </c>
      <c r="E2" s="286"/>
      <c r="F2" s="286"/>
      <c r="G2" s="286"/>
      <c r="H2" s="286"/>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287"/>
      <c r="AP4" s="288"/>
      <c r="AQ4" s="289"/>
    </row>
    <row r="5" spans="1:43" ht="13.5" customHeight="1">
      <c r="A5" s="290" t="s">
        <v>0</v>
      </c>
      <c r="B5" s="290" t="s">
        <v>1</v>
      </c>
      <c r="C5" s="290" t="s">
        <v>2</v>
      </c>
      <c r="D5" s="292" t="s">
        <v>3</v>
      </c>
      <c r="E5" s="292" t="s">
        <v>4</v>
      </c>
      <c r="F5" s="292" t="s">
        <v>5</v>
      </c>
      <c r="G5" s="292" t="s">
        <v>6</v>
      </c>
      <c r="H5" s="292" t="s">
        <v>7</v>
      </c>
      <c r="I5" s="303" t="s">
        <v>346</v>
      </c>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294" t="s">
        <v>347</v>
      </c>
      <c r="AP5" s="295" t="s">
        <v>348</v>
      </c>
      <c r="AQ5" s="295" t="s">
        <v>378</v>
      </c>
    </row>
    <row r="6" spans="1:43" ht="13.5" customHeight="1">
      <c r="A6" s="290"/>
      <c r="B6" s="290"/>
      <c r="C6" s="290"/>
      <c r="D6" s="292"/>
      <c r="E6" s="292"/>
      <c r="F6" s="292"/>
      <c r="G6" s="292"/>
      <c r="H6" s="292"/>
      <c r="I6" s="296" t="s">
        <v>349</v>
      </c>
      <c r="J6" s="296"/>
      <c r="K6" s="296"/>
      <c r="L6" s="296"/>
      <c r="M6" s="296"/>
      <c r="N6" s="296"/>
      <c r="O6" s="296"/>
      <c r="P6" s="296"/>
      <c r="Q6" s="296" t="s">
        <v>350</v>
      </c>
      <c r="R6" s="296"/>
      <c r="S6" s="296"/>
      <c r="T6" s="296"/>
      <c r="U6" s="296"/>
      <c r="V6" s="296"/>
      <c r="W6" s="296"/>
      <c r="X6" s="296"/>
      <c r="Y6" s="296" t="s">
        <v>351</v>
      </c>
      <c r="Z6" s="296"/>
      <c r="AA6" s="296"/>
      <c r="AB6" s="296"/>
      <c r="AC6" s="296"/>
      <c r="AD6" s="296"/>
      <c r="AE6" s="296"/>
      <c r="AF6" s="296"/>
      <c r="AG6" s="296" t="s">
        <v>352</v>
      </c>
      <c r="AH6" s="296"/>
      <c r="AI6" s="296"/>
      <c r="AJ6" s="296"/>
      <c r="AK6" s="296"/>
      <c r="AL6" s="296"/>
      <c r="AM6" s="296"/>
      <c r="AN6" s="296"/>
      <c r="AO6" s="294"/>
      <c r="AP6" s="295"/>
      <c r="AQ6" s="295"/>
    </row>
    <row r="7" spans="1:43" ht="17.25" customHeight="1">
      <c r="A7" s="290"/>
      <c r="B7" s="290"/>
      <c r="C7" s="290"/>
      <c r="D7" s="292"/>
      <c r="E7" s="292"/>
      <c r="F7" s="292"/>
      <c r="G7" s="292"/>
      <c r="H7" s="292"/>
      <c r="I7" s="299" t="s">
        <v>353</v>
      </c>
      <c r="J7" s="299"/>
      <c r="K7" s="299" t="s">
        <v>354</v>
      </c>
      <c r="L7" s="299"/>
      <c r="M7" s="299" t="s">
        <v>355</v>
      </c>
      <c r="N7" s="299"/>
      <c r="O7" s="297" t="s">
        <v>356</v>
      </c>
      <c r="P7" s="298"/>
      <c r="Q7" s="299" t="s">
        <v>357</v>
      </c>
      <c r="R7" s="299"/>
      <c r="S7" s="299" t="s">
        <v>358</v>
      </c>
      <c r="T7" s="299"/>
      <c r="U7" s="299" t="s">
        <v>359</v>
      </c>
      <c r="V7" s="299"/>
      <c r="W7" s="297" t="s">
        <v>356</v>
      </c>
      <c r="X7" s="298"/>
      <c r="Y7" s="299" t="s">
        <v>360</v>
      </c>
      <c r="Z7" s="299"/>
      <c r="AA7" s="299" t="s">
        <v>361</v>
      </c>
      <c r="AB7" s="299"/>
      <c r="AC7" s="299" t="s">
        <v>362</v>
      </c>
      <c r="AD7" s="299"/>
      <c r="AE7" s="297" t="s">
        <v>356</v>
      </c>
      <c r="AF7" s="298"/>
      <c r="AG7" s="299" t="s">
        <v>363</v>
      </c>
      <c r="AH7" s="299"/>
      <c r="AI7" s="299" t="s">
        <v>364</v>
      </c>
      <c r="AJ7" s="299"/>
      <c r="AK7" s="299" t="s">
        <v>365</v>
      </c>
      <c r="AL7" s="299"/>
      <c r="AM7" s="297" t="s">
        <v>356</v>
      </c>
      <c r="AN7" s="298"/>
      <c r="AO7" s="294"/>
      <c r="AP7" s="295"/>
      <c r="AQ7" s="295"/>
    </row>
    <row r="8" spans="1:43" ht="15.75" customHeight="1">
      <c r="A8" s="291"/>
      <c r="B8" s="291"/>
      <c r="C8" s="291"/>
      <c r="D8" s="293"/>
      <c r="E8" s="293"/>
      <c r="F8" s="293"/>
      <c r="G8" s="293"/>
      <c r="H8" s="293"/>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294"/>
      <c r="AP8" s="295"/>
      <c r="AQ8" s="295"/>
    </row>
    <row r="9" spans="1:43" ht="143.25" customHeight="1">
      <c r="A9" s="392" t="s">
        <v>8</v>
      </c>
      <c r="B9" s="392" t="s">
        <v>9</v>
      </c>
      <c r="C9" s="353" t="s">
        <v>10</v>
      </c>
      <c r="D9" s="307" t="s">
        <v>11</v>
      </c>
      <c r="E9" s="393" t="s">
        <v>414</v>
      </c>
      <c r="F9" s="396" t="s">
        <v>12</v>
      </c>
      <c r="G9" s="95" t="s">
        <v>415</v>
      </c>
      <c r="H9" s="52" t="s">
        <v>259</v>
      </c>
      <c r="I9" s="358">
        <v>0</v>
      </c>
      <c r="J9" s="358">
        <v>0</v>
      </c>
      <c r="K9" s="358">
        <v>0</v>
      </c>
      <c r="L9" s="358">
        <v>0</v>
      </c>
      <c r="M9" s="358">
        <v>0</v>
      </c>
      <c r="N9" s="358">
        <v>0</v>
      </c>
      <c r="O9" s="376">
        <f>I9+K9+M9</f>
        <v>0</v>
      </c>
      <c r="P9" s="376">
        <f>+J9+L9+N9</f>
        <v>0</v>
      </c>
      <c r="Q9" s="358">
        <v>0</v>
      </c>
      <c r="R9" s="358">
        <v>0</v>
      </c>
      <c r="S9" s="358">
        <v>0</v>
      </c>
      <c r="T9" s="358">
        <v>0</v>
      </c>
      <c r="U9" s="358">
        <v>0</v>
      </c>
      <c r="V9" s="358">
        <v>0</v>
      </c>
      <c r="W9" s="376">
        <f>Q9+S9+U9</f>
        <v>0</v>
      </c>
      <c r="X9" s="376">
        <f>+R9+T9+V9</f>
        <v>0</v>
      </c>
      <c r="Y9" s="358">
        <v>0</v>
      </c>
      <c r="Z9" s="379">
        <v>0</v>
      </c>
      <c r="AA9" s="358">
        <v>0</v>
      </c>
      <c r="AB9" s="379">
        <v>0</v>
      </c>
      <c r="AC9" s="358">
        <v>0</v>
      </c>
      <c r="AD9" s="379">
        <v>0</v>
      </c>
      <c r="AE9" s="376">
        <f>Y9+AA9+AC9</f>
        <v>0</v>
      </c>
      <c r="AF9" s="376">
        <f>+Z9+AB9+AD9</f>
        <v>0</v>
      </c>
      <c r="AG9" s="389" t="e">
        <f>SUM(#REF!)</f>
        <v>#REF!</v>
      </c>
      <c r="AH9" s="389" t="e">
        <f>SUM(#REF!)</f>
        <v>#REF!</v>
      </c>
      <c r="AI9" s="389" t="e">
        <f>SUM(#REF!)</f>
        <v>#REF!</v>
      </c>
      <c r="AJ9" s="389" t="e">
        <f>SUM(#REF!)</f>
        <v>#REF!</v>
      </c>
      <c r="AK9" s="389" t="e">
        <f>SUM(#REF!)</f>
        <v>#REF!</v>
      </c>
      <c r="AL9" s="389" t="e">
        <f>SUM(#REF!)</f>
        <v>#REF!</v>
      </c>
      <c r="AM9" s="384" t="e">
        <f>AG9+AI9+AK9</f>
        <v>#REF!</v>
      </c>
      <c r="AN9" s="384" t="e">
        <f>+AH9+AJ9+AL9</f>
        <v>#REF!</v>
      </c>
      <c r="AO9" s="339" t="e">
        <f>O9+W9+AE9+AM9</f>
        <v>#REF!</v>
      </c>
      <c r="AP9" s="370" t="e">
        <f>P9+X9+AF9+AN9</f>
        <v>#REF!</v>
      </c>
      <c r="AQ9" s="317" t="e">
        <f>IF(AND(AP9&gt;0,AO9&gt;0),AP9/AO9,0)</f>
        <v>#REF!</v>
      </c>
    </row>
    <row r="10" spans="1:43" ht="90" customHeight="1">
      <c r="A10" s="392"/>
      <c r="B10" s="392"/>
      <c r="C10" s="353"/>
      <c r="D10" s="307"/>
      <c r="E10" s="394"/>
      <c r="F10" s="397"/>
      <c r="G10" s="96" t="s">
        <v>417</v>
      </c>
      <c r="H10" s="52" t="s">
        <v>260</v>
      </c>
      <c r="I10" s="359"/>
      <c r="J10" s="359"/>
      <c r="K10" s="359"/>
      <c r="L10" s="359"/>
      <c r="M10" s="359"/>
      <c r="N10" s="359"/>
      <c r="O10" s="377"/>
      <c r="P10" s="377"/>
      <c r="Q10" s="359"/>
      <c r="R10" s="359"/>
      <c r="S10" s="359"/>
      <c r="T10" s="359"/>
      <c r="U10" s="359"/>
      <c r="V10" s="359"/>
      <c r="W10" s="377"/>
      <c r="X10" s="377"/>
      <c r="Y10" s="359"/>
      <c r="Z10" s="380"/>
      <c r="AA10" s="359"/>
      <c r="AB10" s="380"/>
      <c r="AC10" s="359"/>
      <c r="AD10" s="380"/>
      <c r="AE10" s="377"/>
      <c r="AF10" s="377"/>
      <c r="AG10" s="390"/>
      <c r="AH10" s="390"/>
      <c r="AI10" s="390"/>
      <c r="AJ10" s="390"/>
      <c r="AK10" s="390"/>
      <c r="AL10" s="390"/>
      <c r="AM10" s="385"/>
      <c r="AN10" s="385"/>
      <c r="AO10" s="387"/>
      <c r="AP10" s="371"/>
      <c r="AQ10" s="318"/>
    </row>
    <row r="11" spans="1:43" ht="209.25" customHeight="1">
      <c r="A11" s="392"/>
      <c r="B11" s="392"/>
      <c r="C11" s="353"/>
      <c r="D11" s="307"/>
      <c r="E11" s="395"/>
      <c r="F11" s="398"/>
      <c r="G11" s="96" t="s">
        <v>418</v>
      </c>
      <c r="H11" s="53" t="s">
        <v>215</v>
      </c>
      <c r="I11" s="360"/>
      <c r="J11" s="360"/>
      <c r="K11" s="360"/>
      <c r="L11" s="360"/>
      <c r="M11" s="360"/>
      <c r="N11" s="360"/>
      <c r="O11" s="378"/>
      <c r="P11" s="378"/>
      <c r="Q11" s="360"/>
      <c r="R11" s="360"/>
      <c r="S11" s="360"/>
      <c r="T11" s="360"/>
      <c r="U11" s="360"/>
      <c r="V11" s="360"/>
      <c r="W11" s="378"/>
      <c r="X11" s="378"/>
      <c r="Y11" s="360"/>
      <c r="Z11" s="381"/>
      <c r="AA11" s="360"/>
      <c r="AB11" s="381"/>
      <c r="AC11" s="360"/>
      <c r="AD11" s="381"/>
      <c r="AE11" s="378"/>
      <c r="AF11" s="378"/>
      <c r="AG11" s="391"/>
      <c r="AH11" s="391"/>
      <c r="AI11" s="391"/>
      <c r="AJ11" s="391"/>
      <c r="AK11" s="391"/>
      <c r="AL11" s="391"/>
      <c r="AM11" s="386"/>
      <c r="AN11" s="386"/>
      <c r="AO11" s="340"/>
      <c r="AP11" s="372"/>
      <c r="AQ11" s="319"/>
    </row>
    <row r="12" spans="1:43" s="1" customFormat="1" ht="195.75" customHeight="1">
      <c r="A12" s="392"/>
      <c r="B12" s="392"/>
      <c r="C12" s="353"/>
      <c r="D12" s="307" t="s">
        <v>14</v>
      </c>
      <c r="E12" s="388" t="s">
        <v>278</v>
      </c>
      <c r="F12" s="307" t="s">
        <v>15</v>
      </c>
      <c r="G12" s="53" t="s">
        <v>375</v>
      </c>
      <c r="H12" s="53" t="s">
        <v>281</v>
      </c>
      <c r="I12" s="382" t="e">
        <f>SUM(#REF!+#REF!)</f>
        <v>#REF!</v>
      </c>
      <c r="J12" s="382" t="e">
        <f>SUM(#REF!+#REF!)</f>
        <v>#REF!</v>
      </c>
      <c r="K12" s="382" t="e">
        <f>SUM(#REF!+#REF!)</f>
        <v>#REF!</v>
      </c>
      <c r="L12" s="382" t="e">
        <f>SUM(#REF!+#REF!)</f>
        <v>#REF!</v>
      </c>
      <c r="M12" s="382" t="e">
        <f>SUM(#REF!+#REF!)</f>
        <v>#REF!</v>
      </c>
      <c r="N12" s="382" t="e">
        <f>SUM(#REF!+#REF!)</f>
        <v>#REF!</v>
      </c>
      <c r="O12" s="376" t="e">
        <f t="shared" ref="O12:P15" si="0">I12+K12+M12</f>
        <v>#REF!</v>
      </c>
      <c r="P12" s="376" t="e">
        <f t="shared" si="0"/>
        <v>#REF!</v>
      </c>
      <c r="Q12" s="382" t="e">
        <f>SUM(#REF!+#REF!)</f>
        <v>#REF!</v>
      </c>
      <c r="R12" s="382" t="e">
        <f>SUM(#REF!+#REF!)</f>
        <v>#REF!</v>
      </c>
      <c r="S12" s="382" t="e">
        <f>SUM(#REF!+#REF!)</f>
        <v>#REF!</v>
      </c>
      <c r="T12" s="382" t="e">
        <f>SUM(#REF!+#REF!)</f>
        <v>#REF!</v>
      </c>
      <c r="U12" s="382" t="e">
        <f>SUM(#REF!+#REF!)</f>
        <v>#REF!</v>
      </c>
      <c r="V12" s="382" t="e">
        <f>SUM(#REF!+#REF!)</f>
        <v>#REF!</v>
      </c>
      <c r="W12" s="376" t="e">
        <f t="shared" ref="W12:X15" si="1">Q12+S12+U12</f>
        <v>#REF!</v>
      </c>
      <c r="X12" s="376" t="e">
        <f t="shared" si="1"/>
        <v>#REF!</v>
      </c>
      <c r="Y12" s="382" t="e">
        <f>SUM(#REF!+#REF!)</f>
        <v>#REF!</v>
      </c>
      <c r="Z12" s="382" t="e">
        <f>SUM(#REF!+#REF!)</f>
        <v>#REF!</v>
      </c>
      <c r="AA12" s="382" t="e">
        <f>SUM(#REF!+#REF!)</f>
        <v>#REF!</v>
      </c>
      <c r="AB12" s="382" t="e">
        <f>SUM(#REF!+#REF!)</f>
        <v>#REF!</v>
      </c>
      <c r="AC12" s="382" t="e">
        <f>SUM(#REF!+#REF!)</f>
        <v>#REF!</v>
      </c>
      <c r="AD12" s="382" t="e">
        <f>SUM(#REF!+#REF!)</f>
        <v>#REF!</v>
      </c>
      <c r="AE12" s="376" t="e">
        <f t="shared" ref="AE12:AF15" si="2">Y12+AA12+AC12</f>
        <v>#REF!</v>
      </c>
      <c r="AF12" s="376" t="e">
        <f t="shared" si="2"/>
        <v>#REF!</v>
      </c>
      <c r="AG12" s="382" t="e">
        <f>SUM(#REF!+#REF!)</f>
        <v>#REF!</v>
      </c>
      <c r="AH12" s="382" t="e">
        <f>SUM(#REF!+#REF!)</f>
        <v>#REF!</v>
      </c>
      <c r="AI12" s="382" t="e">
        <f>SUM(#REF!+#REF!)</f>
        <v>#REF!</v>
      </c>
      <c r="AJ12" s="382" t="e">
        <f>SUM(#REF!+#REF!)</f>
        <v>#REF!</v>
      </c>
      <c r="AK12" s="382" t="e">
        <f>SUM(#REF!+#REF!)</f>
        <v>#REF!</v>
      </c>
      <c r="AL12" s="382" t="e">
        <f>SUM(#REF!+#REF!)</f>
        <v>#REF!</v>
      </c>
      <c r="AM12" s="376" t="e">
        <f t="shared" ref="AM12:AN15" si="3">AG12+AI12+AK12</f>
        <v>#REF!</v>
      </c>
      <c r="AN12" s="376" t="e">
        <f t="shared" si="3"/>
        <v>#REF!</v>
      </c>
      <c r="AO12" s="367" t="e">
        <f t="shared" ref="AO12:AP15" si="4">O12+W12+AE12+AM12</f>
        <v>#REF!</v>
      </c>
      <c r="AP12" s="370" t="e">
        <f t="shared" si="4"/>
        <v>#REF!</v>
      </c>
      <c r="AQ12" s="317" t="e">
        <f>IF(AND(AP12&gt;0,AO12&gt;0),AP12/AO12,0)</f>
        <v>#REF!</v>
      </c>
    </row>
    <row r="13" spans="1:43" s="1" customFormat="1" ht="171.75" customHeight="1">
      <c r="A13" s="392"/>
      <c r="B13" s="392"/>
      <c r="C13" s="353"/>
      <c r="D13" s="307"/>
      <c r="E13" s="388"/>
      <c r="F13" s="307"/>
      <c r="G13" s="60" t="s">
        <v>376</v>
      </c>
      <c r="H13" s="57" t="s">
        <v>280</v>
      </c>
      <c r="I13" s="383"/>
      <c r="J13" s="383"/>
      <c r="K13" s="383"/>
      <c r="L13" s="383"/>
      <c r="M13" s="383"/>
      <c r="N13" s="383"/>
      <c r="O13" s="378"/>
      <c r="P13" s="378"/>
      <c r="Q13" s="383"/>
      <c r="R13" s="383"/>
      <c r="S13" s="383"/>
      <c r="T13" s="383"/>
      <c r="U13" s="383"/>
      <c r="V13" s="383"/>
      <c r="W13" s="378"/>
      <c r="X13" s="378"/>
      <c r="Y13" s="383"/>
      <c r="Z13" s="383"/>
      <c r="AA13" s="383"/>
      <c r="AB13" s="383"/>
      <c r="AC13" s="383"/>
      <c r="AD13" s="383"/>
      <c r="AE13" s="378"/>
      <c r="AF13" s="378"/>
      <c r="AG13" s="383"/>
      <c r="AH13" s="383"/>
      <c r="AI13" s="383"/>
      <c r="AJ13" s="383"/>
      <c r="AK13" s="383"/>
      <c r="AL13" s="383"/>
      <c r="AM13" s="378"/>
      <c r="AN13" s="378"/>
      <c r="AO13" s="369"/>
      <c r="AP13" s="372"/>
      <c r="AQ13" s="319"/>
    </row>
    <row r="14" spans="1:43" ht="150" customHeight="1">
      <c r="A14" s="362" t="s">
        <v>8</v>
      </c>
      <c r="B14" s="362" t="s">
        <v>9</v>
      </c>
      <c r="C14" s="353" t="s">
        <v>10</v>
      </c>
      <c r="D14" s="53" t="s">
        <v>16</v>
      </c>
      <c r="E14" s="54" t="s">
        <v>17</v>
      </c>
      <c r="F14" s="53" t="s">
        <v>257</v>
      </c>
      <c r="G14" s="53" t="s">
        <v>279</v>
      </c>
      <c r="H14" s="52" t="s">
        <v>274</v>
      </c>
      <c r="I14" s="28" t="e">
        <f>SUM(#REF!)</f>
        <v>#REF!</v>
      </c>
      <c r="J14" s="28" t="e">
        <f>SUM(#REF!)</f>
        <v>#REF!</v>
      </c>
      <c r="K14" s="28" t="e">
        <f>SUM(#REF!)</f>
        <v>#REF!</v>
      </c>
      <c r="L14" s="28" t="e">
        <f>SUM(#REF!)</f>
        <v>#REF!</v>
      </c>
      <c r="M14" s="28" t="e">
        <f>SUM(#REF!)</f>
        <v>#REF!</v>
      </c>
      <c r="N14" s="28" t="e">
        <f>SUM(#REF!)</f>
        <v>#REF!</v>
      </c>
      <c r="O14" s="29" t="e">
        <f t="shared" si="0"/>
        <v>#REF!</v>
      </c>
      <c r="P14" s="29" t="e">
        <f t="shared" si="0"/>
        <v>#REF!</v>
      </c>
      <c r="Q14" s="28" t="e">
        <f>SUM(#REF!)</f>
        <v>#REF!</v>
      </c>
      <c r="R14" s="28" t="e">
        <f>SUM(#REF!)</f>
        <v>#REF!</v>
      </c>
      <c r="S14" s="28" t="e">
        <f>SUM(#REF!)</f>
        <v>#REF!</v>
      </c>
      <c r="T14" s="28" t="e">
        <f>SUM(#REF!)</f>
        <v>#REF!</v>
      </c>
      <c r="U14" s="28" t="e">
        <f>SUM(#REF!)</f>
        <v>#REF!</v>
      </c>
      <c r="V14" s="28" t="e">
        <f>SUM(#REF!)</f>
        <v>#REF!</v>
      </c>
      <c r="W14" s="29" t="e">
        <f t="shared" si="1"/>
        <v>#REF!</v>
      </c>
      <c r="X14" s="29" t="e">
        <f t="shared" si="1"/>
        <v>#REF!</v>
      </c>
      <c r="Y14" s="28" t="e">
        <f>SUM(#REF!)</f>
        <v>#REF!</v>
      </c>
      <c r="Z14" s="28" t="e">
        <f>SUM(#REF!)</f>
        <v>#REF!</v>
      </c>
      <c r="AA14" s="28" t="e">
        <f>SUM(#REF!)</f>
        <v>#REF!</v>
      </c>
      <c r="AB14" s="28" t="e">
        <f>SUM(#REF!)</f>
        <v>#REF!</v>
      </c>
      <c r="AC14" s="28" t="e">
        <f>SUM(#REF!)</f>
        <v>#REF!</v>
      </c>
      <c r="AD14" s="28" t="e">
        <f>SUM(#REF!)</f>
        <v>#REF!</v>
      </c>
      <c r="AE14" s="29" t="e">
        <f t="shared" si="2"/>
        <v>#REF!</v>
      </c>
      <c r="AF14" s="29" t="e">
        <f t="shared" si="2"/>
        <v>#REF!</v>
      </c>
      <c r="AG14" s="28" t="e">
        <f>SUM(#REF!)</f>
        <v>#REF!</v>
      </c>
      <c r="AH14" s="28" t="e">
        <f>SUM(#REF!)</f>
        <v>#REF!</v>
      </c>
      <c r="AI14" s="28" t="e">
        <f>SUM(#REF!)</f>
        <v>#REF!</v>
      </c>
      <c r="AJ14" s="28" t="e">
        <f>SUM(#REF!)</f>
        <v>#REF!</v>
      </c>
      <c r="AK14" s="28" t="e">
        <f>SUM(#REF!)</f>
        <v>#REF!</v>
      </c>
      <c r="AL14" s="28" t="e">
        <f>SUM(#REF!)</f>
        <v>#REF!</v>
      </c>
      <c r="AM14" s="29" t="e">
        <f t="shared" si="3"/>
        <v>#REF!</v>
      </c>
      <c r="AN14" s="29" t="e">
        <f t="shared" si="3"/>
        <v>#REF!</v>
      </c>
      <c r="AO14" s="30" t="e">
        <f t="shared" si="4"/>
        <v>#REF!</v>
      </c>
      <c r="AP14" s="30" t="e">
        <f t="shared" si="4"/>
        <v>#REF!</v>
      </c>
      <c r="AQ14" s="31" t="e">
        <f>IF(AND(AP14&gt;0,AO14&gt;0),AP14/AO14,0)</f>
        <v>#REF!</v>
      </c>
    </row>
    <row r="15" spans="1:43" ht="47.25" customHeight="1">
      <c r="A15" s="363"/>
      <c r="B15" s="363"/>
      <c r="C15" s="353"/>
      <c r="D15" s="306" t="s">
        <v>18</v>
      </c>
      <c r="E15" s="365" t="s">
        <v>416</v>
      </c>
      <c r="F15" s="306" t="s">
        <v>19</v>
      </c>
      <c r="G15" s="53" t="s">
        <v>20</v>
      </c>
      <c r="H15" s="306" t="s">
        <v>216</v>
      </c>
      <c r="I15" s="382" t="e">
        <f>SUM(#REF!)</f>
        <v>#REF!</v>
      </c>
      <c r="J15" s="382" t="e">
        <f>SUM(#REF!)</f>
        <v>#REF!</v>
      </c>
      <c r="K15" s="382" t="e">
        <f>SUM(#REF!)</f>
        <v>#REF!</v>
      </c>
      <c r="L15" s="382" t="e">
        <f>SUM(#REF!)</f>
        <v>#REF!</v>
      </c>
      <c r="M15" s="382" t="e">
        <f>SUM(#REF!)</f>
        <v>#REF!</v>
      </c>
      <c r="N15" s="382" t="e">
        <f>SUM(#REF!)</f>
        <v>#REF!</v>
      </c>
      <c r="O15" s="376" t="e">
        <f t="shared" si="0"/>
        <v>#REF!</v>
      </c>
      <c r="P15" s="376" t="e">
        <f t="shared" si="0"/>
        <v>#REF!</v>
      </c>
      <c r="Q15" s="382" t="e">
        <f>SUM(#REF!)</f>
        <v>#REF!</v>
      </c>
      <c r="R15" s="382" t="e">
        <f>SUM(#REF!)</f>
        <v>#REF!</v>
      </c>
      <c r="S15" s="382" t="e">
        <f>SUM(#REF!)</f>
        <v>#REF!</v>
      </c>
      <c r="T15" s="382" t="e">
        <f>SUM(#REF!)</f>
        <v>#REF!</v>
      </c>
      <c r="U15" s="382" t="e">
        <f>SUM(#REF!)</f>
        <v>#REF!</v>
      </c>
      <c r="V15" s="382" t="e">
        <f>SUM(#REF!)</f>
        <v>#REF!</v>
      </c>
      <c r="W15" s="376" t="e">
        <f t="shared" si="1"/>
        <v>#REF!</v>
      </c>
      <c r="X15" s="376" t="e">
        <f t="shared" si="1"/>
        <v>#REF!</v>
      </c>
      <c r="Y15" s="382" t="e">
        <f>SUM(#REF!)</f>
        <v>#REF!</v>
      </c>
      <c r="Z15" s="382" t="e">
        <f>SUM(#REF!)</f>
        <v>#REF!</v>
      </c>
      <c r="AA15" s="382" t="e">
        <f>SUM(#REF!)</f>
        <v>#REF!</v>
      </c>
      <c r="AB15" s="382" t="e">
        <f>SUM(#REF!)</f>
        <v>#REF!</v>
      </c>
      <c r="AC15" s="382" t="e">
        <f>SUM(#REF!)</f>
        <v>#REF!</v>
      </c>
      <c r="AD15" s="382" t="e">
        <f>SUM(#REF!)</f>
        <v>#REF!</v>
      </c>
      <c r="AE15" s="376" t="e">
        <f t="shared" si="2"/>
        <v>#REF!</v>
      </c>
      <c r="AF15" s="376" t="e">
        <f t="shared" si="2"/>
        <v>#REF!</v>
      </c>
      <c r="AG15" s="382" t="e">
        <f>SUM(#REF!)</f>
        <v>#REF!</v>
      </c>
      <c r="AH15" s="382" t="e">
        <f>SUM(#REF!)</f>
        <v>#REF!</v>
      </c>
      <c r="AI15" s="382" t="e">
        <f>SUM(#REF!)</f>
        <v>#REF!</v>
      </c>
      <c r="AJ15" s="382" t="e">
        <f>SUM(#REF!)</f>
        <v>#REF!</v>
      </c>
      <c r="AK15" s="382" t="e">
        <f>SUM(#REF!)</f>
        <v>#REF!</v>
      </c>
      <c r="AL15" s="382" t="e">
        <f>SUM(#REF!)</f>
        <v>#REF!</v>
      </c>
      <c r="AM15" s="376" t="e">
        <f t="shared" si="3"/>
        <v>#REF!</v>
      </c>
      <c r="AN15" s="376" t="e">
        <f t="shared" si="3"/>
        <v>#REF!</v>
      </c>
      <c r="AO15" s="367" t="e">
        <f t="shared" si="4"/>
        <v>#REF!</v>
      </c>
      <c r="AP15" s="370" t="e">
        <f t="shared" si="4"/>
        <v>#REF!</v>
      </c>
      <c r="AQ15" s="317" t="e">
        <f>IF(AND(AP15&gt;0,AO15&gt;0),AP15/AO15,0)</f>
        <v>#REF!</v>
      </c>
    </row>
    <row r="16" spans="1:43" ht="54.75" customHeight="1">
      <c r="A16" s="363"/>
      <c r="B16" s="363"/>
      <c r="C16" s="353"/>
      <c r="D16" s="307"/>
      <c r="E16" s="366"/>
      <c r="F16" s="307"/>
      <c r="G16" s="53" t="s">
        <v>21</v>
      </c>
      <c r="H16" s="307"/>
      <c r="I16" s="383"/>
      <c r="J16" s="383"/>
      <c r="K16" s="383"/>
      <c r="L16" s="383"/>
      <c r="M16" s="383"/>
      <c r="N16" s="383"/>
      <c r="O16" s="378"/>
      <c r="P16" s="378"/>
      <c r="Q16" s="383"/>
      <c r="R16" s="383"/>
      <c r="S16" s="383"/>
      <c r="T16" s="383"/>
      <c r="U16" s="383"/>
      <c r="V16" s="383"/>
      <c r="W16" s="378"/>
      <c r="X16" s="378"/>
      <c r="Y16" s="383"/>
      <c r="Z16" s="383"/>
      <c r="AA16" s="383"/>
      <c r="AB16" s="383"/>
      <c r="AC16" s="383"/>
      <c r="AD16" s="383"/>
      <c r="AE16" s="378"/>
      <c r="AF16" s="378"/>
      <c r="AG16" s="383"/>
      <c r="AH16" s="383"/>
      <c r="AI16" s="383"/>
      <c r="AJ16" s="383"/>
      <c r="AK16" s="383"/>
      <c r="AL16" s="383"/>
      <c r="AM16" s="378"/>
      <c r="AN16" s="378"/>
      <c r="AO16" s="369"/>
      <c r="AP16" s="372"/>
      <c r="AQ16" s="319"/>
    </row>
    <row r="17" spans="1:43" ht="103.5">
      <c r="A17" s="363"/>
      <c r="B17" s="363"/>
      <c r="C17" s="353"/>
      <c r="D17" s="307" t="s">
        <v>262</v>
      </c>
      <c r="E17" s="361" t="s">
        <v>261</v>
      </c>
      <c r="F17" s="306" t="s">
        <v>265</v>
      </c>
      <c r="G17" s="53" t="s">
        <v>22</v>
      </c>
      <c r="H17" s="52" t="s">
        <v>217</v>
      </c>
      <c r="I17" s="358">
        <v>0</v>
      </c>
      <c r="J17" s="358">
        <v>0</v>
      </c>
      <c r="K17" s="358">
        <v>0</v>
      </c>
      <c r="L17" s="358">
        <v>0</v>
      </c>
      <c r="M17" s="358">
        <v>0</v>
      </c>
      <c r="N17" s="358">
        <v>0</v>
      </c>
      <c r="O17" s="376">
        <f>I17+K17+M17</f>
        <v>0</v>
      </c>
      <c r="P17" s="376">
        <f>J17+L17+N17</f>
        <v>0</v>
      </c>
      <c r="Q17" s="358">
        <v>0</v>
      </c>
      <c r="R17" s="358">
        <v>0</v>
      </c>
      <c r="S17" s="358">
        <v>0</v>
      </c>
      <c r="T17" s="358">
        <v>0</v>
      </c>
      <c r="U17" s="358">
        <v>0</v>
      </c>
      <c r="V17" s="358">
        <v>0</v>
      </c>
      <c r="W17" s="376">
        <f>Q17+S17+U17</f>
        <v>0</v>
      </c>
      <c r="X17" s="376">
        <f>R17+T17+V17</f>
        <v>0</v>
      </c>
      <c r="Y17" s="358">
        <v>0</v>
      </c>
      <c r="Z17" s="379">
        <v>0</v>
      </c>
      <c r="AA17" s="358">
        <v>0</v>
      </c>
      <c r="AB17" s="379">
        <v>0</v>
      </c>
      <c r="AC17" s="358">
        <v>0</v>
      </c>
      <c r="AD17" s="379">
        <v>0</v>
      </c>
      <c r="AE17" s="376">
        <f>Y17+AA17+AC17</f>
        <v>0</v>
      </c>
      <c r="AF17" s="376">
        <f>Z17+AB17+AD17</f>
        <v>0</v>
      </c>
      <c r="AG17" s="373" t="e">
        <f>SUM(#REF!)</f>
        <v>#REF!</v>
      </c>
      <c r="AH17" s="373" t="e">
        <f>SUM(#REF!)</f>
        <v>#REF!</v>
      </c>
      <c r="AI17" s="373" t="e">
        <f>SUM(#REF!)</f>
        <v>#REF!</v>
      </c>
      <c r="AJ17" s="373" t="e">
        <f>SUM(#REF!)</f>
        <v>#REF!</v>
      </c>
      <c r="AK17" s="373" t="e">
        <f>SUM(#REF!)</f>
        <v>#REF!</v>
      </c>
      <c r="AL17" s="373" t="e">
        <f>SUM(#REF!)</f>
        <v>#REF!</v>
      </c>
      <c r="AM17" s="376" t="e">
        <f>AG17+AI17+AK17</f>
        <v>#REF!</v>
      </c>
      <c r="AN17" s="376" t="e">
        <f>AH17+AJ17+AL17</f>
        <v>#REF!</v>
      </c>
      <c r="AO17" s="367" t="e">
        <f>O17+W17+AE17+AM17</f>
        <v>#REF!</v>
      </c>
      <c r="AP17" s="370" t="e">
        <f>P17+X17+AF17+AN17</f>
        <v>#REF!</v>
      </c>
      <c r="AQ17" s="317" t="e">
        <f>IF(AND(AP17&gt;0,AO17&gt;0),AP17/AO17,0)</f>
        <v>#REF!</v>
      </c>
    </row>
    <row r="18" spans="1:43" ht="75.75" customHeight="1">
      <c r="A18" s="363"/>
      <c r="B18" s="363"/>
      <c r="C18" s="353"/>
      <c r="D18" s="307"/>
      <c r="E18" s="305"/>
      <c r="F18" s="307"/>
      <c r="G18" s="53" t="s">
        <v>263</v>
      </c>
      <c r="H18" s="53" t="s">
        <v>13</v>
      </c>
      <c r="I18" s="359"/>
      <c r="J18" s="359"/>
      <c r="K18" s="359"/>
      <c r="L18" s="359"/>
      <c r="M18" s="359"/>
      <c r="N18" s="359"/>
      <c r="O18" s="377"/>
      <c r="P18" s="377"/>
      <c r="Q18" s="359"/>
      <c r="R18" s="359"/>
      <c r="S18" s="359"/>
      <c r="T18" s="359"/>
      <c r="U18" s="359"/>
      <c r="V18" s="359"/>
      <c r="W18" s="377"/>
      <c r="X18" s="377"/>
      <c r="Y18" s="359"/>
      <c r="Z18" s="380"/>
      <c r="AA18" s="359"/>
      <c r="AB18" s="380"/>
      <c r="AC18" s="359"/>
      <c r="AD18" s="380"/>
      <c r="AE18" s="377"/>
      <c r="AF18" s="377"/>
      <c r="AG18" s="374"/>
      <c r="AH18" s="374"/>
      <c r="AI18" s="374"/>
      <c r="AJ18" s="374"/>
      <c r="AK18" s="374"/>
      <c r="AL18" s="374"/>
      <c r="AM18" s="377"/>
      <c r="AN18" s="377"/>
      <c r="AO18" s="368"/>
      <c r="AP18" s="371"/>
      <c r="AQ18" s="318"/>
    </row>
    <row r="19" spans="1:43" ht="75" customHeight="1">
      <c r="A19" s="363"/>
      <c r="B19" s="363"/>
      <c r="C19" s="353"/>
      <c r="D19" s="307"/>
      <c r="E19" s="305"/>
      <c r="F19" s="307"/>
      <c r="G19" s="52" t="s">
        <v>23</v>
      </c>
      <c r="H19" s="306" t="s">
        <v>13</v>
      </c>
      <c r="I19" s="359"/>
      <c r="J19" s="359"/>
      <c r="K19" s="359"/>
      <c r="L19" s="359"/>
      <c r="M19" s="359"/>
      <c r="N19" s="359"/>
      <c r="O19" s="377"/>
      <c r="P19" s="377"/>
      <c r="Q19" s="359"/>
      <c r="R19" s="359"/>
      <c r="S19" s="359"/>
      <c r="T19" s="359"/>
      <c r="U19" s="359"/>
      <c r="V19" s="359"/>
      <c r="W19" s="377"/>
      <c r="X19" s="377"/>
      <c r="Y19" s="359"/>
      <c r="Z19" s="380"/>
      <c r="AA19" s="359"/>
      <c r="AB19" s="380"/>
      <c r="AC19" s="359"/>
      <c r="AD19" s="380"/>
      <c r="AE19" s="377"/>
      <c r="AF19" s="377"/>
      <c r="AG19" s="374"/>
      <c r="AH19" s="374"/>
      <c r="AI19" s="374"/>
      <c r="AJ19" s="374"/>
      <c r="AK19" s="374"/>
      <c r="AL19" s="374"/>
      <c r="AM19" s="377"/>
      <c r="AN19" s="377"/>
      <c r="AO19" s="368"/>
      <c r="AP19" s="371"/>
      <c r="AQ19" s="318"/>
    </row>
    <row r="20" spans="1:43" ht="69">
      <c r="A20" s="363"/>
      <c r="B20" s="363"/>
      <c r="C20" s="353"/>
      <c r="D20" s="307"/>
      <c r="E20" s="305"/>
      <c r="F20" s="307"/>
      <c r="G20" s="97" t="s">
        <v>24</v>
      </c>
      <c r="H20" s="307"/>
      <c r="I20" s="359"/>
      <c r="J20" s="359"/>
      <c r="K20" s="359"/>
      <c r="L20" s="359"/>
      <c r="M20" s="359"/>
      <c r="N20" s="359"/>
      <c r="O20" s="377"/>
      <c r="P20" s="377"/>
      <c r="Q20" s="359"/>
      <c r="R20" s="359"/>
      <c r="S20" s="359"/>
      <c r="T20" s="359"/>
      <c r="U20" s="359"/>
      <c r="V20" s="359"/>
      <c r="W20" s="377"/>
      <c r="X20" s="377"/>
      <c r="Y20" s="359"/>
      <c r="Z20" s="380"/>
      <c r="AA20" s="359"/>
      <c r="AB20" s="380"/>
      <c r="AC20" s="359"/>
      <c r="AD20" s="380"/>
      <c r="AE20" s="377"/>
      <c r="AF20" s="377"/>
      <c r="AG20" s="374"/>
      <c r="AH20" s="374"/>
      <c r="AI20" s="374"/>
      <c r="AJ20" s="374"/>
      <c r="AK20" s="374"/>
      <c r="AL20" s="374"/>
      <c r="AM20" s="377"/>
      <c r="AN20" s="377"/>
      <c r="AO20" s="368"/>
      <c r="AP20" s="371"/>
      <c r="AQ20" s="318"/>
    </row>
    <row r="21" spans="1:43" ht="51.75">
      <c r="A21" s="363"/>
      <c r="B21" s="363"/>
      <c r="C21" s="353"/>
      <c r="D21" s="307"/>
      <c r="E21" s="305"/>
      <c r="F21" s="307"/>
      <c r="G21" s="52" t="s">
        <v>264</v>
      </c>
      <c r="H21" s="52" t="s">
        <v>13</v>
      </c>
      <c r="I21" s="360"/>
      <c r="J21" s="360"/>
      <c r="K21" s="360"/>
      <c r="L21" s="360"/>
      <c r="M21" s="360"/>
      <c r="N21" s="360"/>
      <c r="O21" s="378"/>
      <c r="P21" s="378"/>
      <c r="Q21" s="360"/>
      <c r="R21" s="360"/>
      <c r="S21" s="360"/>
      <c r="T21" s="360"/>
      <c r="U21" s="360"/>
      <c r="V21" s="360"/>
      <c r="W21" s="378"/>
      <c r="X21" s="378"/>
      <c r="Y21" s="360"/>
      <c r="Z21" s="381"/>
      <c r="AA21" s="360"/>
      <c r="AB21" s="381"/>
      <c r="AC21" s="360"/>
      <c r="AD21" s="381"/>
      <c r="AE21" s="378"/>
      <c r="AF21" s="378"/>
      <c r="AG21" s="375"/>
      <c r="AH21" s="375"/>
      <c r="AI21" s="375"/>
      <c r="AJ21" s="375"/>
      <c r="AK21" s="375"/>
      <c r="AL21" s="375"/>
      <c r="AM21" s="378"/>
      <c r="AN21" s="378"/>
      <c r="AO21" s="369"/>
      <c r="AP21" s="372"/>
      <c r="AQ21" s="319"/>
    </row>
    <row r="22" spans="1:43" ht="69" customHeight="1">
      <c r="A22" s="363"/>
      <c r="B22" s="363"/>
      <c r="C22" s="353"/>
      <c r="D22" s="87" t="s">
        <v>398</v>
      </c>
      <c r="E22" s="94" t="s">
        <v>261</v>
      </c>
      <c r="F22" s="86" t="s">
        <v>333</v>
      </c>
      <c r="G22" s="97" t="s">
        <v>403</v>
      </c>
      <c r="H22" s="86" t="s">
        <v>13</v>
      </c>
      <c r="I22" s="91">
        <v>0</v>
      </c>
      <c r="J22" s="91">
        <v>0</v>
      </c>
      <c r="K22" s="91">
        <v>0</v>
      </c>
      <c r="L22" s="91">
        <v>0</v>
      </c>
      <c r="M22" s="91">
        <v>0</v>
      </c>
      <c r="N22" s="91">
        <v>0</v>
      </c>
      <c r="O22" s="93">
        <f t="shared" ref="O22:P24" si="5">I22+K22+M22</f>
        <v>0</v>
      </c>
      <c r="P22" s="93">
        <f t="shared" si="5"/>
        <v>0</v>
      </c>
      <c r="Q22" s="91">
        <v>0</v>
      </c>
      <c r="R22" s="91">
        <v>0</v>
      </c>
      <c r="S22" s="91">
        <v>0</v>
      </c>
      <c r="T22" s="91">
        <v>0</v>
      </c>
      <c r="U22" s="91">
        <v>0</v>
      </c>
      <c r="V22" s="91">
        <v>0</v>
      </c>
      <c r="W22" s="93">
        <f t="shared" ref="W22:X24" si="6">Q22+S22+U22</f>
        <v>0</v>
      </c>
      <c r="X22" s="93">
        <f t="shared" si="6"/>
        <v>0</v>
      </c>
      <c r="Y22" s="91">
        <v>0</v>
      </c>
      <c r="Z22" s="92">
        <v>0</v>
      </c>
      <c r="AA22" s="91">
        <v>0</v>
      </c>
      <c r="AB22" s="92">
        <v>0</v>
      </c>
      <c r="AC22" s="91">
        <v>0</v>
      </c>
      <c r="AD22" s="92">
        <v>1</v>
      </c>
      <c r="AE22" s="93">
        <f t="shared" ref="AE22:AF24" si="7">Y22+AA22+AC22</f>
        <v>0</v>
      </c>
      <c r="AF22" s="93">
        <f t="shared" si="7"/>
        <v>1</v>
      </c>
      <c r="AG22" s="91">
        <v>0</v>
      </c>
      <c r="AH22" s="92">
        <v>0</v>
      </c>
      <c r="AI22" s="91">
        <v>0</v>
      </c>
      <c r="AJ22" s="92">
        <v>0</v>
      </c>
      <c r="AK22" s="91">
        <v>1</v>
      </c>
      <c r="AL22" s="92">
        <v>0</v>
      </c>
      <c r="AM22" s="93">
        <f t="shared" ref="AM22:AN24" si="8">AG22+AI22+AK22</f>
        <v>1</v>
      </c>
      <c r="AN22" s="93">
        <f t="shared" si="8"/>
        <v>0</v>
      </c>
      <c r="AO22" s="89">
        <f t="shared" ref="AO22:AP24" si="9">O22+W22+AE22+AM22</f>
        <v>1</v>
      </c>
      <c r="AP22" s="90">
        <f t="shared" si="9"/>
        <v>1</v>
      </c>
      <c r="AQ22" s="88">
        <f>IF(AND(AP22&gt;0,AO22&gt;0),AP22/AO22,0)</f>
        <v>1</v>
      </c>
    </row>
    <row r="23" spans="1:43" ht="103.5">
      <c r="A23" s="364"/>
      <c r="B23" s="364"/>
      <c r="C23" s="353"/>
      <c r="D23" s="52" t="s">
        <v>28</v>
      </c>
      <c r="E23" s="55" t="s">
        <v>282</v>
      </c>
      <c r="F23" s="52" t="s">
        <v>283</v>
      </c>
      <c r="G23" s="52" t="s">
        <v>334</v>
      </c>
      <c r="H23" s="52" t="s">
        <v>29</v>
      </c>
      <c r="I23" s="26" t="e">
        <f>SUM(#REF!)</f>
        <v>#REF!</v>
      </c>
      <c r="J23" s="24" t="e">
        <f>SUM(#REF!)</f>
        <v>#REF!</v>
      </c>
      <c r="K23" s="26" t="e">
        <f>SUM(#REF!)</f>
        <v>#REF!</v>
      </c>
      <c r="L23" s="24" t="e">
        <f>SUM(#REF!)</f>
        <v>#REF!</v>
      </c>
      <c r="M23" s="26" t="e">
        <f>SUM(#REF!)</f>
        <v>#REF!</v>
      </c>
      <c r="N23" s="26">
        <v>436</v>
      </c>
      <c r="O23" s="32" t="e">
        <f t="shared" si="5"/>
        <v>#REF!</v>
      </c>
      <c r="P23" s="32" t="e">
        <f t="shared" si="5"/>
        <v>#REF!</v>
      </c>
      <c r="Q23" s="26" t="e">
        <f>SUM(#REF!)</f>
        <v>#REF!</v>
      </c>
      <c r="R23" s="26" t="e">
        <f>SUM(#REF!)</f>
        <v>#REF!</v>
      </c>
      <c r="S23" s="26" t="e">
        <f>SUM(#REF!)</f>
        <v>#REF!</v>
      </c>
      <c r="T23" s="26" t="e">
        <f>SUM(#REF!)</f>
        <v>#REF!</v>
      </c>
      <c r="U23" s="26" t="e">
        <f>SUM(#REF!)</f>
        <v>#REF!</v>
      </c>
      <c r="V23" s="26" t="e">
        <f>SUM(#REF!)</f>
        <v>#REF!</v>
      </c>
      <c r="W23" s="32" t="e">
        <f t="shared" si="6"/>
        <v>#REF!</v>
      </c>
      <c r="X23" s="32" t="e">
        <f t="shared" si="6"/>
        <v>#REF!</v>
      </c>
      <c r="Y23" s="26" t="e">
        <f>SUM(#REF!)</f>
        <v>#REF!</v>
      </c>
      <c r="Z23" s="24" t="e">
        <f>SUM(#REF!)</f>
        <v>#REF!</v>
      </c>
      <c r="AA23" s="26" t="e">
        <f>SUM(#REF!)</f>
        <v>#REF!</v>
      </c>
      <c r="AB23" s="24" t="e">
        <f>SUM(#REF!)</f>
        <v>#REF!</v>
      </c>
      <c r="AC23" s="26" t="e">
        <f>SUM(#REF!)</f>
        <v>#REF!</v>
      </c>
      <c r="AD23" s="24" t="e">
        <f>SUM(#REF!)</f>
        <v>#REF!</v>
      </c>
      <c r="AE23" s="32" t="e">
        <f t="shared" si="7"/>
        <v>#REF!</v>
      </c>
      <c r="AF23" s="32" t="e">
        <f t="shared" si="7"/>
        <v>#REF!</v>
      </c>
      <c r="AG23" s="26" t="e">
        <f>SUM(#REF!)</f>
        <v>#REF!</v>
      </c>
      <c r="AH23" s="24" t="e">
        <f>SUM(#REF!)</f>
        <v>#REF!</v>
      </c>
      <c r="AI23" s="26" t="e">
        <f>SUM(#REF!)</f>
        <v>#REF!</v>
      </c>
      <c r="AJ23" s="24" t="e">
        <f>SUM(#REF!)</f>
        <v>#REF!</v>
      </c>
      <c r="AK23" s="26" t="e">
        <f>SUM(#REF!)</f>
        <v>#REF!</v>
      </c>
      <c r="AL23" s="24" t="e">
        <f>SUM(#REF!)</f>
        <v>#REF!</v>
      </c>
      <c r="AM23" s="32" t="e">
        <f t="shared" si="8"/>
        <v>#REF!</v>
      </c>
      <c r="AN23" s="32" t="e">
        <f t="shared" si="8"/>
        <v>#REF!</v>
      </c>
      <c r="AO23" s="33" t="e">
        <f t="shared" si="9"/>
        <v>#REF!</v>
      </c>
      <c r="AP23" s="34" t="e">
        <f t="shared" si="9"/>
        <v>#REF!</v>
      </c>
      <c r="AQ23" s="31" t="e">
        <f>IF(AND(AP23&gt;0,AO23&gt;0),AP23/AO23,0)</f>
        <v>#REF!</v>
      </c>
    </row>
    <row r="24" spans="1:43" ht="57.75" customHeight="1">
      <c r="A24" s="362" t="s">
        <v>8</v>
      </c>
      <c r="B24" s="362" t="s">
        <v>9</v>
      </c>
      <c r="C24" s="353" t="s">
        <v>10</v>
      </c>
      <c r="D24" s="354" t="s">
        <v>316</v>
      </c>
      <c r="E24" s="305" t="s">
        <v>317</v>
      </c>
      <c r="F24" s="306" t="s">
        <v>318</v>
      </c>
      <c r="G24" s="59" t="s">
        <v>33</v>
      </c>
      <c r="H24" s="354" t="s">
        <v>27</v>
      </c>
      <c r="I24" s="355" t="e">
        <f>SUM(#REF!)</f>
        <v>#REF!</v>
      </c>
      <c r="J24" s="355" t="e">
        <f>SUM(#REF!)</f>
        <v>#REF!</v>
      </c>
      <c r="K24" s="355" t="e">
        <f>SUM(#REF!)</f>
        <v>#REF!</v>
      </c>
      <c r="L24" s="355" t="e">
        <f>SUM(#REF!)</f>
        <v>#REF!</v>
      </c>
      <c r="M24" s="355" t="e">
        <f>SUM(#REF!)</f>
        <v>#REF!</v>
      </c>
      <c r="N24" s="355" t="e">
        <f>SUM(#REF!)</f>
        <v>#REF!</v>
      </c>
      <c r="O24" s="349" t="e">
        <f t="shared" si="5"/>
        <v>#REF!</v>
      </c>
      <c r="P24" s="349" t="e">
        <f t="shared" si="5"/>
        <v>#REF!</v>
      </c>
      <c r="Q24" s="355" t="e">
        <f>SUM(#REF!)</f>
        <v>#REF!</v>
      </c>
      <c r="R24" s="355" t="e">
        <f>SUM(#REF!)</f>
        <v>#REF!</v>
      </c>
      <c r="S24" s="355" t="e">
        <f>SUM(#REF!)</f>
        <v>#REF!</v>
      </c>
      <c r="T24" s="355" t="e">
        <f>SUM(#REF!)</f>
        <v>#REF!</v>
      </c>
      <c r="U24" s="355" t="e">
        <f>SUM(#REF!)</f>
        <v>#REF!</v>
      </c>
      <c r="V24" s="355" t="e">
        <f>SUM(#REF!)</f>
        <v>#REF!</v>
      </c>
      <c r="W24" s="349" t="e">
        <f t="shared" si="6"/>
        <v>#REF!</v>
      </c>
      <c r="X24" s="349" t="e">
        <f t="shared" si="6"/>
        <v>#REF!</v>
      </c>
      <c r="Y24" s="355" t="e">
        <f>SUM(#REF!)</f>
        <v>#REF!</v>
      </c>
      <c r="Z24" s="355" t="e">
        <f>SUM(#REF!)</f>
        <v>#REF!</v>
      </c>
      <c r="AA24" s="355" t="e">
        <f>SUM(#REF!)</f>
        <v>#REF!</v>
      </c>
      <c r="AB24" s="355" t="e">
        <f>SUM(#REF!)</f>
        <v>#REF!</v>
      </c>
      <c r="AC24" s="355" t="e">
        <f>SUM(#REF!)</f>
        <v>#REF!</v>
      </c>
      <c r="AD24" s="355" t="e">
        <f>SUM(#REF!)</f>
        <v>#REF!</v>
      </c>
      <c r="AE24" s="349" t="e">
        <f t="shared" si="7"/>
        <v>#REF!</v>
      </c>
      <c r="AF24" s="349" t="e">
        <f t="shared" si="7"/>
        <v>#REF!</v>
      </c>
      <c r="AG24" s="355" t="e">
        <f>SUM(#REF!)</f>
        <v>#REF!</v>
      </c>
      <c r="AH24" s="355" t="e">
        <f>SUM(#REF!)</f>
        <v>#REF!</v>
      </c>
      <c r="AI24" s="355" t="e">
        <f>SUM(#REF!)</f>
        <v>#REF!</v>
      </c>
      <c r="AJ24" s="355" t="e">
        <f>SUM(#REF!)</f>
        <v>#REF!</v>
      </c>
      <c r="AK24" s="355" t="e">
        <f>SUM(#REF!)</f>
        <v>#REF!</v>
      </c>
      <c r="AL24" s="355" t="e">
        <f>SUM(#REF!)</f>
        <v>#REF!</v>
      </c>
      <c r="AM24" s="349" t="e">
        <f t="shared" si="8"/>
        <v>#REF!</v>
      </c>
      <c r="AN24" s="349" t="e">
        <f t="shared" si="8"/>
        <v>#REF!</v>
      </c>
      <c r="AO24" s="317" t="e">
        <f t="shared" si="9"/>
        <v>#REF!</v>
      </c>
      <c r="AP24" s="317" t="e">
        <f t="shared" si="9"/>
        <v>#REF!</v>
      </c>
      <c r="AQ24" s="317" t="e">
        <f>IF(AND(AP24&gt;0,AO24&gt;0),AP24/AO24,0)</f>
        <v>#REF!</v>
      </c>
    </row>
    <row r="25" spans="1:43" ht="72.75" customHeight="1">
      <c r="A25" s="363"/>
      <c r="B25" s="363"/>
      <c r="C25" s="353"/>
      <c r="D25" s="354"/>
      <c r="E25" s="305"/>
      <c r="F25" s="306"/>
      <c r="G25" s="59" t="s">
        <v>26</v>
      </c>
      <c r="H25" s="354"/>
      <c r="I25" s="356"/>
      <c r="J25" s="356"/>
      <c r="K25" s="356"/>
      <c r="L25" s="356"/>
      <c r="M25" s="356"/>
      <c r="N25" s="356"/>
      <c r="O25" s="350"/>
      <c r="P25" s="350"/>
      <c r="Q25" s="356"/>
      <c r="R25" s="356"/>
      <c r="S25" s="356"/>
      <c r="T25" s="356"/>
      <c r="U25" s="356"/>
      <c r="V25" s="356"/>
      <c r="W25" s="350"/>
      <c r="X25" s="350"/>
      <c r="Y25" s="356"/>
      <c r="Z25" s="356"/>
      <c r="AA25" s="356"/>
      <c r="AB25" s="356"/>
      <c r="AC25" s="356"/>
      <c r="AD25" s="356"/>
      <c r="AE25" s="350"/>
      <c r="AF25" s="350"/>
      <c r="AG25" s="356"/>
      <c r="AH25" s="356"/>
      <c r="AI25" s="356"/>
      <c r="AJ25" s="356"/>
      <c r="AK25" s="356"/>
      <c r="AL25" s="356"/>
      <c r="AM25" s="350"/>
      <c r="AN25" s="350"/>
      <c r="AO25" s="318"/>
      <c r="AP25" s="318"/>
      <c r="AQ25" s="318"/>
    </row>
    <row r="26" spans="1:43" ht="40.5" customHeight="1">
      <c r="A26" s="363"/>
      <c r="B26" s="363"/>
      <c r="C26" s="353"/>
      <c r="D26" s="354"/>
      <c r="E26" s="305"/>
      <c r="F26" s="306"/>
      <c r="G26" s="59" t="s">
        <v>319</v>
      </c>
      <c r="H26" s="354"/>
      <c r="I26" s="357"/>
      <c r="J26" s="357"/>
      <c r="K26" s="357"/>
      <c r="L26" s="357"/>
      <c r="M26" s="357"/>
      <c r="N26" s="357"/>
      <c r="O26" s="351"/>
      <c r="P26" s="351"/>
      <c r="Q26" s="357"/>
      <c r="R26" s="357"/>
      <c r="S26" s="357"/>
      <c r="T26" s="357"/>
      <c r="U26" s="357"/>
      <c r="V26" s="357"/>
      <c r="W26" s="351"/>
      <c r="X26" s="351"/>
      <c r="Y26" s="357"/>
      <c r="Z26" s="357"/>
      <c r="AA26" s="357"/>
      <c r="AB26" s="357"/>
      <c r="AC26" s="357"/>
      <c r="AD26" s="357"/>
      <c r="AE26" s="351"/>
      <c r="AF26" s="351"/>
      <c r="AG26" s="357"/>
      <c r="AH26" s="357"/>
      <c r="AI26" s="357"/>
      <c r="AJ26" s="357"/>
      <c r="AK26" s="357"/>
      <c r="AL26" s="357"/>
      <c r="AM26" s="351"/>
      <c r="AN26" s="351"/>
      <c r="AO26" s="319"/>
      <c r="AP26" s="319"/>
      <c r="AQ26" s="319"/>
    </row>
    <row r="27" spans="1:43" ht="148.5" customHeight="1">
      <c r="A27" s="363"/>
      <c r="B27" s="363"/>
      <c r="C27" s="353" t="s">
        <v>393</v>
      </c>
      <c r="D27" s="354" t="s">
        <v>285</v>
      </c>
      <c r="E27" s="305" t="s">
        <v>284</v>
      </c>
      <c r="F27" s="306" t="s">
        <v>288</v>
      </c>
      <c r="G27" s="53" t="s">
        <v>286</v>
      </c>
      <c r="H27" s="53" t="s">
        <v>218</v>
      </c>
      <c r="I27" s="352" t="e">
        <f>SUM(#REF!)</f>
        <v>#REF!</v>
      </c>
      <c r="J27" s="352" t="e">
        <f>SUM(#REF!)</f>
        <v>#REF!</v>
      </c>
      <c r="K27" s="352" t="e">
        <f>SUM(#REF!)</f>
        <v>#REF!</v>
      </c>
      <c r="L27" s="352" t="e">
        <f>SUM(#REF!)</f>
        <v>#REF!</v>
      </c>
      <c r="M27" s="352" t="e">
        <f>SUM(#REF!)</f>
        <v>#REF!</v>
      </c>
      <c r="N27" s="352" t="e">
        <f>SUM(#REF!)</f>
        <v>#REF!</v>
      </c>
      <c r="O27" s="349" t="e">
        <f>I27+K27+M27</f>
        <v>#REF!</v>
      </c>
      <c r="P27" s="349" t="e">
        <f>+J27+L27+N27</f>
        <v>#REF!</v>
      </c>
      <c r="Q27" s="308" t="e">
        <f>SUM(#REF!)</f>
        <v>#REF!</v>
      </c>
      <c r="R27" s="308" t="e">
        <f>SUM(#REF!)</f>
        <v>#REF!</v>
      </c>
      <c r="S27" s="308" t="e">
        <f>SUM(#REF!)</f>
        <v>#REF!</v>
      </c>
      <c r="T27" s="308" t="e">
        <f>SUM(#REF!)</f>
        <v>#REF!</v>
      </c>
      <c r="U27" s="308" t="e">
        <f>SUM(#REF!)</f>
        <v>#REF!</v>
      </c>
      <c r="V27" s="308" t="e">
        <f>SUM(#REF!)</f>
        <v>#REF!</v>
      </c>
      <c r="W27" s="349" t="e">
        <f>Q27+S27+U27</f>
        <v>#REF!</v>
      </c>
      <c r="X27" s="349" t="e">
        <f>+R27+T27+V27</f>
        <v>#REF!</v>
      </c>
      <c r="Y27" s="308" t="e">
        <f>SUM(#REF!)</f>
        <v>#REF!</v>
      </c>
      <c r="Z27" s="308" t="e">
        <f>SUM(#REF!)</f>
        <v>#REF!</v>
      </c>
      <c r="AA27" s="308" t="e">
        <f>SUM(#REF!)</f>
        <v>#REF!</v>
      </c>
      <c r="AB27" s="308" t="e">
        <f>SUM(#REF!)</f>
        <v>#REF!</v>
      </c>
      <c r="AC27" s="308" t="e">
        <f>SUM(#REF!)</f>
        <v>#REF!</v>
      </c>
      <c r="AD27" s="308" t="e">
        <f>SUM(#REF!)</f>
        <v>#REF!</v>
      </c>
      <c r="AE27" s="349" t="e">
        <f>Y27+AA27+AC27</f>
        <v>#REF!</v>
      </c>
      <c r="AF27" s="349" t="e">
        <f>+Z27+AB27+AD27</f>
        <v>#REF!</v>
      </c>
      <c r="AG27" s="308" t="e">
        <f>SUM(#REF!)</f>
        <v>#REF!</v>
      </c>
      <c r="AH27" s="308" t="e">
        <f>SUM(#REF!)</f>
        <v>#REF!</v>
      </c>
      <c r="AI27" s="308" t="e">
        <f>SUM(#REF!)</f>
        <v>#REF!</v>
      </c>
      <c r="AJ27" s="308" t="e">
        <f>SUM(#REF!)</f>
        <v>#REF!</v>
      </c>
      <c r="AK27" s="308" t="e">
        <f>SUM(#REF!)</f>
        <v>#REF!</v>
      </c>
      <c r="AL27" s="308" t="e">
        <f>SUM(#REF!)</f>
        <v>#REF!</v>
      </c>
      <c r="AM27" s="311" t="e">
        <f>AG27+AI27+AK27</f>
        <v>#REF!</v>
      </c>
      <c r="AN27" s="311" t="e">
        <f>+AH27+AJ27+AL27</f>
        <v>#REF!</v>
      </c>
      <c r="AO27" s="317" t="e">
        <f>O27+W27+AE27+AM27</f>
        <v>#REF!</v>
      </c>
      <c r="AP27" s="317" t="e">
        <f>P27+X27+AF27+AN27</f>
        <v>#REF!</v>
      </c>
      <c r="AQ27" s="317" t="e">
        <f>IF(AND(AP27&gt;0,AO27&gt;0),AP27/AO27,0)</f>
        <v>#REF!</v>
      </c>
    </row>
    <row r="28" spans="1:43" ht="103.5">
      <c r="A28" s="363"/>
      <c r="B28" s="363"/>
      <c r="C28" s="353"/>
      <c r="D28" s="354"/>
      <c r="E28" s="305"/>
      <c r="F28" s="306"/>
      <c r="G28" s="53" t="s">
        <v>92</v>
      </c>
      <c r="H28" s="53" t="s">
        <v>287</v>
      </c>
      <c r="I28" s="352"/>
      <c r="J28" s="352"/>
      <c r="K28" s="352"/>
      <c r="L28" s="352"/>
      <c r="M28" s="352"/>
      <c r="N28" s="352"/>
      <c r="O28" s="350"/>
      <c r="P28" s="350"/>
      <c r="Q28" s="309"/>
      <c r="R28" s="309"/>
      <c r="S28" s="309"/>
      <c r="T28" s="309"/>
      <c r="U28" s="309"/>
      <c r="V28" s="309"/>
      <c r="W28" s="350"/>
      <c r="X28" s="350"/>
      <c r="Y28" s="309"/>
      <c r="Z28" s="309"/>
      <c r="AA28" s="309"/>
      <c r="AB28" s="309"/>
      <c r="AC28" s="309"/>
      <c r="AD28" s="309"/>
      <c r="AE28" s="350"/>
      <c r="AF28" s="350"/>
      <c r="AG28" s="309"/>
      <c r="AH28" s="309"/>
      <c r="AI28" s="309"/>
      <c r="AJ28" s="309"/>
      <c r="AK28" s="309"/>
      <c r="AL28" s="309"/>
      <c r="AM28" s="312"/>
      <c r="AN28" s="312"/>
      <c r="AO28" s="318"/>
      <c r="AP28" s="318"/>
      <c r="AQ28" s="318"/>
    </row>
    <row r="29" spans="1:43" ht="129.75" customHeight="1">
      <c r="A29" s="363"/>
      <c r="B29" s="363"/>
      <c r="C29" s="353"/>
      <c r="D29" s="354"/>
      <c r="E29" s="305"/>
      <c r="F29" s="306"/>
      <c r="G29" s="53" t="s">
        <v>32</v>
      </c>
      <c r="H29" s="53" t="s">
        <v>27</v>
      </c>
      <c r="I29" s="352"/>
      <c r="J29" s="352"/>
      <c r="K29" s="352"/>
      <c r="L29" s="352"/>
      <c r="M29" s="352"/>
      <c r="N29" s="352"/>
      <c r="O29" s="350"/>
      <c r="P29" s="350"/>
      <c r="Q29" s="309"/>
      <c r="R29" s="309"/>
      <c r="S29" s="309"/>
      <c r="T29" s="309"/>
      <c r="U29" s="309"/>
      <c r="V29" s="309"/>
      <c r="W29" s="350"/>
      <c r="X29" s="350"/>
      <c r="Y29" s="309"/>
      <c r="Z29" s="309"/>
      <c r="AA29" s="309"/>
      <c r="AB29" s="309"/>
      <c r="AC29" s="309"/>
      <c r="AD29" s="309"/>
      <c r="AE29" s="350"/>
      <c r="AF29" s="350"/>
      <c r="AG29" s="309"/>
      <c r="AH29" s="309"/>
      <c r="AI29" s="309"/>
      <c r="AJ29" s="309"/>
      <c r="AK29" s="309"/>
      <c r="AL29" s="309"/>
      <c r="AM29" s="312"/>
      <c r="AN29" s="312"/>
      <c r="AO29" s="318"/>
      <c r="AP29" s="318"/>
      <c r="AQ29" s="318"/>
    </row>
    <row r="30" spans="1:43" ht="180" customHeight="1">
      <c r="A30" s="364"/>
      <c r="B30" s="364"/>
      <c r="C30" s="51" t="s">
        <v>30</v>
      </c>
      <c r="D30" s="354"/>
      <c r="E30" s="305"/>
      <c r="F30" s="306"/>
      <c r="G30" s="53" t="s">
        <v>31</v>
      </c>
      <c r="H30" s="53" t="s">
        <v>219</v>
      </c>
      <c r="I30" s="352"/>
      <c r="J30" s="352"/>
      <c r="K30" s="352"/>
      <c r="L30" s="352"/>
      <c r="M30" s="352"/>
      <c r="N30" s="352"/>
      <c r="O30" s="351"/>
      <c r="P30" s="351"/>
      <c r="Q30" s="310"/>
      <c r="R30" s="310"/>
      <c r="S30" s="310"/>
      <c r="T30" s="310"/>
      <c r="U30" s="310"/>
      <c r="V30" s="310"/>
      <c r="W30" s="351"/>
      <c r="X30" s="351"/>
      <c r="Y30" s="310"/>
      <c r="Z30" s="310"/>
      <c r="AA30" s="310"/>
      <c r="AB30" s="310"/>
      <c r="AC30" s="310"/>
      <c r="AD30" s="310"/>
      <c r="AE30" s="351"/>
      <c r="AF30" s="351"/>
      <c r="AG30" s="310"/>
      <c r="AH30" s="310"/>
      <c r="AI30" s="310"/>
      <c r="AJ30" s="310"/>
      <c r="AK30" s="310"/>
      <c r="AL30" s="310"/>
      <c r="AM30" s="313"/>
      <c r="AN30" s="313"/>
      <c r="AO30" s="319"/>
      <c r="AP30" s="319"/>
      <c r="AQ30" s="319"/>
    </row>
    <row r="31" spans="1:43" ht="18">
      <c r="A31" s="333" t="s">
        <v>377</v>
      </c>
      <c r="B31" s="334"/>
      <c r="C31" s="334"/>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4"/>
      <c r="AL31" s="334"/>
      <c r="AM31" s="334"/>
      <c r="AN31" s="334"/>
      <c r="AO31" s="334"/>
      <c r="AP31" s="335"/>
      <c r="AQ31" s="23" t="e">
        <f>AVERAGE(AQ9:AQ30)</f>
        <v>#REF!</v>
      </c>
    </row>
    <row r="32" spans="1:43" ht="17.25">
      <c r="A32" s="4"/>
      <c r="B32" s="4"/>
      <c r="C32" s="10"/>
      <c r="D32" s="4"/>
      <c r="E32" s="4"/>
      <c r="F32" s="4"/>
      <c r="G32" s="4"/>
      <c r="H32" s="5"/>
    </row>
    <row r="33" spans="1:8" ht="13.5" customHeight="1">
      <c r="A33" s="336" t="s">
        <v>185</v>
      </c>
      <c r="B33" s="337"/>
      <c r="C33" s="337"/>
      <c r="D33" s="337"/>
      <c r="E33" s="337"/>
      <c r="F33" s="337"/>
      <c r="G33" s="337"/>
      <c r="H33" s="337"/>
    </row>
    <row r="34" spans="1:8" ht="15" customHeight="1">
      <c r="A34" s="337"/>
      <c r="B34" s="337"/>
      <c r="C34" s="337"/>
      <c r="D34" s="337"/>
      <c r="E34" s="337"/>
      <c r="F34" s="337"/>
      <c r="G34" s="337"/>
      <c r="H34" s="337"/>
    </row>
    <row r="35" spans="1:8" ht="17.25">
      <c r="A35" s="4"/>
      <c r="B35" s="338"/>
      <c r="C35" s="338"/>
      <c r="D35" s="338"/>
      <c r="E35" s="338"/>
      <c r="F35" s="338"/>
      <c r="G35" s="338"/>
      <c r="H35" s="338"/>
    </row>
    <row r="36" spans="1:8" ht="17.25">
      <c r="A36" s="4"/>
      <c r="B36" s="4"/>
      <c r="C36" s="10"/>
      <c r="D36" s="4"/>
      <c r="E36" s="4"/>
      <c r="F36" s="4"/>
      <c r="G36" s="4"/>
      <c r="H36" s="5"/>
    </row>
    <row r="37" spans="1:8" ht="17.25">
      <c r="A37" s="327" t="s">
        <v>413</v>
      </c>
      <c r="B37" s="328"/>
      <c r="C37" s="328"/>
      <c r="D37" s="4"/>
      <c r="E37" s="4"/>
      <c r="F37" s="329" t="s">
        <v>372</v>
      </c>
      <c r="G37" s="330" t="s">
        <v>391</v>
      </c>
      <c r="H37" s="330"/>
    </row>
    <row r="38" spans="1:8" ht="17.25">
      <c r="A38" s="4"/>
      <c r="B38" s="4"/>
      <c r="C38" s="10"/>
      <c r="D38" s="4"/>
      <c r="E38" s="4"/>
      <c r="F38" s="329"/>
      <c r="G38" s="331" t="s">
        <v>382</v>
      </c>
      <c r="H38" s="332"/>
    </row>
    <row r="39" spans="1:8" ht="13.5" customHeight="1">
      <c r="A39" s="4"/>
      <c r="B39" s="4"/>
      <c r="C39" s="10"/>
      <c r="D39" s="4"/>
      <c r="E39" s="4"/>
      <c r="F39" s="4"/>
      <c r="G39" s="4"/>
      <c r="H39" s="5"/>
    </row>
    <row r="40" spans="1:8" ht="15" customHeight="1">
      <c r="A40" s="4"/>
      <c r="B40" s="4"/>
      <c r="C40" s="10"/>
      <c r="D40" s="4"/>
      <c r="E40" s="4"/>
      <c r="F40" s="4"/>
      <c r="G40" s="4"/>
      <c r="H40" s="5"/>
    </row>
    <row r="41" spans="1:8" ht="17.25">
      <c r="A41" s="4"/>
      <c r="B41" s="4"/>
      <c r="C41" s="10"/>
      <c r="D41" s="4"/>
      <c r="E41" s="4"/>
      <c r="F41" s="4"/>
      <c r="G41" s="4"/>
      <c r="H41" s="5"/>
    </row>
    <row r="42" spans="1:8" ht="15" customHeight="1">
      <c r="A42" s="4"/>
      <c r="B42" s="4"/>
      <c r="C42" s="10"/>
      <c r="D42" s="326" t="s">
        <v>392</v>
      </c>
      <c r="E42" s="326"/>
      <c r="F42" s="326"/>
      <c r="G42" s="326"/>
      <c r="H42" s="4"/>
    </row>
    <row r="43" spans="1:8" ht="15" customHeight="1">
      <c r="A43" s="4"/>
      <c r="B43" s="4"/>
      <c r="C43" s="10"/>
      <c r="D43" s="4"/>
      <c r="E43" s="4"/>
      <c r="F43" s="5"/>
      <c r="G43" s="4"/>
      <c r="H43" s="4"/>
    </row>
    <row r="44" spans="1:8" ht="15" customHeight="1">
      <c r="A44" s="4"/>
      <c r="B44" s="4"/>
      <c r="C44" s="10"/>
      <c r="D44" s="326" t="s">
        <v>383</v>
      </c>
      <c r="E44" s="326"/>
      <c r="F44" s="326"/>
      <c r="G44" s="326"/>
      <c r="H44" s="4"/>
    </row>
    <row r="45" spans="1:8" ht="15" customHeight="1">
      <c r="A45" s="4"/>
      <c r="B45" s="4"/>
      <c r="C45" s="10"/>
      <c r="D45" s="4"/>
      <c r="E45" s="4"/>
      <c r="F45" s="5"/>
      <c r="G45" s="4"/>
      <c r="H45" s="4"/>
    </row>
    <row r="46" spans="1:8" ht="15" customHeight="1">
      <c r="A46" s="4"/>
      <c r="B46" s="4"/>
      <c r="C46" s="10"/>
      <c r="D46" s="326" t="s">
        <v>384</v>
      </c>
      <c r="E46" s="326"/>
      <c r="F46" s="326"/>
      <c r="G46" s="326"/>
      <c r="H46" s="4"/>
    </row>
  </sheetData>
  <sheetProtection password="DEE6" sheet="1" objects="1" scenarios="1"/>
  <mergeCells count="287">
    <mergeCell ref="AO5:AO8"/>
    <mergeCell ref="AP5:AP8"/>
    <mergeCell ref="AQ5:AQ8"/>
    <mergeCell ref="I6:P6"/>
    <mergeCell ref="Q6:X6"/>
    <mergeCell ref="Y6:AF6"/>
    <mergeCell ref="AG6:AN6"/>
    <mergeCell ref="A1:C2"/>
    <mergeCell ref="D1:H1"/>
    <mergeCell ref="D2:H2"/>
    <mergeCell ref="AO4:AQ4"/>
    <mergeCell ref="A5:A8"/>
    <mergeCell ref="B5:B8"/>
    <mergeCell ref="C5:C8"/>
    <mergeCell ref="D5:D8"/>
    <mergeCell ref="E5:E8"/>
    <mergeCell ref="F5:F8"/>
    <mergeCell ref="AM7:AN7"/>
    <mergeCell ref="AA7:AB7"/>
    <mergeCell ref="AC7:AD7"/>
    <mergeCell ref="AE7:AF7"/>
    <mergeCell ref="AG7:AH7"/>
    <mergeCell ref="AI7:AJ7"/>
    <mergeCell ref="AK7:AL7"/>
    <mergeCell ref="A9:A13"/>
    <mergeCell ref="B9:B13"/>
    <mergeCell ref="C9:C13"/>
    <mergeCell ref="D9:D11"/>
    <mergeCell ref="E9:E11"/>
    <mergeCell ref="F9:F11"/>
    <mergeCell ref="U7:V7"/>
    <mergeCell ref="W7:X7"/>
    <mergeCell ref="Y7:Z7"/>
    <mergeCell ref="I7:J7"/>
    <mergeCell ref="K7:L7"/>
    <mergeCell ref="M7:N7"/>
    <mergeCell ref="O7:P7"/>
    <mergeCell ref="Q7:R7"/>
    <mergeCell ref="S7:T7"/>
    <mergeCell ref="G5:G8"/>
    <mergeCell ref="H5:H8"/>
    <mergeCell ref="I5:AN5"/>
    <mergeCell ref="I9:I11"/>
    <mergeCell ref="J9:J11"/>
    <mergeCell ref="K9:K11"/>
    <mergeCell ref="L9:L11"/>
    <mergeCell ref="M9:M11"/>
    <mergeCell ref="N9:N11"/>
    <mergeCell ref="AF9:AF11"/>
    <mergeCell ref="U9:U11"/>
    <mergeCell ref="V9:V11"/>
    <mergeCell ref="W9:W11"/>
    <mergeCell ref="X9:X11"/>
    <mergeCell ref="Y9:Y11"/>
    <mergeCell ref="Z9:Z11"/>
    <mergeCell ref="O9:O11"/>
    <mergeCell ref="P9:P11"/>
    <mergeCell ref="Q9:Q11"/>
    <mergeCell ref="R9:R11"/>
    <mergeCell ref="S9:S11"/>
    <mergeCell ref="T9:T11"/>
    <mergeCell ref="L15:L16"/>
    <mergeCell ref="M15:M16"/>
    <mergeCell ref="N15:N16"/>
    <mergeCell ref="AM9:AM11"/>
    <mergeCell ref="AN9:AN11"/>
    <mergeCell ref="AO9:AO11"/>
    <mergeCell ref="AP9:AP11"/>
    <mergeCell ref="AQ9:AQ11"/>
    <mergeCell ref="D12:D13"/>
    <mergeCell ref="E12:E13"/>
    <mergeCell ref="F12:F13"/>
    <mergeCell ref="I12:I13"/>
    <mergeCell ref="J12:J13"/>
    <mergeCell ref="AG9:AG11"/>
    <mergeCell ref="AH9:AH11"/>
    <mergeCell ref="AI9:AI11"/>
    <mergeCell ref="AJ9:AJ11"/>
    <mergeCell ref="AK9:AK11"/>
    <mergeCell ref="AL9:AL11"/>
    <mergeCell ref="AA9:AA11"/>
    <mergeCell ref="AB9:AB11"/>
    <mergeCell ref="AC9:AC11"/>
    <mergeCell ref="AD9:AD11"/>
    <mergeCell ref="AE9:AE11"/>
    <mergeCell ref="T12:T13"/>
    <mergeCell ref="U12:U13"/>
    <mergeCell ref="V12:V13"/>
    <mergeCell ref="H15:H16"/>
    <mergeCell ref="AI12:AI13"/>
    <mergeCell ref="AJ12:AJ13"/>
    <mergeCell ref="AC12:AC13"/>
    <mergeCell ref="AD12:AD13"/>
    <mergeCell ref="AE12:AE13"/>
    <mergeCell ref="AF12:AF13"/>
    <mergeCell ref="AG12:AG13"/>
    <mergeCell ref="AH12:AH13"/>
    <mergeCell ref="W12:W13"/>
    <mergeCell ref="X12:X13"/>
    <mergeCell ref="Y12:Y13"/>
    <mergeCell ref="Z12:Z13"/>
    <mergeCell ref="AA12:AA13"/>
    <mergeCell ref="AB12:AB13"/>
    <mergeCell ref="Q12:Q13"/>
    <mergeCell ref="R12:R13"/>
    <mergeCell ref="S12:S13"/>
    <mergeCell ref="I15:I16"/>
    <mergeCell ref="J15:J16"/>
    <mergeCell ref="K15:K16"/>
    <mergeCell ref="K12:K13"/>
    <mergeCell ref="L12:L13"/>
    <mergeCell ref="M12:M13"/>
    <mergeCell ref="N12:N13"/>
    <mergeCell ref="O12:O13"/>
    <mergeCell ref="P12:P13"/>
    <mergeCell ref="AP15:AP16"/>
    <mergeCell ref="AQ15:AQ16"/>
    <mergeCell ref="AH15:AH16"/>
    <mergeCell ref="AI15:AI16"/>
    <mergeCell ref="AJ15:AJ16"/>
    <mergeCell ref="O15:O16"/>
    <mergeCell ref="P15:P16"/>
    <mergeCell ref="W15:W16"/>
    <mergeCell ref="X15:X16"/>
    <mergeCell ref="Y15:Y16"/>
    <mergeCell ref="AG15:AG16"/>
    <mergeCell ref="AO12:AO13"/>
    <mergeCell ref="AP12:AP13"/>
    <mergeCell ref="AQ12:AQ13"/>
    <mergeCell ref="AK12:AK13"/>
    <mergeCell ref="AL12:AL13"/>
    <mergeCell ref="AM12:AM13"/>
    <mergeCell ref="AN12:AN13"/>
    <mergeCell ref="K17:K21"/>
    <mergeCell ref="L17:L21"/>
    <mergeCell ref="M17:M21"/>
    <mergeCell ref="N17:N21"/>
    <mergeCell ref="O17:O21"/>
    <mergeCell ref="P17:P21"/>
    <mergeCell ref="Y17:Y21"/>
    <mergeCell ref="Z17:Z21"/>
    <mergeCell ref="AA17:AA21"/>
    <mergeCell ref="U17:U21"/>
    <mergeCell ref="AM15:AM16"/>
    <mergeCell ref="AN15:AN16"/>
    <mergeCell ref="AO15:AO16"/>
    <mergeCell ref="Z15:Z16"/>
    <mergeCell ref="Q15:Q16"/>
    <mergeCell ref="R15:R16"/>
    <mergeCell ref="S15:S16"/>
    <mergeCell ref="T15:T16"/>
    <mergeCell ref="AK15:AK16"/>
    <mergeCell ref="AL15:AL16"/>
    <mergeCell ref="AA15:AA16"/>
    <mergeCell ref="AB15:AB16"/>
    <mergeCell ref="AC15:AC16"/>
    <mergeCell ref="AD15:AD16"/>
    <mergeCell ref="AE15:AE16"/>
    <mergeCell ref="AF15:AF16"/>
    <mergeCell ref="U15:U16"/>
    <mergeCell ref="V15:V16"/>
    <mergeCell ref="AO17:AO21"/>
    <mergeCell ref="AP17:AP21"/>
    <mergeCell ref="AQ17:AQ21"/>
    <mergeCell ref="H19:H20"/>
    <mergeCell ref="AI17:AI21"/>
    <mergeCell ref="AJ17:AJ21"/>
    <mergeCell ref="AK17:AK21"/>
    <mergeCell ref="AL17:AL21"/>
    <mergeCell ref="AM17:AM21"/>
    <mergeCell ref="AN17:AN21"/>
    <mergeCell ref="AC17:AC21"/>
    <mergeCell ref="AD17:AD21"/>
    <mergeCell ref="AE17:AE21"/>
    <mergeCell ref="AF17:AF21"/>
    <mergeCell ref="AG17:AG21"/>
    <mergeCell ref="AH17:AH21"/>
    <mergeCell ref="W17:W21"/>
    <mergeCell ref="I17:I21"/>
    <mergeCell ref="J17:J21"/>
    <mergeCell ref="X17:X21"/>
    <mergeCell ref="AB17:AB21"/>
    <mergeCell ref="Q17:Q21"/>
    <mergeCell ref="R17:R21"/>
    <mergeCell ref="S17:S21"/>
    <mergeCell ref="K24:K26"/>
    <mergeCell ref="L24:L26"/>
    <mergeCell ref="M24:M26"/>
    <mergeCell ref="N24:N26"/>
    <mergeCell ref="V17:V21"/>
    <mergeCell ref="D17:D21"/>
    <mergeCell ref="E17:E21"/>
    <mergeCell ref="F17:F21"/>
    <mergeCell ref="A14:A23"/>
    <mergeCell ref="B14:B23"/>
    <mergeCell ref="C14:C23"/>
    <mergeCell ref="D15:D16"/>
    <mergeCell ref="E15:E16"/>
    <mergeCell ref="F15:F16"/>
    <mergeCell ref="A24:A30"/>
    <mergeCell ref="B24:B30"/>
    <mergeCell ref="C24:C26"/>
    <mergeCell ref="D24:D26"/>
    <mergeCell ref="E24:E26"/>
    <mergeCell ref="F24:F26"/>
    <mergeCell ref="H24:H26"/>
    <mergeCell ref="I24:I26"/>
    <mergeCell ref="J24:J26"/>
    <mergeCell ref="T17:T21"/>
    <mergeCell ref="W24:W26"/>
    <mergeCell ref="X24:X26"/>
    <mergeCell ref="Y24:Y26"/>
    <mergeCell ref="Z24:Z26"/>
    <mergeCell ref="O24:O26"/>
    <mergeCell ref="P24:P26"/>
    <mergeCell ref="Q24:Q26"/>
    <mergeCell ref="R24:R26"/>
    <mergeCell ref="S24:S26"/>
    <mergeCell ref="T24:T26"/>
    <mergeCell ref="AM24:AM26"/>
    <mergeCell ref="AN24:AN26"/>
    <mergeCell ref="AO24:AO26"/>
    <mergeCell ref="AP24:AP26"/>
    <mergeCell ref="AQ24:AQ26"/>
    <mergeCell ref="C27:C29"/>
    <mergeCell ref="D27:D30"/>
    <mergeCell ref="E27:E30"/>
    <mergeCell ref="F27:F30"/>
    <mergeCell ref="I27:I30"/>
    <mergeCell ref="AG24:AG26"/>
    <mergeCell ref="AH24:AH26"/>
    <mergeCell ref="AI24:AI26"/>
    <mergeCell ref="AJ24:AJ26"/>
    <mergeCell ref="AK24:AK26"/>
    <mergeCell ref="AL24:AL26"/>
    <mergeCell ref="AA24:AA26"/>
    <mergeCell ref="AB24:AB26"/>
    <mergeCell ref="AC24:AC26"/>
    <mergeCell ref="AD24:AD26"/>
    <mergeCell ref="AE24:AE26"/>
    <mergeCell ref="AF24:AF26"/>
    <mergeCell ref="U24:U26"/>
    <mergeCell ref="V24:V26"/>
    <mergeCell ref="P27:P30"/>
    <mergeCell ref="Q27:Q30"/>
    <mergeCell ref="R27:R30"/>
    <mergeCell ref="S27:S30"/>
    <mergeCell ref="T27:T30"/>
    <mergeCell ref="U27:U30"/>
    <mergeCell ref="J27:J30"/>
    <mergeCell ref="K27:K30"/>
    <mergeCell ref="L27:L30"/>
    <mergeCell ref="M27:M30"/>
    <mergeCell ref="N27:N30"/>
    <mergeCell ref="O27:O30"/>
    <mergeCell ref="AB27:AB30"/>
    <mergeCell ref="AC27:AC30"/>
    <mergeCell ref="AD27:AD30"/>
    <mergeCell ref="AE27:AE30"/>
    <mergeCell ref="AF27:AF30"/>
    <mergeCell ref="AG27:AG30"/>
    <mergeCell ref="V27:V30"/>
    <mergeCell ref="W27:W30"/>
    <mergeCell ref="X27:X30"/>
    <mergeCell ref="Y27:Y30"/>
    <mergeCell ref="Z27:Z30"/>
    <mergeCell ref="AA27:AA30"/>
    <mergeCell ref="AN27:AN30"/>
    <mergeCell ref="AO27:AO30"/>
    <mergeCell ref="AP27:AP30"/>
    <mergeCell ref="AQ27:AQ30"/>
    <mergeCell ref="AH27:AH30"/>
    <mergeCell ref="AI27:AI30"/>
    <mergeCell ref="AJ27:AJ30"/>
    <mergeCell ref="AK27:AK30"/>
    <mergeCell ref="AL27:AL30"/>
    <mergeCell ref="AM27:AM30"/>
    <mergeCell ref="D46:G46"/>
    <mergeCell ref="A37:C37"/>
    <mergeCell ref="F37:F38"/>
    <mergeCell ref="G37:H37"/>
    <mergeCell ref="G38:H38"/>
    <mergeCell ref="D42:G42"/>
    <mergeCell ref="D44:G44"/>
    <mergeCell ref="A31:AP31"/>
    <mergeCell ref="A33:H34"/>
    <mergeCell ref="B35:H35"/>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rowBreaks count="2" manualBreakCount="2">
    <brk id="13" max="16383" man="1"/>
    <brk id="23"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Q37"/>
  <sheetViews>
    <sheetView showGridLines="0" topLeftCell="A8" zoomScale="75" zoomScaleNormal="75" workbookViewId="0">
      <selection activeCell="B9" sqref="B9:B14"/>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285"/>
      <c r="B1" s="285"/>
      <c r="C1" s="285"/>
      <c r="D1" s="286" t="s">
        <v>345</v>
      </c>
      <c r="E1" s="286"/>
      <c r="F1" s="286"/>
      <c r="G1" s="286"/>
      <c r="H1" s="286"/>
    </row>
    <row r="2" spans="1:43" ht="39.75" customHeight="1">
      <c r="A2" s="285"/>
      <c r="B2" s="285"/>
      <c r="C2" s="285"/>
      <c r="D2" s="286">
        <v>2015</v>
      </c>
      <c r="E2" s="286"/>
      <c r="F2" s="286"/>
      <c r="G2" s="286"/>
      <c r="H2" s="286"/>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287"/>
      <c r="AP4" s="288"/>
      <c r="AQ4" s="289"/>
    </row>
    <row r="5" spans="1:43" ht="13.5" customHeight="1">
      <c r="A5" s="290" t="s">
        <v>0</v>
      </c>
      <c r="B5" s="290" t="s">
        <v>1</v>
      </c>
      <c r="C5" s="290" t="s">
        <v>2</v>
      </c>
      <c r="D5" s="292" t="s">
        <v>3</v>
      </c>
      <c r="E5" s="292" t="s">
        <v>4</v>
      </c>
      <c r="F5" s="292" t="s">
        <v>5</v>
      </c>
      <c r="G5" s="292" t="s">
        <v>6</v>
      </c>
      <c r="H5" s="292" t="s">
        <v>7</v>
      </c>
      <c r="I5" s="303" t="s">
        <v>346</v>
      </c>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294" t="s">
        <v>347</v>
      </c>
      <c r="AP5" s="295" t="s">
        <v>348</v>
      </c>
      <c r="AQ5" s="295" t="s">
        <v>378</v>
      </c>
    </row>
    <row r="6" spans="1:43" ht="13.5" customHeight="1">
      <c r="A6" s="290"/>
      <c r="B6" s="290"/>
      <c r="C6" s="290"/>
      <c r="D6" s="292"/>
      <c r="E6" s="292"/>
      <c r="F6" s="292"/>
      <c r="G6" s="292"/>
      <c r="H6" s="292"/>
      <c r="I6" s="296" t="s">
        <v>349</v>
      </c>
      <c r="J6" s="296"/>
      <c r="K6" s="296"/>
      <c r="L6" s="296"/>
      <c r="M6" s="296"/>
      <c r="N6" s="296"/>
      <c r="O6" s="296"/>
      <c r="P6" s="296"/>
      <c r="Q6" s="296" t="s">
        <v>350</v>
      </c>
      <c r="R6" s="296"/>
      <c r="S6" s="296"/>
      <c r="T6" s="296"/>
      <c r="U6" s="296"/>
      <c r="V6" s="296"/>
      <c r="W6" s="296"/>
      <c r="X6" s="296"/>
      <c r="Y6" s="296" t="s">
        <v>351</v>
      </c>
      <c r="Z6" s="296"/>
      <c r="AA6" s="296"/>
      <c r="AB6" s="296"/>
      <c r="AC6" s="296"/>
      <c r="AD6" s="296"/>
      <c r="AE6" s="296"/>
      <c r="AF6" s="296"/>
      <c r="AG6" s="296" t="s">
        <v>352</v>
      </c>
      <c r="AH6" s="296"/>
      <c r="AI6" s="296"/>
      <c r="AJ6" s="296"/>
      <c r="AK6" s="296"/>
      <c r="AL6" s="296"/>
      <c r="AM6" s="296"/>
      <c r="AN6" s="296"/>
      <c r="AO6" s="294"/>
      <c r="AP6" s="295"/>
      <c r="AQ6" s="295"/>
    </row>
    <row r="7" spans="1:43" ht="17.25" customHeight="1">
      <c r="A7" s="290"/>
      <c r="B7" s="290"/>
      <c r="C7" s="290"/>
      <c r="D7" s="292"/>
      <c r="E7" s="292"/>
      <c r="F7" s="292"/>
      <c r="G7" s="292"/>
      <c r="H7" s="292"/>
      <c r="I7" s="299" t="s">
        <v>353</v>
      </c>
      <c r="J7" s="299"/>
      <c r="K7" s="299" t="s">
        <v>354</v>
      </c>
      <c r="L7" s="299"/>
      <c r="M7" s="299" t="s">
        <v>355</v>
      </c>
      <c r="N7" s="299"/>
      <c r="O7" s="297" t="s">
        <v>356</v>
      </c>
      <c r="P7" s="298"/>
      <c r="Q7" s="299" t="s">
        <v>357</v>
      </c>
      <c r="R7" s="299"/>
      <c r="S7" s="299" t="s">
        <v>358</v>
      </c>
      <c r="T7" s="299"/>
      <c r="U7" s="299" t="s">
        <v>359</v>
      </c>
      <c r="V7" s="299"/>
      <c r="W7" s="297" t="s">
        <v>356</v>
      </c>
      <c r="X7" s="298"/>
      <c r="Y7" s="299" t="s">
        <v>360</v>
      </c>
      <c r="Z7" s="299"/>
      <c r="AA7" s="299" t="s">
        <v>361</v>
      </c>
      <c r="AB7" s="299"/>
      <c r="AC7" s="299" t="s">
        <v>362</v>
      </c>
      <c r="AD7" s="299"/>
      <c r="AE7" s="297" t="s">
        <v>356</v>
      </c>
      <c r="AF7" s="298"/>
      <c r="AG7" s="299" t="s">
        <v>363</v>
      </c>
      <c r="AH7" s="299"/>
      <c r="AI7" s="299" t="s">
        <v>364</v>
      </c>
      <c r="AJ7" s="299"/>
      <c r="AK7" s="299" t="s">
        <v>365</v>
      </c>
      <c r="AL7" s="299"/>
      <c r="AM7" s="297" t="s">
        <v>356</v>
      </c>
      <c r="AN7" s="298"/>
      <c r="AO7" s="294"/>
      <c r="AP7" s="295"/>
      <c r="AQ7" s="295"/>
    </row>
    <row r="8" spans="1:43" ht="15.75" customHeight="1">
      <c r="A8" s="291"/>
      <c r="B8" s="291"/>
      <c r="C8" s="291"/>
      <c r="D8" s="293"/>
      <c r="E8" s="293"/>
      <c r="F8" s="293"/>
      <c r="G8" s="293"/>
      <c r="H8" s="293"/>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294"/>
      <c r="AP8" s="295"/>
      <c r="AQ8" s="295"/>
    </row>
    <row r="9" spans="1:43" ht="118.5" customHeight="1">
      <c r="A9" s="300" t="s">
        <v>83</v>
      </c>
      <c r="B9" s="392" t="s">
        <v>84</v>
      </c>
      <c r="C9" s="407" t="s">
        <v>85</v>
      </c>
      <c r="D9" s="57" t="s">
        <v>247</v>
      </c>
      <c r="E9" s="58" t="s">
        <v>291</v>
      </c>
      <c r="F9" s="59" t="s">
        <v>290</v>
      </c>
      <c r="G9" s="59" t="s">
        <v>86</v>
      </c>
      <c r="H9" s="59" t="s">
        <v>27</v>
      </c>
      <c r="I9" s="26" t="e">
        <f>SUM(#REF!)</f>
        <v>#REF!</v>
      </c>
      <c r="J9" s="26" t="e">
        <f>SUM(#REF!)</f>
        <v>#REF!</v>
      </c>
      <c r="K9" s="26" t="e">
        <f>SUM(#REF!)</f>
        <v>#REF!</v>
      </c>
      <c r="L9" s="26" t="e">
        <f>SUM(#REF!)</f>
        <v>#REF!</v>
      </c>
      <c r="M9" s="26" t="e">
        <f>SUM(#REF!)</f>
        <v>#REF!</v>
      </c>
      <c r="N9" s="26" t="e">
        <f>SUM(#REF!)</f>
        <v>#REF!</v>
      </c>
      <c r="O9" s="35" t="e">
        <f t="shared" ref="O9:P10" si="0">I9+K9+M9</f>
        <v>#REF!</v>
      </c>
      <c r="P9" s="35" t="e">
        <f t="shared" si="0"/>
        <v>#REF!</v>
      </c>
      <c r="Q9" s="26" t="e">
        <f>SUM(#REF!)</f>
        <v>#REF!</v>
      </c>
      <c r="R9" s="26" t="e">
        <f>SUM(#REF!)</f>
        <v>#REF!</v>
      </c>
      <c r="S9" s="26" t="e">
        <f>SUM(#REF!)</f>
        <v>#REF!</v>
      </c>
      <c r="T9" s="26" t="e">
        <f>SUM(#REF!)</f>
        <v>#REF!</v>
      </c>
      <c r="U9" s="26" t="e">
        <f>SUM(#REF!)</f>
        <v>#REF!</v>
      </c>
      <c r="V9" s="26" t="e">
        <f>SUM(#REF!)</f>
        <v>#REF!</v>
      </c>
      <c r="W9" s="35" t="e">
        <f t="shared" ref="W9:X10" si="1">Q9+S9+U9</f>
        <v>#REF!</v>
      </c>
      <c r="X9" s="35" t="e">
        <f t="shared" si="1"/>
        <v>#REF!</v>
      </c>
      <c r="Y9" s="26" t="e">
        <f>SUM(#REF!)</f>
        <v>#REF!</v>
      </c>
      <c r="Z9" s="26" t="e">
        <f>SUM(#REF!)</f>
        <v>#REF!</v>
      </c>
      <c r="AA9" s="26" t="e">
        <f>SUM(#REF!)</f>
        <v>#REF!</v>
      </c>
      <c r="AB9" s="26" t="e">
        <f>SUM(#REF!)</f>
        <v>#REF!</v>
      </c>
      <c r="AC9" s="26" t="e">
        <f>SUM(#REF!)</f>
        <v>#REF!</v>
      </c>
      <c r="AD9" s="26" t="e">
        <f>SUM(#REF!)</f>
        <v>#REF!</v>
      </c>
      <c r="AE9" s="35" t="e">
        <f t="shared" ref="AE9:AF10" si="2">Y9+AA9+AC9</f>
        <v>#REF!</v>
      </c>
      <c r="AF9" s="35" t="e">
        <f t="shared" si="2"/>
        <v>#REF!</v>
      </c>
      <c r="AG9" s="26" t="e">
        <f>SUM(#REF!)</f>
        <v>#REF!</v>
      </c>
      <c r="AH9" s="26" t="e">
        <f>SUM(#REF!)</f>
        <v>#REF!</v>
      </c>
      <c r="AI9" s="26" t="e">
        <f>SUM(#REF!)</f>
        <v>#REF!</v>
      </c>
      <c r="AJ9" s="26" t="e">
        <f>SUM(#REF!)</f>
        <v>#REF!</v>
      </c>
      <c r="AK9" s="26" t="e">
        <f>SUM(#REF!)</f>
        <v>#REF!</v>
      </c>
      <c r="AL9" s="26" t="e">
        <f>SUM(#REF!)</f>
        <v>#REF!</v>
      </c>
      <c r="AM9" s="35" t="e">
        <f t="shared" ref="AM9:AN10" si="3">AG9+AI9+AK9</f>
        <v>#REF!</v>
      </c>
      <c r="AN9" s="35" t="e">
        <f t="shared" si="3"/>
        <v>#REF!</v>
      </c>
      <c r="AO9" s="36" t="e">
        <f>O9+W9+AE9+AM9</f>
        <v>#REF!</v>
      </c>
      <c r="AP9" s="34" t="e">
        <f>P9+X9+AF9+AN9</f>
        <v>#REF!</v>
      </c>
      <c r="AQ9" s="31" t="e">
        <f>IF(AND(AP9&gt;0,AO9&gt;0),AP9/AO9,0)</f>
        <v>#REF!</v>
      </c>
    </row>
    <row r="10" spans="1:43" ht="134.25" customHeight="1">
      <c r="A10" s="301"/>
      <c r="B10" s="353"/>
      <c r="C10" s="408"/>
      <c r="D10" s="347" t="s">
        <v>87</v>
      </c>
      <c r="E10" s="411" t="s">
        <v>311</v>
      </c>
      <c r="F10" s="354" t="s">
        <v>292</v>
      </c>
      <c r="G10" s="59" t="s">
        <v>327</v>
      </c>
      <c r="H10" s="354" t="s">
        <v>310</v>
      </c>
      <c r="I10" s="341">
        <v>0</v>
      </c>
      <c r="J10" s="341">
        <v>8</v>
      </c>
      <c r="K10" s="341">
        <v>0</v>
      </c>
      <c r="L10" s="341">
        <v>12</v>
      </c>
      <c r="M10" s="341">
        <v>0</v>
      </c>
      <c r="N10" s="341">
        <v>13</v>
      </c>
      <c r="O10" s="343">
        <f t="shared" si="0"/>
        <v>0</v>
      </c>
      <c r="P10" s="343">
        <f t="shared" si="0"/>
        <v>33</v>
      </c>
      <c r="Q10" s="341">
        <v>24</v>
      </c>
      <c r="R10" s="341">
        <v>6</v>
      </c>
      <c r="S10" s="341">
        <v>4</v>
      </c>
      <c r="T10" s="341">
        <v>14</v>
      </c>
      <c r="U10" s="341">
        <v>5</v>
      </c>
      <c r="V10" s="341">
        <v>10</v>
      </c>
      <c r="W10" s="343">
        <f t="shared" si="1"/>
        <v>33</v>
      </c>
      <c r="X10" s="343">
        <f t="shared" si="1"/>
        <v>30</v>
      </c>
      <c r="Y10" s="399" t="e">
        <f>SUM('PL (Pág 2 de 3)'!#REF!)</f>
        <v>#REF!</v>
      </c>
      <c r="Z10" s="399" t="e">
        <f>SUM('PL (Pág 2 de 3)'!#REF!)</f>
        <v>#REF!</v>
      </c>
      <c r="AA10" s="399" t="e">
        <f>SUM('PL (Pág 2 de 3)'!#REF!)</f>
        <v>#REF!</v>
      </c>
      <c r="AB10" s="399" t="e">
        <f>SUM('PL (Pág 2 de 3)'!#REF!)</f>
        <v>#REF!</v>
      </c>
      <c r="AC10" s="399" t="e">
        <f>SUM('PL (Pág 2 de 3)'!#REF!)</f>
        <v>#REF!</v>
      </c>
      <c r="AD10" s="399" t="e">
        <f>SUM('PL (Pág 2 de 3)'!#REF!)</f>
        <v>#REF!</v>
      </c>
      <c r="AE10" s="343" t="e">
        <f t="shared" si="2"/>
        <v>#REF!</v>
      </c>
      <c r="AF10" s="343" t="e">
        <f t="shared" si="2"/>
        <v>#REF!</v>
      </c>
      <c r="AG10" s="399" t="e">
        <f>SUM('PL (Pág 2 de 3)'!#REF!)</f>
        <v>#REF!</v>
      </c>
      <c r="AH10" s="399" t="e">
        <f>SUM('PL (Pág 2 de 3)'!#REF!)</f>
        <v>#REF!</v>
      </c>
      <c r="AI10" s="399" t="e">
        <f>SUM('PL (Pág 2 de 3)'!#REF!)</f>
        <v>#REF!</v>
      </c>
      <c r="AJ10" s="399" t="e">
        <f>SUM('PL (Pág 2 de 3)'!#REF!)</f>
        <v>#REF!</v>
      </c>
      <c r="AK10" s="399" t="e">
        <f>SUM('PL (Pág 2 de 3)'!#REF!)</f>
        <v>#REF!</v>
      </c>
      <c r="AL10" s="399" t="e">
        <f>SUM('PL (Pág 2 de 3)'!#REF!)</f>
        <v>#REF!</v>
      </c>
      <c r="AM10" s="343" t="e">
        <f t="shared" si="3"/>
        <v>#REF!</v>
      </c>
      <c r="AN10" s="343" t="e">
        <f t="shared" si="3"/>
        <v>#REF!</v>
      </c>
      <c r="AO10" s="339" t="e">
        <f>O10+W10+AE10+AM10</f>
        <v>#REF!</v>
      </c>
      <c r="AP10" s="339" t="e">
        <f>P10+X10+AF10+AN10</f>
        <v>#REF!</v>
      </c>
      <c r="AQ10" s="317">
        <v>1</v>
      </c>
    </row>
    <row r="11" spans="1:43" ht="112.5" customHeight="1">
      <c r="A11" s="301"/>
      <c r="B11" s="353"/>
      <c r="C11" s="408"/>
      <c r="D11" s="347"/>
      <c r="E11" s="411"/>
      <c r="F11" s="354"/>
      <c r="G11" s="59" t="s">
        <v>312</v>
      </c>
      <c r="H11" s="354"/>
      <c r="I11" s="405"/>
      <c r="J11" s="405"/>
      <c r="K11" s="405"/>
      <c r="L11" s="405"/>
      <c r="M11" s="405"/>
      <c r="N11" s="405"/>
      <c r="O11" s="403"/>
      <c r="P11" s="403"/>
      <c r="Q11" s="405"/>
      <c r="R11" s="405"/>
      <c r="S11" s="405"/>
      <c r="T11" s="405"/>
      <c r="U11" s="405"/>
      <c r="V11" s="405"/>
      <c r="W11" s="403"/>
      <c r="X11" s="403"/>
      <c r="Y11" s="405"/>
      <c r="Z11" s="405"/>
      <c r="AA11" s="405"/>
      <c r="AB11" s="405"/>
      <c r="AC11" s="405"/>
      <c r="AD11" s="405"/>
      <c r="AE11" s="403"/>
      <c r="AF11" s="403"/>
      <c r="AG11" s="405"/>
      <c r="AH11" s="405"/>
      <c r="AI11" s="405"/>
      <c r="AJ11" s="405"/>
      <c r="AK11" s="405"/>
      <c r="AL11" s="405"/>
      <c r="AM11" s="403"/>
      <c r="AN11" s="403"/>
      <c r="AO11" s="387"/>
      <c r="AP11" s="387"/>
      <c r="AQ11" s="318"/>
    </row>
    <row r="12" spans="1:43" ht="115.5" customHeight="1">
      <c r="A12" s="301"/>
      <c r="B12" s="353"/>
      <c r="C12" s="408"/>
      <c r="D12" s="347"/>
      <c r="E12" s="411"/>
      <c r="F12" s="354"/>
      <c r="G12" s="59" t="s">
        <v>313</v>
      </c>
      <c r="H12" s="354"/>
      <c r="I12" s="342"/>
      <c r="J12" s="342"/>
      <c r="K12" s="342"/>
      <c r="L12" s="342"/>
      <c r="M12" s="342"/>
      <c r="N12" s="342"/>
      <c r="O12" s="344"/>
      <c r="P12" s="344"/>
      <c r="Q12" s="342"/>
      <c r="R12" s="342"/>
      <c r="S12" s="342"/>
      <c r="T12" s="342"/>
      <c r="U12" s="342"/>
      <c r="V12" s="342"/>
      <c r="W12" s="344"/>
      <c r="X12" s="344"/>
      <c r="Y12" s="342"/>
      <c r="Z12" s="342"/>
      <c r="AA12" s="342"/>
      <c r="AB12" s="342"/>
      <c r="AC12" s="342"/>
      <c r="AD12" s="342"/>
      <c r="AE12" s="344"/>
      <c r="AF12" s="344"/>
      <c r="AG12" s="342"/>
      <c r="AH12" s="342"/>
      <c r="AI12" s="342"/>
      <c r="AJ12" s="342"/>
      <c r="AK12" s="342"/>
      <c r="AL12" s="342"/>
      <c r="AM12" s="344"/>
      <c r="AN12" s="344"/>
      <c r="AO12" s="340"/>
      <c r="AP12" s="340"/>
      <c r="AQ12" s="319"/>
    </row>
    <row r="13" spans="1:43" ht="69">
      <c r="A13" s="301"/>
      <c r="B13" s="353"/>
      <c r="C13" s="408"/>
      <c r="D13" s="307" t="s">
        <v>88</v>
      </c>
      <c r="E13" s="348" t="s">
        <v>89</v>
      </c>
      <c r="F13" s="306" t="s">
        <v>90</v>
      </c>
      <c r="G13" s="52" t="s">
        <v>229</v>
      </c>
      <c r="H13" s="306" t="s">
        <v>13</v>
      </c>
      <c r="I13" s="341">
        <v>0</v>
      </c>
      <c r="J13" s="341">
        <v>0</v>
      </c>
      <c r="K13" s="341">
        <v>0</v>
      </c>
      <c r="L13" s="341">
        <v>0</v>
      </c>
      <c r="M13" s="341">
        <v>0</v>
      </c>
      <c r="N13" s="341">
        <v>0</v>
      </c>
      <c r="O13" s="343">
        <f>I13+K13+M13</f>
        <v>0</v>
      </c>
      <c r="P13" s="343">
        <f>J13+L13+N13</f>
        <v>0</v>
      </c>
      <c r="Q13" s="341">
        <v>0</v>
      </c>
      <c r="R13" s="341">
        <v>0</v>
      </c>
      <c r="S13" s="341">
        <v>0</v>
      </c>
      <c r="T13" s="341">
        <v>0</v>
      </c>
      <c r="U13" s="341">
        <v>0</v>
      </c>
      <c r="V13" s="341">
        <v>0</v>
      </c>
      <c r="W13" s="343">
        <f>Q13+S13+U13</f>
        <v>0</v>
      </c>
      <c r="X13" s="343">
        <f>R13+T13+V13</f>
        <v>0</v>
      </c>
      <c r="Y13" s="341">
        <v>0</v>
      </c>
      <c r="Z13" s="401">
        <v>0</v>
      </c>
      <c r="AA13" s="341">
        <v>1</v>
      </c>
      <c r="AB13" s="401">
        <v>0</v>
      </c>
      <c r="AC13" s="341">
        <v>0</v>
      </c>
      <c r="AD13" s="401">
        <v>0</v>
      </c>
      <c r="AE13" s="343">
        <f>Y13+AA13+AC13</f>
        <v>1</v>
      </c>
      <c r="AF13" s="343">
        <f>Z13+AB13+AD13</f>
        <v>0</v>
      </c>
      <c r="AG13" s="399" t="e">
        <f>SUM(#REF!)</f>
        <v>#REF!</v>
      </c>
      <c r="AH13" s="399" t="e">
        <f>SUM(#REF!)</f>
        <v>#REF!</v>
      </c>
      <c r="AI13" s="399" t="e">
        <f>SUM(#REF!)</f>
        <v>#REF!</v>
      </c>
      <c r="AJ13" s="399" t="e">
        <f>SUM(#REF!)</f>
        <v>#REF!</v>
      </c>
      <c r="AK13" s="399" t="e">
        <f>SUM(#REF!)</f>
        <v>#REF!</v>
      </c>
      <c r="AL13" s="399" t="e">
        <f>SUM(#REF!)</f>
        <v>#REF!</v>
      </c>
      <c r="AM13" s="343" t="e">
        <f>AG13+AI13+AK13</f>
        <v>#REF!</v>
      </c>
      <c r="AN13" s="343" t="e">
        <f>AH13+AJ13+AL13</f>
        <v>#REF!</v>
      </c>
      <c r="AO13" s="339" t="e">
        <f>O13+W13+AE13+AM13</f>
        <v>#REF!</v>
      </c>
      <c r="AP13" s="339" t="e">
        <f>P13+X13+AF13+AN13</f>
        <v>#REF!</v>
      </c>
      <c r="AQ13" s="317" t="e">
        <f>IF(AND(AP13&gt;0,AO13&gt;0),AP13/AO13,0)</f>
        <v>#REF!</v>
      </c>
    </row>
    <row r="14" spans="1:43" ht="80.25" customHeight="1">
      <c r="A14" s="301"/>
      <c r="B14" s="353"/>
      <c r="C14" s="409"/>
      <c r="D14" s="307"/>
      <c r="E14" s="305"/>
      <c r="F14" s="307"/>
      <c r="G14" s="52" t="s">
        <v>91</v>
      </c>
      <c r="H14" s="306"/>
      <c r="I14" s="342"/>
      <c r="J14" s="342"/>
      <c r="K14" s="342"/>
      <c r="L14" s="342"/>
      <c r="M14" s="342"/>
      <c r="N14" s="342"/>
      <c r="O14" s="344"/>
      <c r="P14" s="344"/>
      <c r="Q14" s="342"/>
      <c r="R14" s="342"/>
      <c r="S14" s="342"/>
      <c r="T14" s="342"/>
      <c r="U14" s="342"/>
      <c r="V14" s="342"/>
      <c r="W14" s="344"/>
      <c r="X14" s="344"/>
      <c r="Y14" s="342"/>
      <c r="Z14" s="402"/>
      <c r="AA14" s="342"/>
      <c r="AB14" s="402"/>
      <c r="AC14" s="342"/>
      <c r="AD14" s="402"/>
      <c r="AE14" s="344"/>
      <c r="AF14" s="344"/>
      <c r="AG14" s="400"/>
      <c r="AH14" s="400"/>
      <c r="AI14" s="400"/>
      <c r="AJ14" s="400"/>
      <c r="AK14" s="400"/>
      <c r="AL14" s="400"/>
      <c r="AM14" s="344"/>
      <c r="AN14" s="344"/>
      <c r="AO14" s="340"/>
      <c r="AP14" s="340"/>
      <c r="AQ14" s="319"/>
    </row>
    <row r="15" spans="1:43" ht="64.5" customHeight="1">
      <c r="A15" s="301"/>
      <c r="B15" s="362" t="s">
        <v>371</v>
      </c>
      <c r="C15" s="407" t="s">
        <v>85</v>
      </c>
      <c r="D15" s="410" t="s">
        <v>293</v>
      </c>
      <c r="E15" s="411" t="s">
        <v>314</v>
      </c>
      <c r="F15" s="354" t="s">
        <v>315</v>
      </c>
      <c r="G15" s="52" t="s">
        <v>93</v>
      </c>
      <c r="H15" s="306" t="s">
        <v>13</v>
      </c>
      <c r="I15" s="341">
        <v>0</v>
      </c>
      <c r="J15" s="341">
        <v>0</v>
      </c>
      <c r="K15" s="341">
        <v>0</v>
      </c>
      <c r="L15" s="341">
        <v>0</v>
      </c>
      <c r="M15" s="341">
        <v>0</v>
      </c>
      <c r="N15" s="341">
        <v>0</v>
      </c>
      <c r="O15" s="343">
        <f>I15+K15+M15</f>
        <v>0</v>
      </c>
      <c r="P15" s="343">
        <f>J15+L15+N15</f>
        <v>0</v>
      </c>
      <c r="Q15" s="341">
        <v>0</v>
      </c>
      <c r="R15" s="341">
        <v>0</v>
      </c>
      <c r="S15" s="341">
        <v>0</v>
      </c>
      <c r="T15" s="341">
        <v>0</v>
      </c>
      <c r="U15" s="341">
        <v>0</v>
      </c>
      <c r="V15" s="341">
        <v>0</v>
      </c>
      <c r="W15" s="343">
        <f>Q15+S15+U15</f>
        <v>0</v>
      </c>
      <c r="X15" s="343">
        <f>R15+T15+V15</f>
        <v>0</v>
      </c>
      <c r="Y15" s="341">
        <v>0</v>
      </c>
      <c r="Z15" s="401">
        <v>0</v>
      </c>
      <c r="AA15" s="341">
        <v>0</v>
      </c>
      <c r="AB15" s="401">
        <v>0</v>
      </c>
      <c r="AC15" s="341">
        <v>0</v>
      </c>
      <c r="AD15" s="401">
        <v>0</v>
      </c>
      <c r="AE15" s="343">
        <f>Y15+AA15+AC15</f>
        <v>0</v>
      </c>
      <c r="AF15" s="343">
        <f>Z15+AB15+AD15</f>
        <v>0</v>
      </c>
      <c r="AG15" s="399" t="e">
        <f>SUM(#REF!)</f>
        <v>#REF!</v>
      </c>
      <c r="AH15" s="399" t="e">
        <f>SUM(#REF!)</f>
        <v>#REF!</v>
      </c>
      <c r="AI15" s="399" t="e">
        <f>SUM(#REF!)</f>
        <v>#REF!</v>
      </c>
      <c r="AJ15" s="399" t="e">
        <f>SUM(#REF!)</f>
        <v>#REF!</v>
      </c>
      <c r="AK15" s="399" t="e">
        <f>SUM(#REF!)</f>
        <v>#REF!</v>
      </c>
      <c r="AL15" s="399" t="e">
        <f>SUM(#REF!)</f>
        <v>#REF!</v>
      </c>
      <c r="AM15" s="343" t="e">
        <f>AG15+AI15+AK15</f>
        <v>#REF!</v>
      </c>
      <c r="AN15" s="343" t="e">
        <f>AH15+AJ15+AL15</f>
        <v>#REF!</v>
      </c>
      <c r="AO15" s="339" t="e">
        <f>O15+W15+AE15+AM15</f>
        <v>#REF!</v>
      </c>
      <c r="AP15" s="339" t="e">
        <f>P15+X15+AF15+AN15</f>
        <v>#REF!</v>
      </c>
      <c r="AQ15" s="317" t="e">
        <f>IF(AND(AP15&gt;0,AO15&gt;0),AP15/AO15,0)</f>
        <v>#REF!</v>
      </c>
    </row>
    <row r="16" spans="1:43" ht="112.5" customHeight="1">
      <c r="A16" s="301"/>
      <c r="B16" s="363"/>
      <c r="C16" s="408"/>
      <c r="D16" s="410"/>
      <c r="E16" s="411"/>
      <c r="F16" s="354"/>
      <c r="G16" s="52" t="s">
        <v>94</v>
      </c>
      <c r="H16" s="307"/>
      <c r="I16" s="405"/>
      <c r="J16" s="405"/>
      <c r="K16" s="405"/>
      <c r="L16" s="405"/>
      <c r="M16" s="405"/>
      <c r="N16" s="405"/>
      <c r="O16" s="403"/>
      <c r="P16" s="403"/>
      <c r="Q16" s="405"/>
      <c r="R16" s="405"/>
      <c r="S16" s="405"/>
      <c r="T16" s="405"/>
      <c r="U16" s="405"/>
      <c r="V16" s="405"/>
      <c r="W16" s="403"/>
      <c r="X16" s="403"/>
      <c r="Y16" s="405"/>
      <c r="Z16" s="406"/>
      <c r="AA16" s="405"/>
      <c r="AB16" s="406"/>
      <c r="AC16" s="405"/>
      <c r="AD16" s="406"/>
      <c r="AE16" s="403"/>
      <c r="AF16" s="403"/>
      <c r="AG16" s="404"/>
      <c r="AH16" s="404"/>
      <c r="AI16" s="404"/>
      <c r="AJ16" s="404"/>
      <c r="AK16" s="404"/>
      <c r="AL16" s="404"/>
      <c r="AM16" s="403"/>
      <c r="AN16" s="403"/>
      <c r="AO16" s="387"/>
      <c r="AP16" s="387"/>
      <c r="AQ16" s="318"/>
    </row>
    <row r="17" spans="1:43" ht="47.25" customHeight="1">
      <c r="A17" s="301"/>
      <c r="B17" s="363"/>
      <c r="C17" s="408"/>
      <c r="D17" s="410"/>
      <c r="E17" s="411"/>
      <c r="F17" s="354"/>
      <c r="G17" s="52" t="s">
        <v>95</v>
      </c>
      <c r="H17" s="307"/>
      <c r="I17" s="405"/>
      <c r="J17" s="405"/>
      <c r="K17" s="405"/>
      <c r="L17" s="405"/>
      <c r="M17" s="405"/>
      <c r="N17" s="405"/>
      <c r="O17" s="403"/>
      <c r="P17" s="403"/>
      <c r="Q17" s="405"/>
      <c r="R17" s="405"/>
      <c r="S17" s="405"/>
      <c r="T17" s="405"/>
      <c r="U17" s="405"/>
      <c r="V17" s="405"/>
      <c r="W17" s="403"/>
      <c r="X17" s="403"/>
      <c r="Y17" s="405"/>
      <c r="Z17" s="406"/>
      <c r="AA17" s="405"/>
      <c r="AB17" s="406"/>
      <c r="AC17" s="405"/>
      <c r="AD17" s="406"/>
      <c r="AE17" s="403"/>
      <c r="AF17" s="403"/>
      <c r="AG17" s="404"/>
      <c r="AH17" s="404"/>
      <c r="AI17" s="404"/>
      <c r="AJ17" s="404"/>
      <c r="AK17" s="404"/>
      <c r="AL17" s="404"/>
      <c r="AM17" s="403"/>
      <c r="AN17" s="403"/>
      <c r="AO17" s="387"/>
      <c r="AP17" s="387"/>
      <c r="AQ17" s="318"/>
    </row>
    <row r="18" spans="1:43" ht="76.5" customHeight="1">
      <c r="A18" s="301"/>
      <c r="B18" s="363"/>
      <c r="C18" s="408"/>
      <c r="D18" s="410"/>
      <c r="E18" s="411"/>
      <c r="F18" s="354"/>
      <c r="G18" s="52" t="s">
        <v>96</v>
      </c>
      <c r="H18" s="307"/>
      <c r="I18" s="405"/>
      <c r="J18" s="405"/>
      <c r="K18" s="405"/>
      <c r="L18" s="405"/>
      <c r="M18" s="405"/>
      <c r="N18" s="405"/>
      <c r="O18" s="403"/>
      <c r="P18" s="403"/>
      <c r="Q18" s="405"/>
      <c r="R18" s="405"/>
      <c r="S18" s="405"/>
      <c r="T18" s="405"/>
      <c r="U18" s="405"/>
      <c r="V18" s="405"/>
      <c r="W18" s="403"/>
      <c r="X18" s="403"/>
      <c r="Y18" s="405"/>
      <c r="Z18" s="406"/>
      <c r="AA18" s="405"/>
      <c r="AB18" s="406"/>
      <c r="AC18" s="405"/>
      <c r="AD18" s="406"/>
      <c r="AE18" s="403"/>
      <c r="AF18" s="403"/>
      <c r="AG18" s="404"/>
      <c r="AH18" s="404"/>
      <c r="AI18" s="404"/>
      <c r="AJ18" s="404"/>
      <c r="AK18" s="404"/>
      <c r="AL18" s="404"/>
      <c r="AM18" s="403"/>
      <c r="AN18" s="403"/>
      <c r="AO18" s="387"/>
      <c r="AP18" s="387"/>
      <c r="AQ18" s="318"/>
    </row>
    <row r="19" spans="1:43" ht="96" customHeight="1">
      <c r="A19" s="301"/>
      <c r="B19" s="363"/>
      <c r="C19" s="408"/>
      <c r="D19" s="410"/>
      <c r="E19" s="411"/>
      <c r="F19" s="354"/>
      <c r="G19" s="52" t="s">
        <v>97</v>
      </c>
      <c r="H19" s="52" t="s">
        <v>385</v>
      </c>
      <c r="I19" s="342"/>
      <c r="J19" s="342"/>
      <c r="K19" s="342"/>
      <c r="L19" s="342"/>
      <c r="M19" s="342"/>
      <c r="N19" s="342"/>
      <c r="O19" s="344"/>
      <c r="P19" s="344"/>
      <c r="Q19" s="342"/>
      <c r="R19" s="342"/>
      <c r="S19" s="342"/>
      <c r="T19" s="342"/>
      <c r="U19" s="342"/>
      <c r="V19" s="342"/>
      <c r="W19" s="344"/>
      <c r="X19" s="344"/>
      <c r="Y19" s="342"/>
      <c r="Z19" s="402"/>
      <c r="AA19" s="342"/>
      <c r="AB19" s="402"/>
      <c r="AC19" s="342"/>
      <c r="AD19" s="402"/>
      <c r="AE19" s="344"/>
      <c r="AF19" s="344"/>
      <c r="AG19" s="400"/>
      <c r="AH19" s="400"/>
      <c r="AI19" s="400"/>
      <c r="AJ19" s="400"/>
      <c r="AK19" s="400"/>
      <c r="AL19" s="400"/>
      <c r="AM19" s="344"/>
      <c r="AN19" s="344"/>
      <c r="AO19" s="340"/>
      <c r="AP19" s="340"/>
      <c r="AQ19" s="319"/>
    </row>
    <row r="20" spans="1:43" ht="69">
      <c r="A20" s="301"/>
      <c r="B20" s="363"/>
      <c r="C20" s="408"/>
      <c r="D20" s="307" t="s">
        <v>294</v>
      </c>
      <c r="E20" s="348" t="s">
        <v>98</v>
      </c>
      <c r="F20" s="306" t="s">
        <v>99</v>
      </c>
      <c r="G20" s="52" t="s">
        <v>388</v>
      </c>
      <c r="H20" s="306" t="s">
        <v>13</v>
      </c>
      <c r="I20" s="341">
        <v>0</v>
      </c>
      <c r="J20" s="341">
        <v>0</v>
      </c>
      <c r="K20" s="341">
        <v>0</v>
      </c>
      <c r="L20" s="341">
        <v>0</v>
      </c>
      <c r="M20" s="341">
        <v>0</v>
      </c>
      <c r="N20" s="341">
        <v>0</v>
      </c>
      <c r="O20" s="343">
        <f>I20+K20+M20</f>
        <v>0</v>
      </c>
      <c r="P20" s="343">
        <f>J20+L20+N20</f>
        <v>0</v>
      </c>
      <c r="Q20" s="341">
        <v>0</v>
      </c>
      <c r="R20" s="341">
        <v>0</v>
      </c>
      <c r="S20" s="341">
        <v>0</v>
      </c>
      <c r="T20" s="341">
        <v>0</v>
      </c>
      <c r="U20" s="341">
        <v>0</v>
      </c>
      <c r="V20" s="341">
        <v>0</v>
      </c>
      <c r="W20" s="343">
        <f>Q20+S20+U20</f>
        <v>0</v>
      </c>
      <c r="X20" s="343">
        <f>R20+T20+V20</f>
        <v>0</v>
      </c>
      <c r="Y20" s="341">
        <v>0</v>
      </c>
      <c r="Z20" s="401">
        <v>0</v>
      </c>
      <c r="AA20" s="341">
        <v>0</v>
      </c>
      <c r="AB20" s="401">
        <v>0</v>
      </c>
      <c r="AC20" s="341">
        <v>0</v>
      </c>
      <c r="AD20" s="401">
        <v>0</v>
      </c>
      <c r="AE20" s="343">
        <f>Y20+AA20+AC20</f>
        <v>0</v>
      </c>
      <c r="AF20" s="343">
        <f>Z20+AB20+AD20</f>
        <v>0</v>
      </c>
      <c r="AG20" s="399" t="e">
        <f>SUM(#REF!)</f>
        <v>#REF!</v>
      </c>
      <c r="AH20" s="399" t="e">
        <f>SUM(#REF!)</f>
        <v>#REF!</v>
      </c>
      <c r="AI20" s="399" t="e">
        <f>SUM(#REF!)</f>
        <v>#REF!</v>
      </c>
      <c r="AJ20" s="399" t="e">
        <f>SUM(#REF!)</f>
        <v>#REF!</v>
      </c>
      <c r="AK20" s="399" t="e">
        <f>SUM(#REF!)</f>
        <v>#REF!</v>
      </c>
      <c r="AL20" s="399" t="e">
        <f>SUM(#REF!)</f>
        <v>#REF!</v>
      </c>
      <c r="AM20" s="343" t="e">
        <f>AG20+AI20+AK20</f>
        <v>#REF!</v>
      </c>
      <c r="AN20" s="343" t="e">
        <f>AH20+AJ20+AL20</f>
        <v>#REF!</v>
      </c>
      <c r="AO20" s="339" t="e">
        <f>O20+W20+AE20+AM20</f>
        <v>#REF!</v>
      </c>
      <c r="AP20" s="339" t="e">
        <f>P20+X20+AF20+AN20</f>
        <v>#REF!</v>
      </c>
      <c r="AQ20" s="317" t="e">
        <f>IF(AND(AP20&gt;0,AO20&gt;0),AP20/AO20,0)</f>
        <v>#REF!</v>
      </c>
    </row>
    <row r="21" spans="1:43" ht="89.25" customHeight="1">
      <c r="A21" s="302"/>
      <c r="B21" s="364"/>
      <c r="C21" s="409"/>
      <c r="D21" s="307"/>
      <c r="E21" s="305"/>
      <c r="F21" s="307"/>
      <c r="G21" s="98" t="s">
        <v>419</v>
      </c>
      <c r="H21" s="307"/>
      <c r="I21" s="342"/>
      <c r="J21" s="342"/>
      <c r="K21" s="342"/>
      <c r="L21" s="342"/>
      <c r="M21" s="342"/>
      <c r="N21" s="342"/>
      <c r="O21" s="344"/>
      <c r="P21" s="344"/>
      <c r="Q21" s="342"/>
      <c r="R21" s="342"/>
      <c r="S21" s="342"/>
      <c r="T21" s="342"/>
      <c r="U21" s="342"/>
      <c r="V21" s="342"/>
      <c r="W21" s="344"/>
      <c r="X21" s="344"/>
      <c r="Y21" s="342"/>
      <c r="Z21" s="402"/>
      <c r="AA21" s="342"/>
      <c r="AB21" s="402"/>
      <c r="AC21" s="342"/>
      <c r="AD21" s="402"/>
      <c r="AE21" s="344"/>
      <c r="AF21" s="344"/>
      <c r="AG21" s="400"/>
      <c r="AH21" s="400"/>
      <c r="AI21" s="400"/>
      <c r="AJ21" s="400"/>
      <c r="AK21" s="400"/>
      <c r="AL21" s="400"/>
      <c r="AM21" s="344"/>
      <c r="AN21" s="344"/>
      <c r="AO21" s="340"/>
      <c r="AP21" s="340"/>
      <c r="AQ21" s="319"/>
    </row>
    <row r="22" spans="1:43" ht="18">
      <c r="A22" s="333" t="s">
        <v>377</v>
      </c>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334"/>
      <c r="AL22" s="334"/>
      <c r="AM22" s="334"/>
      <c r="AN22" s="334"/>
      <c r="AO22" s="334"/>
      <c r="AP22" s="335"/>
      <c r="AQ22" s="23" t="e">
        <f>AVERAGE(AQ9:AQ21)</f>
        <v>#REF!</v>
      </c>
    </row>
    <row r="23" spans="1:43" ht="17.25">
      <c r="A23" s="4"/>
      <c r="B23" s="4"/>
      <c r="C23" s="10"/>
      <c r="D23" s="4"/>
      <c r="E23" s="4"/>
      <c r="F23" s="4"/>
      <c r="G23" s="4"/>
      <c r="H23" s="5"/>
    </row>
    <row r="24" spans="1:43" ht="13.5" customHeight="1">
      <c r="A24" s="336" t="s">
        <v>185</v>
      </c>
      <c r="B24" s="337"/>
      <c r="C24" s="337"/>
      <c r="D24" s="337"/>
      <c r="E24" s="337"/>
      <c r="F24" s="337"/>
      <c r="G24" s="337"/>
      <c r="H24" s="337"/>
    </row>
    <row r="25" spans="1:43" ht="15" customHeight="1">
      <c r="A25" s="337"/>
      <c r="B25" s="337"/>
      <c r="C25" s="337"/>
      <c r="D25" s="337"/>
      <c r="E25" s="337"/>
      <c r="F25" s="337"/>
      <c r="G25" s="337"/>
      <c r="H25" s="337"/>
    </row>
    <row r="26" spans="1:43" ht="17.25">
      <c r="A26" s="4"/>
      <c r="B26" s="338"/>
      <c r="C26" s="338"/>
      <c r="D26" s="338"/>
      <c r="E26" s="338"/>
      <c r="F26" s="338"/>
      <c r="G26" s="338"/>
      <c r="H26" s="338"/>
    </row>
    <row r="27" spans="1:43" ht="17.25">
      <c r="A27" s="4"/>
      <c r="B27" s="4"/>
      <c r="C27" s="10"/>
      <c r="D27" s="4"/>
      <c r="E27" s="4"/>
      <c r="F27" s="4"/>
      <c r="G27" s="4"/>
      <c r="H27" s="5"/>
    </row>
    <row r="28" spans="1:43" ht="17.25">
      <c r="A28" s="327" t="s">
        <v>413</v>
      </c>
      <c r="B28" s="328"/>
      <c r="C28" s="328"/>
      <c r="D28" s="4"/>
      <c r="E28" s="4"/>
      <c r="F28" s="329" t="s">
        <v>372</v>
      </c>
      <c r="G28" s="330" t="s">
        <v>391</v>
      </c>
      <c r="H28" s="330"/>
    </row>
    <row r="29" spans="1:43" ht="17.25">
      <c r="A29" s="4"/>
      <c r="B29" s="4"/>
      <c r="C29" s="10"/>
      <c r="D29" s="4"/>
      <c r="E29" s="4"/>
      <c r="F29" s="329"/>
      <c r="G29" s="331" t="s">
        <v>382</v>
      </c>
      <c r="H29" s="332"/>
    </row>
    <row r="30" spans="1:43" ht="13.5" customHeight="1">
      <c r="A30" s="4"/>
      <c r="B30" s="4"/>
      <c r="C30" s="10"/>
      <c r="D30" s="4"/>
      <c r="E30" s="4"/>
      <c r="F30" s="4"/>
      <c r="G30" s="4"/>
      <c r="H30" s="5"/>
    </row>
    <row r="31" spans="1:43" ht="15" customHeight="1">
      <c r="A31" s="4"/>
      <c r="B31" s="4"/>
      <c r="C31" s="10"/>
      <c r="D31" s="4"/>
      <c r="E31" s="4"/>
      <c r="F31" s="4"/>
      <c r="G31" s="4"/>
      <c r="H31" s="5"/>
    </row>
    <row r="32" spans="1:43" ht="17.25">
      <c r="A32" s="4"/>
      <c r="B32" s="4"/>
      <c r="C32" s="10"/>
      <c r="D32" s="4"/>
      <c r="E32" s="4"/>
      <c r="F32" s="4"/>
      <c r="G32" s="4"/>
      <c r="H32" s="5"/>
    </row>
    <row r="33" spans="1:8" ht="15" customHeight="1">
      <c r="A33" s="4"/>
      <c r="B33" s="4"/>
      <c r="C33" s="10"/>
      <c r="D33" s="326" t="s">
        <v>392</v>
      </c>
      <c r="E33" s="326"/>
      <c r="F33" s="326"/>
      <c r="G33" s="326"/>
      <c r="H33" s="4"/>
    </row>
    <row r="34" spans="1:8" ht="15" customHeight="1">
      <c r="A34" s="4"/>
      <c r="B34" s="4"/>
      <c r="C34" s="10"/>
      <c r="D34" s="4"/>
      <c r="E34" s="4"/>
      <c r="F34" s="5"/>
      <c r="G34" s="4"/>
      <c r="H34" s="4"/>
    </row>
    <row r="35" spans="1:8" ht="15" customHeight="1">
      <c r="A35" s="4"/>
      <c r="B35" s="4"/>
      <c r="C35" s="10"/>
      <c r="D35" s="326" t="s">
        <v>383</v>
      </c>
      <c r="E35" s="326"/>
      <c r="F35" s="326"/>
      <c r="G35" s="326"/>
      <c r="H35" s="4"/>
    </row>
    <row r="36" spans="1:8" ht="15" customHeight="1">
      <c r="A36" s="4"/>
      <c r="B36" s="4"/>
      <c r="C36" s="10"/>
      <c r="D36" s="4"/>
      <c r="E36" s="4"/>
      <c r="F36" s="5"/>
      <c r="G36" s="4"/>
      <c r="H36" s="4"/>
    </row>
    <row r="37" spans="1:8" ht="15" customHeight="1">
      <c r="A37" s="4"/>
      <c r="B37" s="4"/>
      <c r="C37" s="10"/>
      <c r="D37" s="326" t="s">
        <v>384</v>
      </c>
      <c r="E37" s="326"/>
      <c r="F37" s="326"/>
      <c r="G37" s="326"/>
      <c r="H37" s="4"/>
    </row>
  </sheetData>
  <sheetProtection password="DEE6" sheet="1" objects="1" scenarios="1"/>
  <mergeCells count="207">
    <mergeCell ref="AO5:AO8"/>
    <mergeCell ref="AP5:AP8"/>
    <mergeCell ref="AQ5:AQ8"/>
    <mergeCell ref="I6:P6"/>
    <mergeCell ref="Q6:X6"/>
    <mergeCell ref="Y6:AF6"/>
    <mergeCell ref="AG6:AN6"/>
    <mergeCell ref="A1:C2"/>
    <mergeCell ref="D1:H1"/>
    <mergeCell ref="D2:H2"/>
    <mergeCell ref="AO4:AQ4"/>
    <mergeCell ref="A5:A8"/>
    <mergeCell ref="B5:B8"/>
    <mergeCell ref="C5:C8"/>
    <mergeCell ref="D5:D8"/>
    <mergeCell ref="E5:E8"/>
    <mergeCell ref="F5:F8"/>
    <mergeCell ref="I7:J7"/>
    <mergeCell ref="K7:L7"/>
    <mergeCell ref="M7:N7"/>
    <mergeCell ref="O7:P7"/>
    <mergeCell ref="Q7:R7"/>
    <mergeCell ref="S7:T7"/>
    <mergeCell ref="G5:G8"/>
    <mergeCell ref="H5:H8"/>
    <mergeCell ref="I5:AN5"/>
    <mergeCell ref="AG7:AH7"/>
    <mergeCell ref="AI7:AJ7"/>
    <mergeCell ref="AK7:AL7"/>
    <mergeCell ref="AM7:AN7"/>
    <mergeCell ref="U7:V7"/>
    <mergeCell ref="W7:X7"/>
    <mergeCell ref="Y7:Z7"/>
    <mergeCell ref="AA7:AB7"/>
    <mergeCell ref="AC7:AD7"/>
    <mergeCell ref="AE7:AF7"/>
    <mergeCell ref="I10:I12"/>
    <mergeCell ref="J10:J12"/>
    <mergeCell ref="K10:K12"/>
    <mergeCell ref="L10:L12"/>
    <mergeCell ref="M10:M12"/>
    <mergeCell ref="N10:N12"/>
    <mergeCell ref="A9:A21"/>
    <mergeCell ref="B9:B14"/>
    <mergeCell ref="C9:C14"/>
    <mergeCell ref="D10:D12"/>
    <mergeCell ref="E10:E12"/>
    <mergeCell ref="F10:F12"/>
    <mergeCell ref="H10:H12"/>
    <mergeCell ref="I15:I19"/>
    <mergeCell ref="J15:J19"/>
    <mergeCell ref="K15:K19"/>
    <mergeCell ref="L15:L19"/>
    <mergeCell ref="M15:M19"/>
    <mergeCell ref="N15:N19"/>
    <mergeCell ref="J13:J14"/>
    <mergeCell ref="K13:K14"/>
    <mergeCell ref="L13:L14"/>
    <mergeCell ref="M13:M14"/>
    <mergeCell ref="N13:N14"/>
    <mergeCell ref="W10:W12"/>
    <mergeCell ref="X10:X12"/>
    <mergeCell ref="Y10:Y12"/>
    <mergeCell ref="Z10:Z12"/>
    <mergeCell ref="O10:O12"/>
    <mergeCell ref="P10:P12"/>
    <mergeCell ref="Q10:Q12"/>
    <mergeCell ref="R10:R12"/>
    <mergeCell ref="S10:S12"/>
    <mergeCell ref="T10:T12"/>
    <mergeCell ref="AM10:AM12"/>
    <mergeCell ref="AN10:AN12"/>
    <mergeCell ref="AO10:AO12"/>
    <mergeCell ref="AP10:AP12"/>
    <mergeCell ref="AQ10:AQ12"/>
    <mergeCell ref="D13:D14"/>
    <mergeCell ref="E13:E14"/>
    <mergeCell ref="F13:F14"/>
    <mergeCell ref="H13:H14"/>
    <mergeCell ref="I13:I14"/>
    <mergeCell ref="AG10:AG12"/>
    <mergeCell ref="AH10:AH12"/>
    <mergeCell ref="AI10:AI12"/>
    <mergeCell ref="AJ10:AJ12"/>
    <mergeCell ref="AK10:AK12"/>
    <mergeCell ref="AL10:AL12"/>
    <mergeCell ref="AA10:AA12"/>
    <mergeCell ref="AB10:AB12"/>
    <mergeCell ref="AC10:AC12"/>
    <mergeCell ref="AD10:AD12"/>
    <mergeCell ref="AE10:AE12"/>
    <mergeCell ref="AF10:AF12"/>
    <mergeCell ref="U10:U12"/>
    <mergeCell ref="V10:V12"/>
    <mergeCell ref="AQ13:AQ14"/>
    <mergeCell ref="B15:B21"/>
    <mergeCell ref="C15:C21"/>
    <mergeCell ref="D15:D19"/>
    <mergeCell ref="E15:E19"/>
    <mergeCell ref="F15:F19"/>
    <mergeCell ref="H15:H18"/>
    <mergeCell ref="AH13:AH14"/>
    <mergeCell ref="AI13:AI14"/>
    <mergeCell ref="AJ13:AJ14"/>
    <mergeCell ref="AK13:AK14"/>
    <mergeCell ref="AL13:AL14"/>
    <mergeCell ref="AM13:AM14"/>
    <mergeCell ref="AB13:AB14"/>
    <mergeCell ref="AC13:AC14"/>
    <mergeCell ref="AD13:AD14"/>
    <mergeCell ref="AE13:AE14"/>
    <mergeCell ref="AF13:AF14"/>
    <mergeCell ref="AG13:AG14"/>
    <mergeCell ref="V13:V14"/>
    <mergeCell ref="W13:W14"/>
    <mergeCell ref="X13:X14"/>
    <mergeCell ref="Y13:Y14"/>
    <mergeCell ref="Z13:Z14"/>
    <mergeCell ref="AN13:AN14"/>
    <mergeCell ref="AO13:AO14"/>
    <mergeCell ref="AP13:AP14"/>
    <mergeCell ref="AA13:AA14"/>
    <mergeCell ref="P13:P14"/>
    <mergeCell ref="Q13:Q14"/>
    <mergeCell ref="R13:R14"/>
    <mergeCell ref="S13:S14"/>
    <mergeCell ref="T13:T14"/>
    <mergeCell ref="U13:U14"/>
    <mergeCell ref="O13:O14"/>
    <mergeCell ref="W15:W19"/>
    <mergeCell ref="X15:X19"/>
    <mergeCell ref="Y15:Y19"/>
    <mergeCell ref="Z15:Z19"/>
    <mergeCell ref="O15:O19"/>
    <mergeCell ref="P15:P19"/>
    <mergeCell ref="Q15:Q19"/>
    <mergeCell ref="R15:R19"/>
    <mergeCell ref="S15:S19"/>
    <mergeCell ref="T15:T19"/>
    <mergeCell ref="AM15:AM19"/>
    <mergeCell ref="AN15:AN19"/>
    <mergeCell ref="AO15:AO19"/>
    <mergeCell ref="AP15:AP19"/>
    <mergeCell ref="AQ15:AQ19"/>
    <mergeCell ref="D20:D21"/>
    <mergeCell ref="E20:E21"/>
    <mergeCell ref="F20:F21"/>
    <mergeCell ref="H20:H21"/>
    <mergeCell ref="I20:I21"/>
    <mergeCell ref="AG15:AG19"/>
    <mergeCell ref="AH15:AH19"/>
    <mergeCell ref="AI15:AI19"/>
    <mergeCell ref="AJ15:AJ19"/>
    <mergeCell ref="AK15:AK19"/>
    <mergeCell ref="AL15:AL19"/>
    <mergeCell ref="AA15:AA19"/>
    <mergeCell ref="AB15:AB19"/>
    <mergeCell ref="AC15:AC19"/>
    <mergeCell ref="AD15:AD19"/>
    <mergeCell ref="AE15:AE19"/>
    <mergeCell ref="AF15:AF19"/>
    <mergeCell ref="U15:U19"/>
    <mergeCell ref="V15:V19"/>
    <mergeCell ref="P20:P21"/>
    <mergeCell ref="Q20:Q21"/>
    <mergeCell ref="R20:R21"/>
    <mergeCell ref="S20:S21"/>
    <mergeCell ref="T20:T21"/>
    <mergeCell ref="U20:U21"/>
    <mergeCell ref="J20:J21"/>
    <mergeCell ref="K20:K21"/>
    <mergeCell ref="L20:L21"/>
    <mergeCell ref="M20:M21"/>
    <mergeCell ref="N20:N21"/>
    <mergeCell ref="O20:O21"/>
    <mergeCell ref="AB20:AB21"/>
    <mergeCell ref="AC20:AC21"/>
    <mergeCell ref="AD20:AD21"/>
    <mergeCell ref="AE20:AE21"/>
    <mergeCell ref="AF20:AF21"/>
    <mergeCell ref="AG20:AG21"/>
    <mergeCell ref="V20:V21"/>
    <mergeCell ref="W20:W21"/>
    <mergeCell ref="X20:X21"/>
    <mergeCell ref="Y20:Y21"/>
    <mergeCell ref="Z20:Z21"/>
    <mergeCell ref="AA20:AA21"/>
    <mergeCell ref="AN20:AN21"/>
    <mergeCell ref="AO20:AO21"/>
    <mergeCell ref="AP20:AP21"/>
    <mergeCell ref="AQ20:AQ21"/>
    <mergeCell ref="AH20:AH21"/>
    <mergeCell ref="AI20:AI21"/>
    <mergeCell ref="AJ20:AJ21"/>
    <mergeCell ref="AK20:AK21"/>
    <mergeCell ref="AL20:AL21"/>
    <mergeCell ref="AM20:AM21"/>
    <mergeCell ref="D37:G37"/>
    <mergeCell ref="A28:C28"/>
    <mergeCell ref="F28:F29"/>
    <mergeCell ref="G28:H28"/>
    <mergeCell ref="G29:H29"/>
    <mergeCell ref="D33:G33"/>
    <mergeCell ref="D35:G35"/>
    <mergeCell ref="A22:AP22"/>
    <mergeCell ref="A24:H25"/>
    <mergeCell ref="B26:H26"/>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rowBreaks count="2" manualBreakCount="2">
    <brk id="8" max="16383" man="1"/>
    <brk id="19"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Q39"/>
  <sheetViews>
    <sheetView showGridLines="0" topLeftCell="AC15" zoomScale="65" zoomScaleNormal="65" workbookViewId="0">
      <selection activeCell="AQ24" sqref="AQ24"/>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285"/>
      <c r="B1" s="285"/>
      <c r="C1" s="285"/>
      <c r="D1" s="286" t="s">
        <v>345</v>
      </c>
      <c r="E1" s="286"/>
      <c r="F1" s="286"/>
      <c r="G1" s="286"/>
      <c r="H1" s="286"/>
    </row>
    <row r="2" spans="1:43" ht="39.75" customHeight="1">
      <c r="A2" s="285"/>
      <c r="B2" s="285"/>
      <c r="C2" s="285"/>
      <c r="D2" s="286">
        <v>2015</v>
      </c>
      <c r="E2" s="286"/>
      <c r="F2" s="286"/>
      <c r="G2" s="286"/>
      <c r="H2" s="286"/>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287"/>
      <c r="AP4" s="288"/>
      <c r="AQ4" s="289"/>
    </row>
    <row r="5" spans="1:43" ht="13.5" customHeight="1">
      <c r="A5" s="290" t="s">
        <v>0</v>
      </c>
      <c r="B5" s="290" t="s">
        <v>1</v>
      </c>
      <c r="C5" s="290" t="s">
        <v>2</v>
      </c>
      <c r="D5" s="292" t="s">
        <v>3</v>
      </c>
      <c r="E5" s="292" t="s">
        <v>4</v>
      </c>
      <c r="F5" s="292" t="s">
        <v>5</v>
      </c>
      <c r="G5" s="292" t="s">
        <v>6</v>
      </c>
      <c r="H5" s="292" t="s">
        <v>7</v>
      </c>
      <c r="I5" s="303" t="s">
        <v>346</v>
      </c>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294" t="s">
        <v>347</v>
      </c>
      <c r="AP5" s="295" t="s">
        <v>348</v>
      </c>
      <c r="AQ5" s="295" t="s">
        <v>378</v>
      </c>
    </row>
    <row r="6" spans="1:43" ht="13.5" customHeight="1">
      <c r="A6" s="290"/>
      <c r="B6" s="290"/>
      <c r="C6" s="290"/>
      <c r="D6" s="292"/>
      <c r="E6" s="292"/>
      <c r="F6" s="292"/>
      <c r="G6" s="292"/>
      <c r="H6" s="292"/>
      <c r="I6" s="296" t="s">
        <v>349</v>
      </c>
      <c r="J6" s="296"/>
      <c r="K6" s="296"/>
      <c r="L6" s="296"/>
      <c r="M6" s="296"/>
      <c r="N6" s="296"/>
      <c r="O6" s="296"/>
      <c r="P6" s="296"/>
      <c r="Q6" s="296" t="s">
        <v>350</v>
      </c>
      <c r="R6" s="296"/>
      <c r="S6" s="296"/>
      <c r="T6" s="296"/>
      <c r="U6" s="296"/>
      <c r="V6" s="296"/>
      <c r="W6" s="296"/>
      <c r="X6" s="296"/>
      <c r="Y6" s="296" t="s">
        <v>351</v>
      </c>
      <c r="Z6" s="296"/>
      <c r="AA6" s="296"/>
      <c r="AB6" s="296"/>
      <c r="AC6" s="296"/>
      <c r="AD6" s="296"/>
      <c r="AE6" s="296"/>
      <c r="AF6" s="296"/>
      <c r="AG6" s="296" t="s">
        <v>352</v>
      </c>
      <c r="AH6" s="296"/>
      <c r="AI6" s="296"/>
      <c r="AJ6" s="296"/>
      <c r="AK6" s="296"/>
      <c r="AL6" s="296"/>
      <c r="AM6" s="296"/>
      <c r="AN6" s="296"/>
      <c r="AO6" s="294"/>
      <c r="AP6" s="295"/>
      <c r="AQ6" s="295"/>
    </row>
    <row r="7" spans="1:43" ht="17.25" customHeight="1">
      <c r="A7" s="290"/>
      <c r="B7" s="290"/>
      <c r="C7" s="290"/>
      <c r="D7" s="292"/>
      <c r="E7" s="292"/>
      <c r="F7" s="292"/>
      <c r="G7" s="292"/>
      <c r="H7" s="292"/>
      <c r="I7" s="299" t="s">
        <v>353</v>
      </c>
      <c r="J7" s="299"/>
      <c r="K7" s="299" t="s">
        <v>354</v>
      </c>
      <c r="L7" s="299"/>
      <c r="M7" s="299" t="s">
        <v>355</v>
      </c>
      <c r="N7" s="299"/>
      <c r="O7" s="297" t="s">
        <v>356</v>
      </c>
      <c r="P7" s="298"/>
      <c r="Q7" s="299" t="s">
        <v>357</v>
      </c>
      <c r="R7" s="299"/>
      <c r="S7" s="299" t="s">
        <v>358</v>
      </c>
      <c r="T7" s="299"/>
      <c r="U7" s="299" t="s">
        <v>359</v>
      </c>
      <c r="V7" s="299"/>
      <c r="W7" s="297" t="s">
        <v>356</v>
      </c>
      <c r="X7" s="298"/>
      <c r="Y7" s="299" t="s">
        <v>360</v>
      </c>
      <c r="Z7" s="299"/>
      <c r="AA7" s="299" t="s">
        <v>361</v>
      </c>
      <c r="AB7" s="299"/>
      <c r="AC7" s="299" t="s">
        <v>362</v>
      </c>
      <c r="AD7" s="299"/>
      <c r="AE7" s="297" t="s">
        <v>356</v>
      </c>
      <c r="AF7" s="298"/>
      <c r="AG7" s="299" t="s">
        <v>363</v>
      </c>
      <c r="AH7" s="299"/>
      <c r="AI7" s="299" t="s">
        <v>364</v>
      </c>
      <c r="AJ7" s="299"/>
      <c r="AK7" s="299" t="s">
        <v>365</v>
      </c>
      <c r="AL7" s="299"/>
      <c r="AM7" s="297" t="s">
        <v>356</v>
      </c>
      <c r="AN7" s="298"/>
      <c r="AO7" s="294"/>
      <c r="AP7" s="295"/>
      <c r="AQ7" s="295"/>
    </row>
    <row r="8" spans="1:43" ht="15.75" customHeight="1">
      <c r="A8" s="291"/>
      <c r="B8" s="291"/>
      <c r="C8" s="291"/>
      <c r="D8" s="293"/>
      <c r="E8" s="293"/>
      <c r="F8" s="293"/>
      <c r="G8" s="293"/>
      <c r="H8" s="293"/>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294"/>
      <c r="AP8" s="295"/>
      <c r="AQ8" s="295"/>
    </row>
    <row r="9" spans="1:43" ht="147.75" customHeight="1">
      <c r="A9" s="345" t="s">
        <v>34</v>
      </c>
      <c r="B9" s="345" t="s">
        <v>35</v>
      </c>
      <c r="C9" s="305" t="s">
        <v>36</v>
      </c>
      <c r="D9" s="410" t="s">
        <v>266</v>
      </c>
      <c r="E9" s="361" t="s">
        <v>37</v>
      </c>
      <c r="F9" s="306" t="s">
        <v>38</v>
      </c>
      <c r="G9" s="53" t="s">
        <v>39</v>
      </c>
      <c r="H9" s="306" t="s">
        <v>13</v>
      </c>
      <c r="I9" s="418">
        <v>0</v>
      </c>
      <c r="J9" s="418">
        <v>0</v>
      </c>
      <c r="K9" s="418">
        <v>0</v>
      </c>
      <c r="L9" s="418">
        <v>0</v>
      </c>
      <c r="M9" s="418">
        <v>0</v>
      </c>
      <c r="N9" s="418">
        <v>0</v>
      </c>
      <c r="O9" s="376">
        <f>I9+K9+M9</f>
        <v>0</v>
      </c>
      <c r="P9" s="376">
        <f>J9+L9+N9</f>
        <v>0</v>
      </c>
      <c r="Q9" s="418">
        <v>0</v>
      </c>
      <c r="R9" s="418">
        <v>0</v>
      </c>
      <c r="S9" s="418">
        <v>0</v>
      </c>
      <c r="T9" s="418">
        <v>0</v>
      </c>
      <c r="U9" s="418">
        <v>0</v>
      </c>
      <c r="V9" s="418">
        <v>0</v>
      </c>
      <c r="W9" s="376">
        <f>Q9+S9+U9</f>
        <v>0</v>
      </c>
      <c r="X9" s="376">
        <f>R9+T9+V9</f>
        <v>0</v>
      </c>
      <c r="Y9" s="418">
        <v>0</v>
      </c>
      <c r="Z9" s="419">
        <v>0</v>
      </c>
      <c r="AA9" s="418">
        <v>1</v>
      </c>
      <c r="AB9" s="419">
        <v>1</v>
      </c>
      <c r="AC9" s="418">
        <v>0</v>
      </c>
      <c r="AD9" s="419">
        <v>0</v>
      </c>
      <c r="AE9" s="376">
        <f>Y9+AA9+AC9</f>
        <v>1</v>
      </c>
      <c r="AF9" s="376">
        <f>Z9+AB9+AD9</f>
        <v>1</v>
      </c>
      <c r="AG9" s="418">
        <v>0</v>
      </c>
      <c r="AH9" s="419">
        <v>0</v>
      </c>
      <c r="AI9" s="418">
        <v>0</v>
      </c>
      <c r="AJ9" s="419">
        <v>0</v>
      </c>
      <c r="AK9" s="418">
        <v>0</v>
      </c>
      <c r="AL9" s="419">
        <v>0</v>
      </c>
      <c r="AM9" s="376">
        <f>AG9+AI9+AK9</f>
        <v>0</v>
      </c>
      <c r="AN9" s="376">
        <f>AH9+AJ9+AL9</f>
        <v>0</v>
      </c>
      <c r="AO9" s="367">
        <f>O9+W9+AE9+AM9</f>
        <v>1</v>
      </c>
      <c r="AP9" s="370">
        <f>P9+X9+AF9+AN9</f>
        <v>1</v>
      </c>
      <c r="AQ9" s="317">
        <f>IF(AND(AP9&gt;0,AO9&gt;0),AP9/AO9,0)</f>
        <v>1</v>
      </c>
    </row>
    <row r="10" spans="1:43" ht="143.25" customHeight="1">
      <c r="A10" s="307"/>
      <c r="B10" s="307"/>
      <c r="C10" s="305"/>
      <c r="D10" s="347"/>
      <c r="E10" s="305"/>
      <c r="F10" s="307"/>
      <c r="G10" s="53" t="s">
        <v>220</v>
      </c>
      <c r="H10" s="307"/>
      <c r="I10" s="418"/>
      <c r="J10" s="418"/>
      <c r="K10" s="418"/>
      <c r="L10" s="418"/>
      <c r="M10" s="418"/>
      <c r="N10" s="418"/>
      <c r="O10" s="378"/>
      <c r="P10" s="378"/>
      <c r="Q10" s="418"/>
      <c r="R10" s="418"/>
      <c r="S10" s="418"/>
      <c r="T10" s="418"/>
      <c r="U10" s="418"/>
      <c r="V10" s="418"/>
      <c r="W10" s="378"/>
      <c r="X10" s="378"/>
      <c r="Y10" s="418"/>
      <c r="Z10" s="419"/>
      <c r="AA10" s="418"/>
      <c r="AB10" s="419"/>
      <c r="AC10" s="418"/>
      <c r="AD10" s="419"/>
      <c r="AE10" s="378"/>
      <c r="AF10" s="378"/>
      <c r="AG10" s="418"/>
      <c r="AH10" s="419"/>
      <c r="AI10" s="418"/>
      <c r="AJ10" s="419"/>
      <c r="AK10" s="418"/>
      <c r="AL10" s="419"/>
      <c r="AM10" s="378"/>
      <c r="AN10" s="378"/>
      <c r="AO10" s="369"/>
      <c r="AP10" s="372"/>
      <c r="AQ10" s="319"/>
    </row>
    <row r="11" spans="1:43" ht="67.5" customHeight="1">
      <c r="A11" s="307"/>
      <c r="B11" s="345" t="s">
        <v>40</v>
      </c>
      <c r="C11" s="305" t="s">
        <v>41</v>
      </c>
      <c r="D11" s="307" t="s">
        <v>335</v>
      </c>
      <c r="E11" s="415" t="s">
        <v>209</v>
      </c>
      <c r="F11" s="306" t="s">
        <v>267</v>
      </c>
      <c r="G11" s="52" t="s">
        <v>42</v>
      </c>
      <c r="H11" s="306" t="s">
        <v>390</v>
      </c>
      <c r="I11" s="373">
        <v>14</v>
      </c>
      <c r="J11" s="358">
        <v>15</v>
      </c>
      <c r="K11" s="358">
        <v>14</v>
      </c>
      <c r="L11" s="358">
        <v>18</v>
      </c>
      <c r="M11" s="358">
        <v>14</v>
      </c>
      <c r="N11" s="358">
        <v>14</v>
      </c>
      <c r="O11" s="376">
        <f>I11+K11+M11</f>
        <v>42</v>
      </c>
      <c r="P11" s="376">
        <f>J11+L11+N11</f>
        <v>47</v>
      </c>
      <c r="Q11" s="358">
        <v>11</v>
      </c>
      <c r="R11" s="358">
        <v>10</v>
      </c>
      <c r="S11" s="358">
        <v>18</v>
      </c>
      <c r="T11" s="358">
        <v>11</v>
      </c>
      <c r="U11" s="358">
        <v>8</v>
      </c>
      <c r="V11" s="358">
        <v>13</v>
      </c>
      <c r="W11" s="376">
        <f>Q11+S11+U11</f>
        <v>37</v>
      </c>
      <c r="X11" s="376">
        <f>R11+T11+V11</f>
        <v>34</v>
      </c>
      <c r="Y11" s="373" t="e">
        <f>SUM('PL (Pág 2 de 3)'!#REF!)</f>
        <v>#REF!</v>
      </c>
      <c r="Z11" s="373" t="e">
        <f>SUM('PL (Pág 2 de 3)'!#REF!)</f>
        <v>#REF!</v>
      </c>
      <c r="AA11" s="373" t="e">
        <f>SUM('PL (Pág 2 de 3)'!#REF!)</f>
        <v>#REF!</v>
      </c>
      <c r="AB11" s="373" t="e">
        <f>SUM('PL (Pág 2 de 3)'!#REF!)</f>
        <v>#REF!</v>
      </c>
      <c r="AC11" s="373" t="e">
        <f>SUM('PL (Pág 2 de 3)'!#REF!)</f>
        <v>#REF!</v>
      </c>
      <c r="AD11" s="373" t="e">
        <f>SUM('PL (Pág 2 de 3)'!#REF!)</f>
        <v>#REF!</v>
      </c>
      <c r="AE11" s="376" t="e">
        <f>Y11+AA11+AC11</f>
        <v>#REF!</v>
      </c>
      <c r="AF11" s="376" t="e">
        <f>Z11+AB11+AD11</f>
        <v>#REF!</v>
      </c>
      <c r="AG11" s="373" t="e">
        <f>SUM('PL (Pág 2 de 3)'!#REF!)</f>
        <v>#REF!</v>
      </c>
      <c r="AH11" s="373" t="e">
        <f>SUM('PL (Pág 2 de 3)'!#REF!)</f>
        <v>#REF!</v>
      </c>
      <c r="AI11" s="373" t="e">
        <f>SUM('PL (Pág 2 de 3)'!#REF!)</f>
        <v>#REF!</v>
      </c>
      <c r="AJ11" s="373" t="e">
        <f>SUM('PL (Pág 2 de 3)'!#REF!)</f>
        <v>#REF!</v>
      </c>
      <c r="AK11" s="373" t="e">
        <f>SUM('PL (Pág 2 de 3)'!#REF!)</f>
        <v>#REF!</v>
      </c>
      <c r="AL11" s="373" t="e">
        <f>SUM('PL (Pág 2 de 3)'!#REF!)</f>
        <v>#REF!</v>
      </c>
      <c r="AM11" s="376" t="e">
        <f>AG11+AI11+AK11</f>
        <v>#REF!</v>
      </c>
      <c r="AN11" s="376" t="e">
        <f>AH11+AJ11+AL11</f>
        <v>#REF!</v>
      </c>
      <c r="AO11" s="367" t="e">
        <f>O11+W11+AE11+AM11</f>
        <v>#REF!</v>
      </c>
      <c r="AP11" s="370" t="e">
        <f>P11+X11+AF11+AN11</f>
        <v>#REF!</v>
      </c>
      <c r="AQ11" s="317" t="e">
        <f>IF(AND(AP11&gt;0,AO11&gt;0),AP11/AO11,0)</f>
        <v>#REF!</v>
      </c>
    </row>
    <row r="12" spans="1:43" ht="67.5" customHeight="1">
      <c r="A12" s="307"/>
      <c r="B12" s="345"/>
      <c r="C12" s="305"/>
      <c r="D12" s="307"/>
      <c r="E12" s="415"/>
      <c r="F12" s="306"/>
      <c r="G12" s="52" t="s">
        <v>268</v>
      </c>
      <c r="H12" s="306"/>
      <c r="I12" s="360"/>
      <c r="J12" s="360"/>
      <c r="K12" s="360"/>
      <c r="L12" s="360"/>
      <c r="M12" s="360"/>
      <c r="N12" s="360"/>
      <c r="O12" s="378"/>
      <c r="P12" s="378"/>
      <c r="Q12" s="360"/>
      <c r="R12" s="360"/>
      <c r="S12" s="360"/>
      <c r="T12" s="360"/>
      <c r="U12" s="360"/>
      <c r="V12" s="360"/>
      <c r="W12" s="378"/>
      <c r="X12" s="378"/>
      <c r="Y12" s="360"/>
      <c r="Z12" s="360"/>
      <c r="AA12" s="360"/>
      <c r="AB12" s="360"/>
      <c r="AC12" s="360"/>
      <c r="AD12" s="360"/>
      <c r="AE12" s="378"/>
      <c r="AF12" s="378"/>
      <c r="AG12" s="360"/>
      <c r="AH12" s="360"/>
      <c r="AI12" s="360"/>
      <c r="AJ12" s="360"/>
      <c r="AK12" s="360"/>
      <c r="AL12" s="360"/>
      <c r="AM12" s="378"/>
      <c r="AN12" s="378"/>
      <c r="AO12" s="369"/>
      <c r="AP12" s="372"/>
      <c r="AQ12" s="319"/>
    </row>
    <row r="13" spans="1:43" ht="86.25">
      <c r="A13" s="307"/>
      <c r="B13" s="345"/>
      <c r="C13" s="305"/>
      <c r="D13" s="306" t="s">
        <v>336</v>
      </c>
      <c r="E13" s="417" t="s">
        <v>43</v>
      </c>
      <c r="F13" s="52" t="s">
        <v>270</v>
      </c>
      <c r="G13" s="52" t="s">
        <v>273</v>
      </c>
      <c r="H13" s="306" t="s">
        <v>29</v>
      </c>
      <c r="I13" s="373" t="e">
        <f>SUM(#REF!)</f>
        <v>#REF!</v>
      </c>
      <c r="J13" s="373" t="e">
        <f>SUM(#REF!)</f>
        <v>#REF!</v>
      </c>
      <c r="K13" s="373" t="e">
        <f>SUM(#REF!)</f>
        <v>#REF!</v>
      </c>
      <c r="L13" s="373" t="e">
        <f>SUM(#REF!)</f>
        <v>#REF!</v>
      </c>
      <c r="M13" s="373" t="e">
        <f>SUM(#REF!)</f>
        <v>#REF!</v>
      </c>
      <c r="N13" s="373" t="e">
        <f>SUM(#REF!)</f>
        <v>#REF!</v>
      </c>
      <c r="O13" s="376" t="e">
        <f>I13+K13+M13</f>
        <v>#REF!</v>
      </c>
      <c r="P13" s="376" t="e">
        <f>J13+L13+N13</f>
        <v>#REF!</v>
      </c>
      <c r="Q13" s="373" t="e">
        <f>SUM(#REF!)</f>
        <v>#REF!</v>
      </c>
      <c r="R13" s="373" t="e">
        <f>SUM(#REF!)</f>
        <v>#REF!</v>
      </c>
      <c r="S13" s="373" t="e">
        <f>SUM(#REF!)</f>
        <v>#REF!</v>
      </c>
      <c r="T13" s="373" t="e">
        <f>SUM(#REF!)</f>
        <v>#REF!</v>
      </c>
      <c r="U13" s="373" t="e">
        <f>SUM(#REF!)</f>
        <v>#REF!</v>
      </c>
      <c r="V13" s="373" t="e">
        <f>SUM(#REF!)</f>
        <v>#REF!</v>
      </c>
      <c r="W13" s="376" t="e">
        <f>Q13+S13+U13</f>
        <v>#REF!</v>
      </c>
      <c r="X13" s="376" t="e">
        <f>R13+T13+V13</f>
        <v>#REF!</v>
      </c>
      <c r="Y13" s="373" t="e">
        <f>SUM(#REF!)</f>
        <v>#REF!</v>
      </c>
      <c r="Z13" s="373" t="e">
        <f>SUM(#REF!)</f>
        <v>#REF!</v>
      </c>
      <c r="AA13" s="373" t="e">
        <f>SUM(#REF!)</f>
        <v>#REF!</v>
      </c>
      <c r="AB13" s="373" t="e">
        <f>SUM(#REF!)</f>
        <v>#REF!</v>
      </c>
      <c r="AC13" s="373" t="e">
        <f>SUM(#REF!)</f>
        <v>#REF!</v>
      </c>
      <c r="AD13" s="373" t="e">
        <f>SUM(#REF!)</f>
        <v>#REF!</v>
      </c>
      <c r="AE13" s="376" t="e">
        <f>Y13+AA13+AC13</f>
        <v>#REF!</v>
      </c>
      <c r="AF13" s="376" t="e">
        <f>Z13+AB13+AD13</f>
        <v>#REF!</v>
      </c>
      <c r="AG13" s="373" t="e">
        <f>SUM(#REF!)</f>
        <v>#REF!</v>
      </c>
      <c r="AH13" s="373" t="e">
        <f>SUM(#REF!)</f>
        <v>#REF!</v>
      </c>
      <c r="AI13" s="373" t="e">
        <f>SUM(#REF!)</f>
        <v>#REF!</v>
      </c>
      <c r="AJ13" s="373" t="e">
        <f>SUM(#REF!)</f>
        <v>#REF!</v>
      </c>
      <c r="AK13" s="373" t="e">
        <f>SUM(#REF!)</f>
        <v>#REF!</v>
      </c>
      <c r="AL13" s="373" t="e">
        <f>SUM(#REF!)</f>
        <v>#REF!</v>
      </c>
      <c r="AM13" s="376" t="e">
        <f>AG13+AI13+AK13</f>
        <v>#REF!</v>
      </c>
      <c r="AN13" s="376" t="e">
        <f>AH13+AJ13+AL13</f>
        <v>#REF!</v>
      </c>
      <c r="AO13" s="367" t="e">
        <f>O13+W13+AE13+AM13</f>
        <v>#REF!</v>
      </c>
      <c r="AP13" s="370" t="e">
        <f>P13+X13+AF13+AN13</f>
        <v>#REF!</v>
      </c>
      <c r="AQ13" s="317" t="e">
        <f>IF(AND(AP13&gt;0,AO13&gt;0),AP13/AO13,0)</f>
        <v>#REF!</v>
      </c>
    </row>
    <row r="14" spans="1:43" ht="92.25" customHeight="1">
      <c r="A14" s="307"/>
      <c r="B14" s="345"/>
      <c r="C14" s="305"/>
      <c r="D14" s="307"/>
      <c r="E14" s="305"/>
      <c r="F14" s="52" t="s">
        <v>269</v>
      </c>
      <c r="G14" s="52" t="s">
        <v>271</v>
      </c>
      <c r="H14" s="307"/>
      <c r="I14" s="359"/>
      <c r="J14" s="359"/>
      <c r="K14" s="359"/>
      <c r="L14" s="359"/>
      <c r="M14" s="359"/>
      <c r="N14" s="359"/>
      <c r="O14" s="377"/>
      <c r="P14" s="377"/>
      <c r="Q14" s="359"/>
      <c r="R14" s="359"/>
      <c r="S14" s="359"/>
      <c r="T14" s="359"/>
      <c r="U14" s="359"/>
      <c r="V14" s="359"/>
      <c r="W14" s="377"/>
      <c r="X14" s="377"/>
      <c r="Y14" s="359"/>
      <c r="Z14" s="359"/>
      <c r="AA14" s="359"/>
      <c r="AB14" s="359"/>
      <c r="AC14" s="359"/>
      <c r="AD14" s="359"/>
      <c r="AE14" s="377"/>
      <c r="AF14" s="377"/>
      <c r="AG14" s="359"/>
      <c r="AH14" s="359"/>
      <c r="AI14" s="359"/>
      <c r="AJ14" s="359"/>
      <c r="AK14" s="359"/>
      <c r="AL14" s="359"/>
      <c r="AM14" s="377"/>
      <c r="AN14" s="377"/>
      <c r="AO14" s="368"/>
      <c r="AP14" s="371"/>
      <c r="AQ14" s="318"/>
    </row>
    <row r="15" spans="1:43" ht="70.5" customHeight="1">
      <c r="A15" s="307"/>
      <c r="B15" s="345"/>
      <c r="C15" s="305"/>
      <c r="D15" s="307"/>
      <c r="E15" s="305"/>
      <c r="F15" s="52" t="s">
        <v>386</v>
      </c>
      <c r="G15" s="52" t="s">
        <v>272</v>
      </c>
      <c r="H15" s="307"/>
      <c r="I15" s="360"/>
      <c r="J15" s="360"/>
      <c r="K15" s="360"/>
      <c r="L15" s="360"/>
      <c r="M15" s="360"/>
      <c r="N15" s="360"/>
      <c r="O15" s="378"/>
      <c r="P15" s="378"/>
      <c r="Q15" s="360"/>
      <c r="R15" s="360"/>
      <c r="S15" s="360"/>
      <c r="T15" s="360"/>
      <c r="U15" s="360"/>
      <c r="V15" s="360"/>
      <c r="W15" s="378"/>
      <c r="X15" s="378"/>
      <c r="Y15" s="360"/>
      <c r="Z15" s="360"/>
      <c r="AA15" s="360"/>
      <c r="AB15" s="360"/>
      <c r="AC15" s="360"/>
      <c r="AD15" s="360"/>
      <c r="AE15" s="378"/>
      <c r="AF15" s="378"/>
      <c r="AG15" s="360"/>
      <c r="AH15" s="360"/>
      <c r="AI15" s="360"/>
      <c r="AJ15" s="360"/>
      <c r="AK15" s="360"/>
      <c r="AL15" s="360"/>
      <c r="AM15" s="378"/>
      <c r="AN15" s="378"/>
      <c r="AO15" s="369"/>
      <c r="AP15" s="372"/>
      <c r="AQ15" s="319"/>
    </row>
    <row r="16" spans="1:43" ht="57.75" customHeight="1">
      <c r="A16" s="307"/>
      <c r="B16" s="345" t="s">
        <v>44</v>
      </c>
      <c r="C16" s="305" t="s">
        <v>45</v>
      </c>
      <c r="D16" s="347" t="s">
        <v>204</v>
      </c>
      <c r="E16" s="411" t="s">
        <v>205</v>
      </c>
      <c r="F16" s="354" t="s">
        <v>206</v>
      </c>
      <c r="G16" s="52" t="s">
        <v>46</v>
      </c>
      <c r="H16" s="306" t="s">
        <v>289</v>
      </c>
      <c r="I16" s="341" t="e">
        <f>SUM(#REF!)</f>
        <v>#REF!</v>
      </c>
      <c r="J16" s="341" t="e">
        <f>SUM(#REF!)</f>
        <v>#REF!</v>
      </c>
      <c r="K16" s="341" t="e">
        <f>SUM(#REF!)</f>
        <v>#REF!</v>
      </c>
      <c r="L16" s="341" t="e">
        <f>SUM(#REF!)</f>
        <v>#REF!</v>
      </c>
      <c r="M16" s="341" t="e">
        <f>SUM(#REF!)</f>
        <v>#REF!</v>
      </c>
      <c r="N16" s="341" t="e">
        <f>SUM(#REF!)</f>
        <v>#REF!</v>
      </c>
      <c r="O16" s="343" t="e">
        <f>I16+K16+M16</f>
        <v>#REF!</v>
      </c>
      <c r="P16" s="343" t="e">
        <f>J16+L16+N16</f>
        <v>#REF!</v>
      </c>
      <c r="Q16" s="341" t="e">
        <f>SUM(#REF!)</f>
        <v>#REF!</v>
      </c>
      <c r="R16" s="341" t="e">
        <f>SUM(#REF!)</f>
        <v>#REF!</v>
      </c>
      <c r="S16" s="341" t="e">
        <f>SUM(#REF!)</f>
        <v>#REF!</v>
      </c>
      <c r="T16" s="341" t="e">
        <f>SUM(#REF!)</f>
        <v>#REF!</v>
      </c>
      <c r="U16" s="341" t="e">
        <f>SUM(#REF!)</f>
        <v>#REF!</v>
      </c>
      <c r="V16" s="341" t="e">
        <f>SUM(#REF!)</f>
        <v>#REF!</v>
      </c>
      <c r="W16" s="343" t="e">
        <f>Q16+S16+U16</f>
        <v>#REF!</v>
      </c>
      <c r="X16" s="343" t="e">
        <f>R16+T16+V16</f>
        <v>#REF!</v>
      </c>
      <c r="Y16" s="341" t="e">
        <f>SUM(#REF!)</f>
        <v>#REF!</v>
      </c>
      <c r="Z16" s="341" t="e">
        <f>SUM(#REF!)</f>
        <v>#REF!</v>
      </c>
      <c r="AA16" s="341" t="e">
        <f>SUM(#REF!)</f>
        <v>#REF!</v>
      </c>
      <c r="AB16" s="341" t="e">
        <f>SUM(#REF!)</f>
        <v>#REF!</v>
      </c>
      <c r="AC16" s="341" t="e">
        <f>SUM(#REF!)</f>
        <v>#REF!</v>
      </c>
      <c r="AD16" s="341" t="e">
        <f>SUM(#REF!)</f>
        <v>#REF!</v>
      </c>
      <c r="AE16" s="343" t="e">
        <f>Y16+AA16+AC16</f>
        <v>#REF!</v>
      </c>
      <c r="AF16" s="343" t="e">
        <f>Z16+AB16+AD16</f>
        <v>#REF!</v>
      </c>
      <c r="AG16" s="341" t="e">
        <f>SUM(#REF!)</f>
        <v>#REF!</v>
      </c>
      <c r="AH16" s="341" t="e">
        <f>SUM(#REF!)</f>
        <v>#REF!</v>
      </c>
      <c r="AI16" s="341" t="e">
        <f>SUM(#REF!)</f>
        <v>#REF!</v>
      </c>
      <c r="AJ16" s="341" t="e">
        <f>SUM(#REF!)</f>
        <v>#REF!</v>
      </c>
      <c r="AK16" s="341" t="e">
        <f>SUM(#REF!)</f>
        <v>#REF!</v>
      </c>
      <c r="AL16" s="341" t="e">
        <f>SUM(#REF!)</f>
        <v>#REF!</v>
      </c>
      <c r="AM16" s="343" t="e">
        <f>AG16+AI16+AK16</f>
        <v>#REF!</v>
      </c>
      <c r="AN16" s="343" t="e">
        <f>AH16+AJ16+AL16</f>
        <v>#REF!</v>
      </c>
      <c r="AO16" s="339" t="e">
        <f>O16+W16+AE16+AM16</f>
        <v>#REF!</v>
      </c>
      <c r="AP16" s="339" t="e">
        <f>P16+X16+AF16+AN16</f>
        <v>#REF!</v>
      </c>
      <c r="AQ16" s="317" t="e">
        <f>IF(AND(AP16&gt;0,AO16&gt;0),AP16/AO16,0)</f>
        <v>#REF!</v>
      </c>
    </row>
    <row r="17" spans="1:43" ht="40.5" customHeight="1">
      <c r="A17" s="307"/>
      <c r="B17" s="307"/>
      <c r="C17" s="305"/>
      <c r="D17" s="347"/>
      <c r="E17" s="388"/>
      <c r="F17" s="347"/>
      <c r="G17" s="52" t="s">
        <v>221</v>
      </c>
      <c r="H17" s="306"/>
      <c r="I17" s="405"/>
      <c r="J17" s="405"/>
      <c r="K17" s="405"/>
      <c r="L17" s="405"/>
      <c r="M17" s="405"/>
      <c r="N17" s="405"/>
      <c r="O17" s="403"/>
      <c r="P17" s="403"/>
      <c r="Q17" s="405"/>
      <c r="R17" s="405"/>
      <c r="S17" s="405"/>
      <c r="T17" s="405"/>
      <c r="U17" s="405"/>
      <c r="V17" s="405"/>
      <c r="W17" s="403"/>
      <c r="X17" s="403"/>
      <c r="Y17" s="405"/>
      <c r="Z17" s="405"/>
      <c r="AA17" s="405"/>
      <c r="AB17" s="405"/>
      <c r="AC17" s="405"/>
      <c r="AD17" s="405"/>
      <c r="AE17" s="403"/>
      <c r="AF17" s="403"/>
      <c r="AG17" s="405"/>
      <c r="AH17" s="405"/>
      <c r="AI17" s="405"/>
      <c r="AJ17" s="405"/>
      <c r="AK17" s="405"/>
      <c r="AL17" s="405"/>
      <c r="AM17" s="403"/>
      <c r="AN17" s="403"/>
      <c r="AO17" s="387"/>
      <c r="AP17" s="387"/>
      <c r="AQ17" s="318"/>
    </row>
    <row r="18" spans="1:43" ht="40.5" customHeight="1">
      <c r="A18" s="307"/>
      <c r="B18" s="307"/>
      <c r="C18" s="305"/>
      <c r="D18" s="347"/>
      <c r="E18" s="388"/>
      <c r="F18" s="347"/>
      <c r="G18" s="52" t="s">
        <v>207</v>
      </c>
      <c r="H18" s="306"/>
      <c r="I18" s="405"/>
      <c r="J18" s="405"/>
      <c r="K18" s="405"/>
      <c r="L18" s="405"/>
      <c r="M18" s="405"/>
      <c r="N18" s="405"/>
      <c r="O18" s="403"/>
      <c r="P18" s="403"/>
      <c r="Q18" s="405"/>
      <c r="R18" s="405"/>
      <c r="S18" s="405"/>
      <c r="T18" s="405"/>
      <c r="U18" s="405"/>
      <c r="V18" s="405"/>
      <c r="W18" s="403"/>
      <c r="X18" s="403"/>
      <c r="Y18" s="405"/>
      <c r="Z18" s="405"/>
      <c r="AA18" s="405"/>
      <c r="AB18" s="405"/>
      <c r="AC18" s="405"/>
      <c r="AD18" s="405"/>
      <c r="AE18" s="403"/>
      <c r="AF18" s="403"/>
      <c r="AG18" s="405"/>
      <c r="AH18" s="405"/>
      <c r="AI18" s="405"/>
      <c r="AJ18" s="405"/>
      <c r="AK18" s="405"/>
      <c r="AL18" s="405"/>
      <c r="AM18" s="403"/>
      <c r="AN18" s="403"/>
      <c r="AO18" s="387"/>
      <c r="AP18" s="387"/>
      <c r="AQ18" s="318"/>
    </row>
    <row r="19" spans="1:43" ht="40.5" customHeight="1">
      <c r="A19" s="307"/>
      <c r="B19" s="307"/>
      <c r="C19" s="305"/>
      <c r="D19" s="347"/>
      <c r="E19" s="388"/>
      <c r="F19" s="347"/>
      <c r="G19" s="52" t="s">
        <v>208</v>
      </c>
      <c r="H19" s="306"/>
      <c r="I19" s="405"/>
      <c r="J19" s="405"/>
      <c r="K19" s="405"/>
      <c r="L19" s="405"/>
      <c r="M19" s="405"/>
      <c r="N19" s="405"/>
      <c r="O19" s="403"/>
      <c r="P19" s="403"/>
      <c r="Q19" s="405"/>
      <c r="R19" s="405"/>
      <c r="S19" s="405"/>
      <c r="T19" s="405"/>
      <c r="U19" s="405"/>
      <c r="V19" s="405"/>
      <c r="W19" s="403"/>
      <c r="X19" s="403"/>
      <c r="Y19" s="405"/>
      <c r="Z19" s="405"/>
      <c r="AA19" s="405"/>
      <c r="AB19" s="405"/>
      <c r="AC19" s="405"/>
      <c r="AD19" s="405"/>
      <c r="AE19" s="403"/>
      <c r="AF19" s="403"/>
      <c r="AG19" s="405"/>
      <c r="AH19" s="405"/>
      <c r="AI19" s="405"/>
      <c r="AJ19" s="405"/>
      <c r="AK19" s="405"/>
      <c r="AL19" s="405"/>
      <c r="AM19" s="403"/>
      <c r="AN19" s="403"/>
      <c r="AO19" s="387"/>
      <c r="AP19" s="387"/>
      <c r="AQ19" s="318"/>
    </row>
    <row r="20" spans="1:43" ht="40.5" customHeight="1">
      <c r="A20" s="307"/>
      <c r="B20" s="307"/>
      <c r="C20" s="305"/>
      <c r="D20" s="347"/>
      <c r="E20" s="388"/>
      <c r="F20" s="347"/>
      <c r="G20" s="52" t="s">
        <v>47</v>
      </c>
      <c r="H20" s="306"/>
      <c r="I20" s="342"/>
      <c r="J20" s="342"/>
      <c r="K20" s="342"/>
      <c r="L20" s="342"/>
      <c r="M20" s="342"/>
      <c r="N20" s="342"/>
      <c r="O20" s="344"/>
      <c r="P20" s="344"/>
      <c r="Q20" s="342"/>
      <c r="R20" s="342"/>
      <c r="S20" s="342"/>
      <c r="T20" s="342"/>
      <c r="U20" s="342"/>
      <c r="V20" s="342"/>
      <c r="W20" s="344"/>
      <c r="X20" s="344"/>
      <c r="Y20" s="342"/>
      <c r="Z20" s="342"/>
      <c r="AA20" s="342"/>
      <c r="AB20" s="342"/>
      <c r="AC20" s="342"/>
      <c r="AD20" s="342"/>
      <c r="AE20" s="344"/>
      <c r="AF20" s="344"/>
      <c r="AG20" s="342"/>
      <c r="AH20" s="342"/>
      <c r="AI20" s="342"/>
      <c r="AJ20" s="342"/>
      <c r="AK20" s="342"/>
      <c r="AL20" s="342"/>
      <c r="AM20" s="344"/>
      <c r="AN20" s="344"/>
      <c r="AO20" s="340"/>
      <c r="AP20" s="340"/>
      <c r="AQ20" s="319"/>
    </row>
    <row r="21" spans="1:43" ht="107.25" customHeight="1">
      <c r="A21" s="307"/>
      <c r="B21" s="307"/>
      <c r="C21" s="305"/>
      <c r="D21" s="306" t="s">
        <v>222</v>
      </c>
      <c r="E21" s="415" t="s">
        <v>409</v>
      </c>
      <c r="F21" s="304" t="s">
        <v>410</v>
      </c>
      <c r="G21" s="60" t="s">
        <v>408</v>
      </c>
      <c r="H21" s="306" t="s">
        <v>29</v>
      </c>
      <c r="I21" s="373" t="e">
        <f>SUM(#REF!)</f>
        <v>#REF!</v>
      </c>
      <c r="J21" s="373" t="e">
        <f>SUM(#REF!)</f>
        <v>#REF!</v>
      </c>
      <c r="K21" s="373" t="e">
        <f>SUM(#REF!)</f>
        <v>#REF!</v>
      </c>
      <c r="L21" s="373" t="e">
        <f>SUM(#REF!)</f>
        <v>#REF!</v>
      </c>
      <c r="M21" s="373" t="e">
        <f>SUM(#REF!)</f>
        <v>#REF!</v>
      </c>
      <c r="N21" s="373" t="e">
        <f>SUM(#REF!)</f>
        <v>#REF!</v>
      </c>
      <c r="O21" s="376" t="e">
        <f>I21+K21+M21</f>
        <v>#REF!</v>
      </c>
      <c r="P21" s="376" t="e">
        <f>J21+L21+N21</f>
        <v>#REF!</v>
      </c>
      <c r="Q21" s="373" t="e">
        <f>SUM(#REF!)</f>
        <v>#REF!</v>
      </c>
      <c r="R21" s="373" t="e">
        <f>SUM(#REF!)</f>
        <v>#REF!</v>
      </c>
      <c r="S21" s="373" t="e">
        <f>SUM(#REF!)</f>
        <v>#REF!</v>
      </c>
      <c r="T21" s="373" t="e">
        <f>SUM(#REF!)</f>
        <v>#REF!</v>
      </c>
      <c r="U21" s="373" t="e">
        <f>SUM(#REF!)</f>
        <v>#REF!</v>
      </c>
      <c r="V21" s="373" t="e">
        <f>SUM(#REF!)</f>
        <v>#REF!</v>
      </c>
      <c r="W21" s="376" t="e">
        <f>Q21+S21+U21</f>
        <v>#REF!</v>
      </c>
      <c r="X21" s="376" t="e">
        <f>R21+T21+V21</f>
        <v>#REF!</v>
      </c>
      <c r="Y21" s="412" t="e">
        <f>SUM(#REF!)</f>
        <v>#REF!</v>
      </c>
      <c r="Z21" s="373" t="e">
        <f>SUM(#REF!)</f>
        <v>#REF!</v>
      </c>
      <c r="AA21" s="373" t="e">
        <f>SUM(#REF!)</f>
        <v>#REF!</v>
      </c>
      <c r="AB21" s="373" t="e">
        <f>SUM(#REF!)</f>
        <v>#REF!</v>
      </c>
      <c r="AC21" s="373" t="e">
        <f>SUM(#REF!)</f>
        <v>#REF!</v>
      </c>
      <c r="AD21" s="373" t="e">
        <f>SUM(#REF!)</f>
        <v>#REF!</v>
      </c>
      <c r="AE21" s="376" t="e">
        <f>Y21+AA21+AC21</f>
        <v>#REF!</v>
      </c>
      <c r="AF21" s="376" t="e">
        <f>Z21+AB21+AD21</f>
        <v>#REF!</v>
      </c>
      <c r="AG21" s="373" t="e">
        <f>SUM(#REF!)</f>
        <v>#REF!</v>
      </c>
      <c r="AH21" s="373" t="e">
        <f>SUM(#REF!)</f>
        <v>#REF!</v>
      </c>
      <c r="AI21" s="373" t="e">
        <f>SUM(#REF!)</f>
        <v>#REF!</v>
      </c>
      <c r="AJ21" s="373" t="e">
        <f>SUM(#REF!)</f>
        <v>#REF!</v>
      </c>
      <c r="AK21" s="373" t="e">
        <f>SUM(#REF!)</f>
        <v>#REF!</v>
      </c>
      <c r="AL21" s="373" t="e">
        <f>SUM(#REF!)</f>
        <v>#REF!</v>
      </c>
      <c r="AM21" s="376" t="e">
        <f>AG21+AI21+AK21</f>
        <v>#REF!</v>
      </c>
      <c r="AN21" s="376" t="e">
        <f>AH21+AJ21+AL21</f>
        <v>#REF!</v>
      </c>
      <c r="AO21" s="367" t="e">
        <f>O21+W21+AE21+AM21</f>
        <v>#REF!</v>
      </c>
      <c r="AP21" s="370" t="e">
        <f>P21+X21+AF21+AN21</f>
        <v>#REF!</v>
      </c>
      <c r="AQ21" s="317" t="e">
        <f>IF(AND(AP21&gt;0,AO21&gt;0),AP21/AO21,0)</f>
        <v>#REF!</v>
      </c>
    </row>
    <row r="22" spans="1:43" ht="75" customHeight="1">
      <c r="A22" s="307"/>
      <c r="B22" s="307"/>
      <c r="C22" s="305"/>
      <c r="D22" s="307"/>
      <c r="E22" s="416"/>
      <c r="F22" s="304"/>
      <c r="G22" s="52" t="s">
        <v>387</v>
      </c>
      <c r="H22" s="307"/>
      <c r="I22" s="359"/>
      <c r="J22" s="359"/>
      <c r="K22" s="359"/>
      <c r="L22" s="359"/>
      <c r="M22" s="359"/>
      <c r="N22" s="359"/>
      <c r="O22" s="377"/>
      <c r="P22" s="377"/>
      <c r="Q22" s="359"/>
      <c r="R22" s="359"/>
      <c r="S22" s="359"/>
      <c r="T22" s="359"/>
      <c r="U22" s="359"/>
      <c r="V22" s="359"/>
      <c r="W22" s="377"/>
      <c r="X22" s="377"/>
      <c r="Y22" s="413"/>
      <c r="Z22" s="359"/>
      <c r="AA22" s="359"/>
      <c r="AB22" s="359"/>
      <c r="AC22" s="359"/>
      <c r="AD22" s="359"/>
      <c r="AE22" s="377"/>
      <c r="AF22" s="377"/>
      <c r="AG22" s="359"/>
      <c r="AH22" s="359"/>
      <c r="AI22" s="359"/>
      <c r="AJ22" s="359"/>
      <c r="AK22" s="359"/>
      <c r="AL22" s="359"/>
      <c r="AM22" s="377"/>
      <c r="AN22" s="377"/>
      <c r="AO22" s="368"/>
      <c r="AP22" s="371"/>
      <c r="AQ22" s="318"/>
    </row>
    <row r="23" spans="1:43" ht="62.25" customHeight="1">
      <c r="A23" s="307"/>
      <c r="B23" s="307"/>
      <c r="C23" s="305"/>
      <c r="D23" s="307"/>
      <c r="E23" s="416"/>
      <c r="F23" s="304"/>
      <c r="G23" s="52" t="s">
        <v>48</v>
      </c>
      <c r="H23" s="307"/>
      <c r="I23" s="360"/>
      <c r="J23" s="360"/>
      <c r="K23" s="360"/>
      <c r="L23" s="360"/>
      <c r="M23" s="360"/>
      <c r="N23" s="360"/>
      <c r="O23" s="378"/>
      <c r="P23" s="378"/>
      <c r="Q23" s="360"/>
      <c r="R23" s="360"/>
      <c r="S23" s="360"/>
      <c r="T23" s="360"/>
      <c r="U23" s="360"/>
      <c r="V23" s="360"/>
      <c r="W23" s="378"/>
      <c r="X23" s="378"/>
      <c r="Y23" s="414"/>
      <c r="Z23" s="360"/>
      <c r="AA23" s="360"/>
      <c r="AB23" s="360"/>
      <c r="AC23" s="360"/>
      <c r="AD23" s="360"/>
      <c r="AE23" s="378"/>
      <c r="AF23" s="378"/>
      <c r="AG23" s="360"/>
      <c r="AH23" s="360"/>
      <c r="AI23" s="360"/>
      <c r="AJ23" s="360"/>
      <c r="AK23" s="360"/>
      <c r="AL23" s="360"/>
      <c r="AM23" s="378"/>
      <c r="AN23" s="378"/>
      <c r="AO23" s="369"/>
      <c r="AP23" s="372"/>
      <c r="AQ23" s="319"/>
    </row>
    <row r="24" spans="1:43" ht="18">
      <c r="A24" s="333" t="s">
        <v>377</v>
      </c>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334"/>
      <c r="AK24" s="334"/>
      <c r="AL24" s="334"/>
      <c r="AM24" s="334"/>
      <c r="AN24" s="334"/>
      <c r="AO24" s="334"/>
      <c r="AP24" s="335"/>
      <c r="AQ24" s="23" t="e">
        <f>AVERAGE(AQ9:AQ23)</f>
        <v>#REF!</v>
      </c>
    </row>
    <row r="25" spans="1:43" ht="17.25">
      <c r="A25" s="4"/>
      <c r="B25" s="4"/>
      <c r="C25" s="10"/>
      <c r="D25" s="4"/>
      <c r="E25" s="4"/>
      <c r="F25" s="4"/>
      <c r="G25" s="4"/>
      <c r="H25" s="5"/>
    </row>
    <row r="26" spans="1:43" ht="13.5" customHeight="1">
      <c r="A26" s="336" t="s">
        <v>185</v>
      </c>
      <c r="B26" s="337"/>
      <c r="C26" s="337"/>
      <c r="D26" s="337"/>
      <c r="E26" s="337"/>
      <c r="F26" s="337"/>
      <c r="G26" s="337"/>
      <c r="H26" s="337"/>
    </row>
    <row r="27" spans="1:43" ht="15" customHeight="1">
      <c r="A27" s="337"/>
      <c r="B27" s="337"/>
      <c r="C27" s="337"/>
      <c r="D27" s="337"/>
      <c r="E27" s="337"/>
      <c r="F27" s="337"/>
      <c r="G27" s="337"/>
      <c r="H27" s="337"/>
    </row>
    <row r="28" spans="1:43" ht="17.25">
      <c r="A28" s="4"/>
      <c r="B28" s="338"/>
      <c r="C28" s="338"/>
      <c r="D28" s="338"/>
      <c r="E28" s="338"/>
      <c r="F28" s="338"/>
      <c r="G28" s="338"/>
      <c r="H28" s="338"/>
    </row>
    <row r="29" spans="1:43" ht="17.25">
      <c r="A29" s="4"/>
      <c r="B29" s="4"/>
      <c r="C29" s="10"/>
      <c r="D29" s="4"/>
      <c r="E29" s="4"/>
      <c r="F29" s="4"/>
      <c r="G29" s="4"/>
      <c r="H29" s="5"/>
    </row>
    <row r="30" spans="1:43" ht="17.25">
      <c r="A30" s="327" t="s">
        <v>413</v>
      </c>
      <c r="B30" s="328"/>
      <c r="C30" s="328"/>
      <c r="D30" s="4"/>
      <c r="E30" s="4"/>
      <c r="F30" s="329" t="s">
        <v>372</v>
      </c>
      <c r="G30" s="330" t="s">
        <v>391</v>
      </c>
      <c r="H30" s="330"/>
    </row>
    <row r="31" spans="1:43" ht="17.25">
      <c r="A31" s="4"/>
      <c r="B31" s="4"/>
      <c r="C31" s="10"/>
      <c r="D31" s="4"/>
      <c r="E31" s="4"/>
      <c r="F31" s="329"/>
      <c r="G31" s="331" t="s">
        <v>382</v>
      </c>
      <c r="H31" s="332"/>
    </row>
    <row r="32" spans="1:43" ht="13.5" customHeight="1">
      <c r="A32" s="4"/>
      <c r="B32" s="4"/>
      <c r="C32" s="10"/>
      <c r="D32" s="4"/>
      <c r="E32" s="4"/>
      <c r="F32" s="4"/>
      <c r="G32" s="4"/>
      <c r="H32" s="5"/>
    </row>
    <row r="33" spans="1:8" ht="15" customHeight="1">
      <c r="A33" s="4"/>
      <c r="B33" s="4"/>
      <c r="C33" s="10"/>
      <c r="D33" s="4"/>
      <c r="E33" s="4"/>
      <c r="F33" s="4"/>
      <c r="G33" s="4"/>
      <c r="H33" s="5"/>
    </row>
    <row r="34" spans="1:8" ht="17.25">
      <c r="A34" s="4"/>
      <c r="B34" s="4"/>
      <c r="C34" s="10"/>
      <c r="D34" s="4"/>
      <c r="E34" s="4"/>
      <c r="F34" s="4"/>
      <c r="G34" s="4"/>
      <c r="H34" s="5"/>
    </row>
    <row r="35" spans="1:8" ht="15" customHeight="1">
      <c r="A35" s="4"/>
      <c r="B35" s="4"/>
      <c r="C35" s="10"/>
      <c r="D35" s="326" t="s">
        <v>392</v>
      </c>
      <c r="E35" s="326"/>
      <c r="F35" s="326"/>
      <c r="G35" s="326"/>
      <c r="H35" s="4"/>
    </row>
    <row r="36" spans="1:8" ht="15" customHeight="1">
      <c r="A36" s="4"/>
      <c r="B36" s="4"/>
      <c r="C36" s="10"/>
      <c r="D36" s="4"/>
      <c r="E36" s="4"/>
      <c r="F36" s="5"/>
      <c r="G36" s="4"/>
      <c r="H36" s="4"/>
    </row>
    <row r="37" spans="1:8" ht="15" customHeight="1">
      <c r="A37" s="4"/>
      <c r="B37" s="4"/>
      <c r="C37" s="10"/>
      <c r="D37" s="326" t="s">
        <v>383</v>
      </c>
      <c r="E37" s="326"/>
      <c r="F37" s="326"/>
      <c r="G37" s="326"/>
      <c r="H37" s="4"/>
    </row>
    <row r="38" spans="1:8" ht="15" customHeight="1">
      <c r="A38" s="4"/>
      <c r="B38" s="4"/>
      <c r="C38" s="10"/>
      <c r="D38" s="4"/>
      <c r="E38" s="4"/>
      <c r="F38" s="5"/>
      <c r="G38" s="4"/>
      <c r="H38" s="4"/>
    </row>
    <row r="39" spans="1:8" ht="15" customHeight="1">
      <c r="A39" s="4"/>
      <c r="B39" s="4"/>
      <c r="C39" s="10"/>
      <c r="D39" s="326" t="s">
        <v>384</v>
      </c>
      <c r="E39" s="326"/>
      <c r="F39" s="326"/>
      <c r="G39" s="326"/>
      <c r="H39" s="4"/>
    </row>
  </sheetData>
  <sheetProtection password="DEE6" sheet="1" objects="1" scenarios="1"/>
  <mergeCells count="247">
    <mergeCell ref="AO5:AO8"/>
    <mergeCell ref="AP5:AP8"/>
    <mergeCell ref="AQ5:AQ8"/>
    <mergeCell ref="I6:P6"/>
    <mergeCell ref="Q6:X6"/>
    <mergeCell ref="Y6:AF6"/>
    <mergeCell ref="AG6:AN6"/>
    <mergeCell ref="A1:C2"/>
    <mergeCell ref="D1:H1"/>
    <mergeCell ref="D2:H2"/>
    <mergeCell ref="AO4:AQ4"/>
    <mergeCell ref="A5:A8"/>
    <mergeCell ref="B5:B8"/>
    <mergeCell ref="C5:C8"/>
    <mergeCell ref="D5:D8"/>
    <mergeCell ref="E5:E8"/>
    <mergeCell ref="F5:F8"/>
    <mergeCell ref="AM7:AN7"/>
    <mergeCell ref="U7:V7"/>
    <mergeCell ref="W7:X7"/>
    <mergeCell ref="Y7:Z7"/>
    <mergeCell ref="AA7:AB7"/>
    <mergeCell ref="AC7:AD7"/>
    <mergeCell ref="AE7:AF7"/>
    <mergeCell ref="I7:J7"/>
    <mergeCell ref="K7:L7"/>
    <mergeCell ref="M7:N7"/>
    <mergeCell ref="O7:P7"/>
    <mergeCell ref="Q7:R7"/>
    <mergeCell ref="S7:T7"/>
    <mergeCell ref="A9:A23"/>
    <mergeCell ref="B9:B10"/>
    <mergeCell ref="C9:C10"/>
    <mergeCell ref="D9:D10"/>
    <mergeCell ref="E9:E10"/>
    <mergeCell ref="F9:F10"/>
    <mergeCell ref="T9:T10"/>
    <mergeCell ref="B11:B15"/>
    <mergeCell ref="C11:C15"/>
    <mergeCell ref="D11:D12"/>
    <mergeCell ref="E11:E12"/>
    <mergeCell ref="F11:F12"/>
    <mergeCell ref="H11:H12"/>
    <mergeCell ref="B16:B23"/>
    <mergeCell ref="C16:C23"/>
    <mergeCell ref="D16:D20"/>
    <mergeCell ref="E16:E20"/>
    <mergeCell ref="F16:F20"/>
    <mergeCell ref="AG7:AH7"/>
    <mergeCell ref="AI7:AJ7"/>
    <mergeCell ref="AK7:AL7"/>
    <mergeCell ref="G5:G8"/>
    <mergeCell ref="H5:H8"/>
    <mergeCell ref="I5:AN5"/>
    <mergeCell ref="N9:N10"/>
    <mergeCell ref="O9:O10"/>
    <mergeCell ref="P9:P10"/>
    <mergeCell ref="Q9:Q10"/>
    <mergeCell ref="R9:R10"/>
    <mergeCell ref="S9:S10"/>
    <mergeCell ref="H9:H10"/>
    <mergeCell ref="I9:I10"/>
    <mergeCell ref="J9:J10"/>
    <mergeCell ref="K9:K10"/>
    <mergeCell ref="L9:L10"/>
    <mergeCell ref="M9:M10"/>
    <mergeCell ref="Z9:Z10"/>
    <mergeCell ref="AA9:AA10"/>
    <mergeCell ref="AB9:AB10"/>
    <mergeCell ref="AC9:AC10"/>
    <mergeCell ref="AD9:AD10"/>
    <mergeCell ref="AE9:AE10"/>
    <mergeCell ref="U9:U10"/>
    <mergeCell ref="V9:V10"/>
    <mergeCell ref="W9:W10"/>
    <mergeCell ref="X9:X10"/>
    <mergeCell ref="Y9:Y10"/>
    <mergeCell ref="AL9:AL10"/>
    <mergeCell ref="AM9:AM10"/>
    <mergeCell ref="AN9:AN10"/>
    <mergeCell ref="AO9:AO10"/>
    <mergeCell ref="AP9:AP10"/>
    <mergeCell ref="AQ9:AQ10"/>
    <mergeCell ref="AF9:AF10"/>
    <mergeCell ref="AG9:AG10"/>
    <mergeCell ref="AH9:AH10"/>
    <mergeCell ref="AI9:AI10"/>
    <mergeCell ref="AJ9:AJ10"/>
    <mergeCell ref="AK9:AK10"/>
    <mergeCell ref="I11:I12"/>
    <mergeCell ref="J11:J12"/>
    <mergeCell ref="K11:K12"/>
    <mergeCell ref="L11:L12"/>
    <mergeCell ref="M11:M12"/>
    <mergeCell ref="N11:N12"/>
    <mergeCell ref="W11:W12"/>
    <mergeCell ref="X11:X12"/>
    <mergeCell ref="Y11:Y12"/>
    <mergeCell ref="Z11:Z12"/>
    <mergeCell ref="O11:O12"/>
    <mergeCell ref="P11:P12"/>
    <mergeCell ref="Q11:Q12"/>
    <mergeCell ref="R11:R12"/>
    <mergeCell ref="S11:S12"/>
    <mergeCell ref="T11:T12"/>
    <mergeCell ref="AM11:AM12"/>
    <mergeCell ref="AN11:AN12"/>
    <mergeCell ref="AO11:AO12"/>
    <mergeCell ref="AP11:AP12"/>
    <mergeCell ref="AQ11:AQ12"/>
    <mergeCell ref="D13:D15"/>
    <mergeCell ref="E13:E15"/>
    <mergeCell ref="H13:H15"/>
    <mergeCell ref="I13:I15"/>
    <mergeCell ref="J13:J15"/>
    <mergeCell ref="AG11:AG12"/>
    <mergeCell ref="AH11:AH12"/>
    <mergeCell ref="AI11:AI12"/>
    <mergeCell ref="AJ11:AJ12"/>
    <mergeCell ref="AK11:AK12"/>
    <mergeCell ref="AL11:AL12"/>
    <mergeCell ref="AA11:AA12"/>
    <mergeCell ref="AB11:AB12"/>
    <mergeCell ref="AC11:AC12"/>
    <mergeCell ref="AD11:AD12"/>
    <mergeCell ref="AE11:AE12"/>
    <mergeCell ref="AF11:AF12"/>
    <mergeCell ref="U11:U12"/>
    <mergeCell ref="V11:V12"/>
    <mergeCell ref="AN16:AN20"/>
    <mergeCell ref="AO16:AO20"/>
    <mergeCell ref="AP16:AP20"/>
    <mergeCell ref="AQ16:AQ20"/>
    <mergeCell ref="AK16:AK20"/>
    <mergeCell ref="AL16:AL20"/>
    <mergeCell ref="AM16:AM20"/>
    <mergeCell ref="H16:H20"/>
    <mergeCell ref="I16:I20"/>
    <mergeCell ref="J16:J20"/>
    <mergeCell ref="K16:K20"/>
    <mergeCell ref="L16:L20"/>
    <mergeCell ref="M16:M20"/>
    <mergeCell ref="N16:N20"/>
    <mergeCell ref="AJ16:AJ20"/>
    <mergeCell ref="AO13:AO15"/>
    <mergeCell ref="AP13:AP15"/>
    <mergeCell ref="AQ13:AQ15"/>
    <mergeCell ref="AK13:AK15"/>
    <mergeCell ref="AL13:AL15"/>
    <mergeCell ref="AM13:AM15"/>
    <mergeCell ref="AN13:AN15"/>
    <mergeCell ref="T13:T15"/>
    <mergeCell ref="U13:U15"/>
    <mergeCell ref="V13:V15"/>
    <mergeCell ref="AI13:AI15"/>
    <mergeCell ref="AJ13:AJ15"/>
    <mergeCell ref="AC13:AC15"/>
    <mergeCell ref="AD13:AD15"/>
    <mergeCell ref="AE13:AE15"/>
    <mergeCell ref="AF13:AF15"/>
    <mergeCell ref="AG13:AG15"/>
    <mergeCell ref="AH13:AH15"/>
    <mergeCell ref="W13:W15"/>
    <mergeCell ref="X13:X15"/>
    <mergeCell ref="Y13:Y15"/>
    <mergeCell ref="Z13:Z15"/>
    <mergeCell ref="AA13:AA15"/>
    <mergeCell ref="AB13:AB15"/>
    <mergeCell ref="K13:K15"/>
    <mergeCell ref="L13:L15"/>
    <mergeCell ref="M13:M15"/>
    <mergeCell ref="N13:N15"/>
    <mergeCell ref="O13:O15"/>
    <mergeCell ref="P13:P15"/>
    <mergeCell ref="X16:X20"/>
    <mergeCell ref="Y16:Y20"/>
    <mergeCell ref="Z16:Z20"/>
    <mergeCell ref="P16:P20"/>
    <mergeCell ref="Q16:Q20"/>
    <mergeCell ref="R16:R20"/>
    <mergeCell ref="S16:S20"/>
    <mergeCell ref="T16:T20"/>
    <mergeCell ref="U16:U20"/>
    <mergeCell ref="O16:O20"/>
    <mergeCell ref="Q13:Q15"/>
    <mergeCell ref="R13:R15"/>
    <mergeCell ref="S13:S15"/>
    <mergeCell ref="V16:V20"/>
    <mergeCell ref="W16:W20"/>
    <mergeCell ref="T21:T23"/>
    <mergeCell ref="U21:U23"/>
    <mergeCell ref="V21:V23"/>
    <mergeCell ref="K21:K23"/>
    <mergeCell ref="AH16:AH20"/>
    <mergeCell ref="AI16:AI20"/>
    <mergeCell ref="AB16:AB20"/>
    <mergeCell ref="AC16:AC20"/>
    <mergeCell ref="AD16:AD20"/>
    <mergeCell ref="AE16:AE20"/>
    <mergeCell ref="AF16:AF20"/>
    <mergeCell ref="AG16:AG20"/>
    <mergeCell ref="AD21:AD23"/>
    <mergeCell ref="AE21:AE23"/>
    <mergeCell ref="AF21:AF23"/>
    <mergeCell ref="AA16:AA20"/>
    <mergeCell ref="AP21:AP23"/>
    <mergeCell ref="AQ21:AQ23"/>
    <mergeCell ref="AI21:AI23"/>
    <mergeCell ref="AJ21:AJ23"/>
    <mergeCell ref="AK21:AK23"/>
    <mergeCell ref="AL21:AL23"/>
    <mergeCell ref="AM21:AM23"/>
    <mergeCell ref="AN21:AN23"/>
    <mergeCell ref="AO21:AO23"/>
    <mergeCell ref="D39:G39"/>
    <mergeCell ref="AG21:AG23"/>
    <mergeCell ref="AH21:AH23"/>
    <mergeCell ref="W21:W23"/>
    <mergeCell ref="X21:X23"/>
    <mergeCell ref="Y21:Y23"/>
    <mergeCell ref="Z21:Z23"/>
    <mergeCell ref="AA21:AA23"/>
    <mergeCell ref="AB21:AB23"/>
    <mergeCell ref="L21:L23"/>
    <mergeCell ref="M21:M23"/>
    <mergeCell ref="N21:N23"/>
    <mergeCell ref="O21:O23"/>
    <mergeCell ref="P21:P23"/>
    <mergeCell ref="AC21:AC23"/>
    <mergeCell ref="D21:D23"/>
    <mergeCell ref="E21:E23"/>
    <mergeCell ref="F21:F23"/>
    <mergeCell ref="H21:H23"/>
    <mergeCell ref="I21:I23"/>
    <mergeCell ref="J21:J23"/>
    <mergeCell ref="Q21:Q23"/>
    <mergeCell ref="R21:R23"/>
    <mergeCell ref="S21:S23"/>
    <mergeCell ref="A30:C30"/>
    <mergeCell ref="F30:F31"/>
    <mergeCell ref="G30:H30"/>
    <mergeCell ref="G31:H31"/>
    <mergeCell ref="D35:G35"/>
    <mergeCell ref="D37:G37"/>
    <mergeCell ref="A24:AP24"/>
    <mergeCell ref="A26:H27"/>
    <mergeCell ref="B28:H28"/>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rowBreaks count="1" manualBreakCount="1">
    <brk id="8"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Q42"/>
  <sheetViews>
    <sheetView showGridLines="0" topLeftCell="D14" zoomScale="65" zoomScaleNormal="65" workbookViewId="0">
      <selection activeCell="D17" sqref="D17:D19"/>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285"/>
      <c r="B1" s="285"/>
      <c r="C1" s="285"/>
      <c r="D1" s="286" t="s">
        <v>345</v>
      </c>
      <c r="E1" s="286"/>
      <c r="F1" s="286"/>
      <c r="G1" s="286"/>
      <c r="H1" s="286"/>
    </row>
    <row r="2" spans="1:43" ht="39.75" customHeight="1">
      <c r="A2" s="285"/>
      <c r="B2" s="285"/>
      <c r="C2" s="285"/>
      <c r="D2" s="286">
        <v>2015</v>
      </c>
      <c r="E2" s="286"/>
      <c r="F2" s="286"/>
      <c r="G2" s="286"/>
      <c r="H2" s="286"/>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287"/>
      <c r="AP4" s="288"/>
      <c r="AQ4" s="289"/>
    </row>
    <row r="5" spans="1:43" ht="13.5" customHeight="1">
      <c r="A5" s="290" t="s">
        <v>0</v>
      </c>
      <c r="B5" s="290" t="s">
        <v>1</v>
      </c>
      <c r="C5" s="290" t="s">
        <v>2</v>
      </c>
      <c r="D5" s="292" t="s">
        <v>3</v>
      </c>
      <c r="E5" s="292" t="s">
        <v>4</v>
      </c>
      <c r="F5" s="292" t="s">
        <v>5</v>
      </c>
      <c r="G5" s="292" t="s">
        <v>6</v>
      </c>
      <c r="H5" s="292" t="s">
        <v>7</v>
      </c>
      <c r="I5" s="303" t="s">
        <v>346</v>
      </c>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294" t="s">
        <v>347</v>
      </c>
      <c r="AP5" s="295" t="s">
        <v>348</v>
      </c>
      <c r="AQ5" s="295" t="s">
        <v>378</v>
      </c>
    </row>
    <row r="6" spans="1:43" ht="13.5" customHeight="1">
      <c r="A6" s="290"/>
      <c r="B6" s="290"/>
      <c r="C6" s="290"/>
      <c r="D6" s="292"/>
      <c r="E6" s="292"/>
      <c r="F6" s="292"/>
      <c r="G6" s="292"/>
      <c r="H6" s="292"/>
      <c r="I6" s="296" t="s">
        <v>349</v>
      </c>
      <c r="J6" s="296"/>
      <c r="K6" s="296"/>
      <c r="L6" s="296"/>
      <c r="M6" s="296"/>
      <c r="N6" s="296"/>
      <c r="O6" s="296"/>
      <c r="P6" s="296"/>
      <c r="Q6" s="296" t="s">
        <v>350</v>
      </c>
      <c r="R6" s="296"/>
      <c r="S6" s="296"/>
      <c r="T6" s="296"/>
      <c r="U6" s="296"/>
      <c r="V6" s="296"/>
      <c r="W6" s="296"/>
      <c r="X6" s="296"/>
      <c r="Y6" s="296" t="s">
        <v>351</v>
      </c>
      <c r="Z6" s="296"/>
      <c r="AA6" s="296"/>
      <c r="AB6" s="296"/>
      <c r="AC6" s="296"/>
      <c r="AD6" s="296"/>
      <c r="AE6" s="296"/>
      <c r="AF6" s="296"/>
      <c r="AG6" s="296" t="s">
        <v>352</v>
      </c>
      <c r="AH6" s="296"/>
      <c r="AI6" s="296"/>
      <c r="AJ6" s="296"/>
      <c r="AK6" s="296"/>
      <c r="AL6" s="296"/>
      <c r="AM6" s="296"/>
      <c r="AN6" s="296"/>
      <c r="AO6" s="294"/>
      <c r="AP6" s="295"/>
      <c r="AQ6" s="295"/>
    </row>
    <row r="7" spans="1:43" ht="17.25" customHeight="1">
      <c r="A7" s="290"/>
      <c r="B7" s="290"/>
      <c r="C7" s="290"/>
      <c r="D7" s="292"/>
      <c r="E7" s="292"/>
      <c r="F7" s="292"/>
      <c r="G7" s="292"/>
      <c r="H7" s="292"/>
      <c r="I7" s="299" t="s">
        <v>353</v>
      </c>
      <c r="J7" s="299"/>
      <c r="K7" s="299" t="s">
        <v>354</v>
      </c>
      <c r="L7" s="299"/>
      <c r="M7" s="299" t="s">
        <v>355</v>
      </c>
      <c r="N7" s="299"/>
      <c r="O7" s="297" t="s">
        <v>356</v>
      </c>
      <c r="P7" s="298"/>
      <c r="Q7" s="299" t="s">
        <v>357</v>
      </c>
      <c r="R7" s="299"/>
      <c r="S7" s="299" t="s">
        <v>358</v>
      </c>
      <c r="T7" s="299"/>
      <c r="U7" s="299" t="s">
        <v>359</v>
      </c>
      <c r="V7" s="299"/>
      <c r="W7" s="297" t="s">
        <v>356</v>
      </c>
      <c r="X7" s="298"/>
      <c r="Y7" s="299" t="s">
        <v>360</v>
      </c>
      <c r="Z7" s="299"/>
      <c r="AA7" s="299" t="s">
        <v>361</v>
      </c>
      <c r="AB7" s="299"/>
      <c r="AC7" s="299" t="s">
        <v>362</v>
      </c>
      <c r="AD7" s="299"/>
      <c r="AE7" s="297" t="s">
        <v>356</v>
      </c>
      <c r="AF7" s="298"/>
      <c r="AG7" s="299" t="s">
        <v>363</v>
      </c>
      <c r="AH7" s="299"/>
      <c r="AI7" s="299" t="s">
        <v>364</v>
      </c>
      <c r="AJ7" s="299"/>
      <c r="AK7" s="299" t="s">
        <v>365</v>
      </c>
      <c r="AL7" s="299"/>
      <c r="AM7" s="297" t="s">
        <v>356</v>
      </c>
      <c r="AN7" s="298"/>
      <c r="AO7" s="294"/>
      <c r="AP7" s="295"/>
      <c r="AQ7" s="295"/>
    </row>
    <row r="8" spans="1:43" ht="15.75" customHeight="1">
      <c r="A8" s="291"/>
      <c r="B8" s="291"/>
      <c r="C8" s="291"/>
      <c r="D8" s="293"/>
      <c r="E8" s="293"/>
      <c r="F8" s="293"/>
      <c r="G8" s="293"/>
      <c r="H8" s="293"/>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294"/>
      <c r="AP8" s="295"/>
      <c r="AQ8" s="295"/>
    </row>
    <row r="9" spans="1:43" ht="109.5" customHeight="1">
      <c r="A9" s="300" t="s">
        <v>49</v>
      </c>
      <c r="B9" s="300" t="s">
        <v>50</v>
      </c>
      <c r="C9" s="353" t="s">
        <v>51</v>
      </c>
      <c r="D9" s="307" t="s">
        <v>52</v>
      </c>
      <c r="E9" s="348" t="s">
        <v>53</v>
      </c>
      <c r="F9" s="52" t="s">
        <v>343</v>
      </c>
      <c r="G9" s="60" t="s">
        <v>404</v>
      </c>
      <c r="H9" s="52" t="s">
        <v>54</v>
      </c>
      <c r="I9" s="308" t="e">
        <f>SUM(#REF!)</f>
        <v>#REF!</v>
      </c>
      <c r="J9" s="308" t="e">
        <f>SUM(#REF!)</f>
        <v>#REF!</v>
      </c>
      <c r="K9" s="308" t="e">
        <f>SUM(#REF!)</f>
        <v>#REF!</v>
      </c>
      <c r="L9" s="308" t="e">
        <f>SUM(#REF!)</f>
        <v>#REF!</v>
      </c>
      <c r="M9" s="308" t="e">
        <f>SUM(#REF!)</f>
        <v>#REF!</v>
      </c>
      <c r="N9" s="308" t="e">
        <f>SUM(#REF!)</f>
        <v>#REF!</v>
      </c>
      <c r="O9" s="349" t="e">
        <f>I9+K9+M9</f>
        <v>#REF!</v>
      </c>
      <c r="P9" s="349" t="e">
        <f>J9+L9+N9</f>
        <v>#REF!</v>
      </c>
      <c r="Q9" s="308" t="e">
        <f>SUM(#REF!)</f>
        <v>#REF!</v>
      </c>
      <c r="R9" s="308" t="e">
        <f>SUM(#REF!)</f>
        <v>#REF!</v>
      </c>
      <c r="S9" s="308" t="e">
        <f>SUM(#REF!)</f>
        <v>#REF!</v>
      </c>
      <c r="T9" s="308" t="e">
        <f>SUM(#REF!)</f>
        <v>#REF!</v>
      </c>
      <c r="U9" s="308" t="e">
        <f>SUM(#REF!)</f>
        <v>#REF!</v>
      </c>
      <c r="V9" s="308" t="e">
        <f>SUM(#REF!)</f>
        <v>#REF!</v>
      </c>
      <c r="W9" s="349" t="e">
        <f>Q9+S9+U9</f>
        <v>#REF!</v>
      </c>
      <c r="X9" s="349" t="e">
        <f>R9+T9+V9</f>
        <v>#REF!</v>
      </c>
      <c r="Y9" s="308" t="e">
        <f>SUM(#REF!)</f>
        <v>#REF!</v>
      </c>
      <c r="Z9" s="308" t="e">
        <f>SUM(#REF!)</f>
        <v>#REF!</v>
      </c>
      <c r="AA9" s="308" t="e">
        <f>SUM(#REF!)</f>
        <v>#REF!</v>
      </c>
      <c r="AB9" s="308" t="e">
        <f>SUM(#REF!)</f>
        <v>#REF!</v>
      </c>
      <c r="AC9" s="308" t="e">
        <f>SUM(#REF!)</f>
        <v>#REF!</v>
      </c>
      <c r="AD9" s="308" t="e">
        <f>SUM(#REF!)</f>
        <v>#REF!</v>
      </c>
      <c r="AE9" s="349" t="e">
        <f>Y9+AA9+AC9</f>
        <v>#REF!</v>
      </c>
      <c r="AF9" s="349" t="e">
        <f>Z9+AB9+AD9</f>
        <v>#REF!</v>
      </c>
      <c r="AG9" s="308" t="e">
        <f>SUM(#REF!)</f>
        <v>#REF!</v>
      </c>
      <c r="AH9" s="308" t="e">
        <f>SUM(#REF!)</f>
        <v>#REF!</v>
      </c>
      <c r="AI9" s="308" t="e">
        <f>SUM(#REF!)</f>
        <v>#REF!</v>
      </c>
      <c r="AJ9" s="308" t="e">
        <f>SUM(#REF!)</f>
        <v>#REF!</v>
      </c>
      <c r="AK9" s="308" t="e">
        <f>SUM(#REF!)</f>
        <v>#REF!</v>
      </c>
      <c r="AL9" s="308" t="e">
        <f>SUM(#REF!)</f>
        <v>#REF!</v>
      </c>
      <c r="AM9" s="349" t="e">
        <f>AG9+AI9+AK9</f>
        <v>#REF!</v>
      </c>
      <c r="AN9" s="349" t="e">
        <f>AH9+AJ9+AL9</f>
        <v>#REF!</v>
      </c>
      <c r="AO9" s="317" t="e">
        <f>O9+W9+AE9+AM9</f>
        <v>#REF!</v>
      </c>
      <c r="AP9" s="317" t="e">
        <f>P9+X9+AF9+AN9</f>
        <v>#REF!</v>
      </c>
      <c r="AQ9" s="317" t="e">
        <f>IF(AND(AP9&gt;0,AO9&gt;0),AP9/AO9,0)</f>
        <v>#REF!</v>
      </c>
    </row>
    <row r="10" spans="1:43" ht="128.25" customHeight="1">
      <c r="A10" s="301"/>
      <c r="B10" s="301"/>
      <c r="C10" s="353"/>
      <c r="D10" s="307"/>
      <c r="E10" s="348"/>
      <c r="F10" s="304" t="s">
        <v>405</v>
      </c>
      <c r="G10" s="60" t="s">
        <v>368</v>
      </c>
      <c r="H10" s="52" t="s">
        <v>55</v>
      </c>
      <c r="I10" s="309"/>
      <c r="J10" s="309"/>
      <c r="K10" s="309"/>
      <c r="L10" s="309"/>
      <c r="M10" s="309"/>
      <c r="N10" s="309"/>
      <c r="O10" s="350"/>
      <c r="P10" s="350"/>
      <c r="Q10" s="309"/>
      <c r="R10" s="309"/>
      <c r="S10" s="309"/>
      <c r="T10" s="309"/>
      <c r="U10" s="309"/>
      <c r="V10" s="309"/>
      <c r="W10" s="350"/>
      <c r="X10" s="350"/>
      <c r="Y10" s="309"/>
      <c r="Z10" s="309"/>
      <c r="AA10" s="309"/>
      <c r="AB10" s="309"/>
      <c r="AC10" s="309"/>
      <c r="AD10" s="309"/>
      <c r="AE10" s="350"/>
      <c r="AF10" s="350"/>
      <c r="AG10" s="309"/>
      <c r="AH10" s="309"/>
      <c r="AI10" s="309"/>
      <c r="AJ10" s="309"/>
      <c r="AK10" s="309"/>
      <c r="AL10" s="309"/>
      <c r="AM10" s="350"/>
      <c r="AN10" s="350"/>
      <c r="AO10" s="318"/>
      <c r="AP10" s="318"/>
      <c r="AQ10" s="318"/>
    </row>
    <row r="11" spans="1:43" ht="95.25" customHeight="1">
      <c r="A11" s="301"/>
      <c r="B11" s="301"/>
      <c r="C11" s="353"/>
      <c r="D11" s="307"/>
      <c r="E11" s="348"/>
      <c r="F11" s="304"/>
      <c r="G11" s="52" t="s">
        <v>223</v>
      </c>
      <c r="H11" s="53" t="s">
        <v>56</v>
      </c>
      <c r="I11" s="309"/>
      <c r="J11" s="309"/>
      <c r="K11" s="309"/>
      <c r="L11" s="309"/>
      <c r="M11" s="309"/>
      <c r="N11" s="309"/>
      <c r="O11" s="350"/>
      <c r="P11" s="350"/>
      <c r="Q11" s="309"/>
      <c r="R11" s="309"/>
      <c r="S11" s="309"/>
      <c r="T11" s="309"/>
      <c r="U11" s="309"/>
      <c r="V11" s="309"/>
      <c r="W11" s="350"/>
      <c r="X11" s="350"/>
      <c r="Y11" s="309"/>
      <c r="Z11" s="309"/>
      <c r="AA11" s="309"/>
      <c r="AB11" s="309"/>
      <c r="AC11" s="309"/>
      <c r="AD11" s="309"/>
      <c r="AE11" s="350"/>
      <c r="AF11" s="350"/>
      <c r="AG11" s="309"/>
      <c r="AH11" s="309"/>
      <c r="AI11" s="309"/>
      <c r="AJ11" s="309"/>
      <c r="AK11" s="309"/>
      <c r="AL11" s="309"/>
      <c r="AM11" s="350"/>
      <c r="AN11" s="350"/>
      <c r="AO11" s="318"/>
      <c r="AP11" s="318"/>
      <c r="AQ11" s="318"/>
    </row>
    <row r="12" spans="1:43" ht="86.25">
      <c r="A12" s="301"/>
      <c r="B12" s="301"/>
      <c r="C12" s="353"/>
      <c r="D12" s="307"/>
      <c r="E12" s="348"/>
      <c r="F12" s="304"/>
      <c r="G12" s="52" t="s">
        <v>190</v>
      </c>
      <c r="H12" s="52" t="s">
        <v>224</v>
      </c>
      <c r="I12" s="309"/>
      <c r="J12" s="309"/>
      <c r="K12" s="309"/>
      <c r="L12" s="309"/>
      <c r="M12" s="309"/>
      <c r="N12" s="309"/>
      <c r="O12" s="350"/>
      <c r="P12" s="350"/>
      <c r="Q12" s="309"/>
      <c r="R12" s="309"/>
      <c r="S12" s="309"/>
      <c r="T12" s="309"/>
      <c r="U12" s="309"/>
      <c r="V12" s="309"/>
      <c r="W12" s="350"/>
      <c r="X12" s="350"/>
      <c r="Y12" s="309"/>
      <c r="Z12" s="309"/>
      <c r="AA12" s="309"/>
      <c r="AB12" s="309"/>
      <c r="AC12" s="309"/>
      <c r="AD12" s="309"/>
      <c r="AE12" s="350"/>
      <c r="AF12" s="350"/>
      <c r="AG12" s="309"/>
      <c r="AH12" s="309"/>
      <c r="AI12" s="309"/>
      <c r="AJ12" s="309"/>
      <c r="AK12" s="309"/>
      <c r="AL12" s="309"/>
      <c r="AM12" s="350"/>
      <c r="AN12" s="350"/>
      <c r="AO12" s="318"/>
      <c r="AP12" s="318"/>
      <c r="AQ12" s="318"/>
    </row>
    <row r="13" spans="1:43" ht="81.75" customHeight="1">
      <c r="A13" s="301"/>
      <c r="B13" s="301"/>
      <c r="C13" s="353"/>
      <c r="D13" s="307"/>
      <c r="E13" s="348"/>
      <c r="F13" s="304"/>
      <c r="G13" s="60" t="s">
        <v>406</v>
      </c>
      <c r="H13" s="52" t="s">
        <v>56</v>
      </c>
      <c r="I13" s="309"/>
      <c r="J13" s="309"/>
      <c r="K13" s="309"/>
      <c r="L13" s="309"/>
      <c r="M13" s="309"/>
      <c r="N13" s="309"/>
      <c r="O13" s="350"/>
      <c r="P13" s="350"/>
      <c r="Q13" s="309"/>
      <c r="R13" s="309"/>
      <c r="S13" s="309"/>
      <c r="T13" s="309"/>
      <c r="U13" s="309"/>
      <c r="V13" s="309"/>
      <c r="W13" s="350"/>
      <c r="X13" s="350"/>
      <c r="Y13" s="309"/>
      <c r="Z13" s="309"/>
      <c r="AA13" s="309"/>
      <c r="AB13" s="309"/>
      <c r="AC13" s="309"/>
      <c r="AD13" s="309"/>
      <c r="AE13" s="350"/>
      <c r="AF13" s="350"/>
      <c r="AG13" s="309"/>
      <c r="AH13" s="309"/>
      <c r="AI13" s="309"/>
      <c r="AJ13" s="309"/>
      <c r="AK13" s="309"/>
      <c r="AL13" s="309"/>
      <c r="AM13" s="350"/>
      <c r="AN13" s="350"/>
      <c r="AO13" s="318"/>
      <c r="AP13" s="318"/>
      <c r="AQ13" s="318"/>
    </row>
    <row r="14" spans="1:43" ht="68.25" customHeight="1">
      <c r="A14" s="301"/>
      <c r="B14" s="301"/>
      <c r="C14" s="353"/>
      <c r="D14" s="307"/>
      <c r="E14" s="348"/>
      <c r="F14" s="304"/>
      <c r="G14" s="60" t="s">
        <v>407</v>
      </c>
      <c r="H14" s="52" t="s">
        <v>56</v>
      </c>
      <c r="I14" s="310"/>
      <c r="J14" s="310"/>
      <c r="K14" s="310"/>
      <c r="L14" s="310"/>
      <c r="M14" s="310"/>
      <c r="N14" s="310"/>
      <c r="O14" s="351"/>
      <c r="P14" s="351"/>
      <c r="Q14" s="310"/>
      <c r="R14" s="310"/>
      <c r="S14" s="310"/>
      <c r="T14" s="310"/>
      <c r="U14" s="310"/>
      <c r="V14" s="310"/>
      <c r="W14" s="351"/>
      <c r="X14" s="351"/>
      <c r="Y14" s="310"/>
      <c r="Z14" s="310"/>
      <c r="AA14" s="310"/>
      <c r="AB14" s="310"/>
      <c r="AC14" s="310"/>
      <c r="AD14" s="310"/>
      <c r="AE14" s="351"/>
      <c r="AF14" s="351"/>
      <c r="AG14" s="310"/>
      <c r="AH14" s="310"/>
      <c r="AI14" s="310"/>
      <c r="AJ14" s="310"/>
      <c r="AK14" s="310"/>
      <c r="AL14" s="310"/>
      <c r="AM14" s="351"/>
      <c r="AN14" s="351"/>
      <c r="AO14" s="319"/>
      <c r="AP14" s="319"/>
      <c r="AQ14" s="319"/>
    </row>
    <row r="15" spans="1:43" ht="111.75" customHeight="1">
      <c r="A15" s="301"/>
      <c r="B15" s="301"/>
      <c r="C15" s="407" t="s">
        <v>57</v>
      </c>
      <c r="D15" s="307" t="s">
        <v>58</v>
      </c>
      <c r="E15" s="348" t="s">
        <v>59</v>
      </c>
      <c r="F15" s="306" t="s">
        <v>60</v>
      </c>
      <c r="G15" s="52" t="s">
        <v>225</v>
      </c>
      <c r="H15" s="306" t="s">
        <v>54</v>
      </c>
      <c r="I15" s="399" t="e">
        <f>SUM(#REF!)</f>
        <v>#REF!</v>
      </c>
      <c r="J15" s="399" t="e">
        <f>SUM(#REF!)</f>
        <v>#REF!</v>
      </c>
      <c r="K15" s="399" t="e">
        <f>SUM(#REF!)</f>
        <v>#REF!</v>
      </c>
      <c r="L15" s="399" t="e">
        <f>SUM(#REF!)</f>
        <v>#REF!</v>
      </c>
      <c r="M15" s="399" t="e">
        <f>SUM(#REF!)</f>
        <v>#REF!</v>
      </c>
      <c r="N15" s="399" t="e">
        <f>SUM(#REF!)</f>
        <v>#REF!</v>
      </c>
      <c r="O15" s="343" t="e">
        <f>I15+K15+M15</f>
        <v>#REF!</v>
      </c>
      <c r="P15" s="343" t="e">
        <f>J15+L15+N15</f>
        <v>#REF!</v>
      </c>
      <c r="Q15" s="399" t="e">
        <f>SUM(#REF!)</f>
        <v>#REF!</v>
      </c>
      <c r="R15" s="399" t="e">
        <f>SUM(#REF!)</f>
        <v>#REF!</v>
      </c>
      <c r="S15" s="399" t="e">
        <f>SUM(#REF!)</f>
        <v>#REF!</v>
      </c>
      <c r="T15" s="399" t="e">
        <f>SUM(#REF!)</f>
        <v>#REF!</v>
      </c>
      <c r="U15" s="399" t="e">
        <f>SUM(#REF!)</f>
        <v>#REF!</v>
      </c>
      <c r="V15" s="399" t="e">
        <f>SUM(#REF!)</f>
        <v>#REF!</v>
      </c>
      <c r="W15" s="343" t="e">
        <f>Q15+S15+U15</f>
        <v>#REF!</v>
      </c>
      <c r="X15" s="343" t="e">
        <f>R15+T15+V15</f>
        <v>#REF!</v>
      </c>
      <c r="Y15" s="399" t="e">
        <f>SUM(#REF!)</f>
        <v>#REF!</v>
      </c>
      <c r="Z15" s="399" t="e">
        <f>SUM(#REF!)</f>
        <v>#REF!</v>
      </c>
      <c r="AA15" s="399" t="e">
        <f>SUM(#REF!)</f>
        <v>#REF!</v>
      </c>
      <c r="AB15" s="399" t="e">
        <f>SUM(#REF!)</f>
        <v>#REF!</v>
      </c>
      <c r="AC15" s="399" t="e">
        <f>SUM(#REF!)</f>
        <v>#REF!</v>
      </c>
      <c r="AD15" s="399" t="e">
        <f>SUM(#REF!)</f>
        <v>#REF!</v>
      </c>
      <c r="AE15" s="343" t="e">
        <f>Y15+AA15+AC15</f>
        <v>#REF!</v>
      </c>
      <c r="AF15" s="343" t="e">
        <f>Z15+AB15+AD15</f>
        <v>#REF!</v>
      </c>
      <c r="AG15" s="399" t="e">
        <f>SUM(#REF!)</f>
        <v>#REF!</v>
      </c>
      <c r="AH15" s="399" t="e">
        <f>SUM(#REF!)</f>
        <v>#REF!</v>
      </c>
      <c r="AI15" s="399" t="e">
        <f>SUM(#REF!)</f>
        <v>#REF!</v>
      </c>
      <c r="AJ15" s="399" t="e">
        <f>SUM(#REF!)</f>
        <v>#REF!</v>
      </c>
      <c r="AK15" s="399" t="e">
        <f>SUM(#REF!)</f>
        <v>#REF!</v>
      </c>
      <c r="AL15" s="399" t="e">
        <f>SUM(#REF!)</f>
        <v>#REF!</v>
      </c>
      <c r="AM15" s="343" t="e">
        <f>AG15+AI15+AK15</f>
        <v>#REF!</v>
      </c>
      <c r="AN15" s="343" t="e">
        <f>AH15+AJ15+AL15</f>
        <v>#REF!</v>
      </c>
      <c r="AO15" s="339" t="e">
        <f>O15+W15+AE15+AM15</f>
        <v>#REF!</v>
      </c>
      <c r="AP15" s="339" t="e">
        <f>P15+X15+AF15+AN15</f>
        <v>#REF!</v>
      </c>
      <c r="AQ15" s="317" t="e">
        <f>IF(AND(AP15&gt;0,AO15&gt;0),AP15/AO15,0)</f>
        <v>#REF!</v>
      </c>
    </row>
    <row r="16" spans="1:43" ht="48.75" customHeight="1">
      <c r="A16" s="301"/>
      <c r="B16" s="301"/>
      <c r="C16" s="408"/>
      <c r="D16" s="307"/>
      <c r="E16" s="305"/>
      <c r="F16" s="307"/>
      <c r="G16" s="52" t="s">
        <v>61</v>
      </c>
      <c r="H16" s="307"/>
      <c r="I16" s="342"/>
      <c r="J16" s="342"/>
      <c r="K16" s="342"/>
      <c r="L16" s="342"/>
      <c r="M16" s="342"/>
      <c r="N16" s="342"/>
      <c r="O16" s="344"/>
      <c r="P16" s="344"/>
      <c r="Q16" s="342"/>
      <c r="R16" s="342"/>
      <c r="S16" s="342"/>
      <c r="T16" s="342"/>
      <c r="U16" s="342"/>
      <c r="V16" s="342"/>
      <c r="W16" s="344"/>
      <c r="X16" s="344"/>
      <c r="Y16" s="342"/>
      <c r="Z16" s="342"/>
      <c r="AA16" s="342"/>
      <c r="AB16" s="342"/>
      <c r="AC16" s="342"/>
      <c r="AD16" s="342"/>
      <c r="AE16" s="344"/>
      <c r="AF16" s="344"/>
      <c r="AG16" s="342"/>
      <c r="AH16" s="342"/>
      <c r="AI16" s="342"/>
      <c r="AJ16" s="342"/>
      <c r="AK16" s="342"/>
      <c r="AL16" s="342"/>
      <c r="AM16" s="344"/>
      <c r="AN16" s="344"/>
      <c r="AO16" s="340"/>
      <c r="AP16" s="340"/>
      <c r="AQ16" s="319"/>
    </row>
    <row r="17" spans="1:43" ht="86.25">
      <c r="A17" s="301"/>
      <c r="B17" s="301"/>
      <c r="C17" s="408"/>
      <c r="D17" s="346" t="s">
        <v>420</v>
      </c>
      <c r="E17" s="415" t="s">
        <v>412</v>
      </c>
      <c r="F17" s="354" t="s">
        <v>62</v>
      </c>
      <c r="G17" s="60" t="s">
        <v>411</v>
      </c>
      <c r="H17" s="306" t="s">
        <v>63</v>
      </c>
      <c r="I17" s="399" t="e">
        <f>SUM(#REF!)</f>
        <v>#REF!</v>
      </c>
      <c r="J17" s="399" t="e">
        <f>SUM(#REF!)</f>
        <v>#REF!</v>
      </c>
      <c r="K17" s="399" t="e">
        <f>SUM(#REF!)</f>
        <v>#REF!</v>
      </c>
      <c r="L17" s="399" t="e">
        <f>SUM(#REF!)</f>
        <v>#REF!</v>
      </c>
      <c r="M17" s="399" t="e">
        <f>SUM(#REF!)</f>
        <v>#REF!</v>
      </c>
      <c r="N17" s="399" t="e">
        <f>SUM(#REF!)</f>
        <v>#REF!</v>
      </c>
      <c r="O17" s="343" t="e">
        <f>I17+K17+M17</f>
        <v>#REF!</v>
      </c>
      <c r="P17" s="343" t="e">
        <f>+J17+L17+N17</f>
        <v>#REF!</v>
      </c>
      <c r="Q17" s="399" t="e">
        <f>SUM(#REF!)</f>
        <v>#REF!</v>
      </c>
      <c r="R17" s="399" t="e">
        <f>SUM(#REF!)</f>
        <v>#REF!</v>
      </c>
      <c r="S17" s="399" t="e">
        <f>SUM(#REF!)</f>
        <v>#REF!</v>
      </c>
      <c r="T17" s="399" t="e">
        <f>SUM(#REF!)</f>
        <v>#REF!</v>
      </c>
      <c r="U17" s="399" t="e">
        <f>SUM(#REF!)</f>
        <v>#REF!</v>
      </c>
      <c r="V17" s="399" t="e">
        <f>SUM(#REF!)</f>
        <v>#REF!</v>
      </c>
      <c r="W17" s="343" t="e">
        <f>Q17+S17+U17</f>
        <v>#REF!</v>
      </c>
      <c r="X17" s="343" t="e">
        <f>+R17+T17+V17</f>
        <v>#REF!</v>
      </c>
      <c r="Y17" s="399" t="e">
        <f>SUM(#REF!)</f>
        <v>#REF!</v>
      </c>
      <c r="Z17" s="399" t="e">
        <f>SUM(#REF!)</f>
        <v>#REF!</v>
      </c>
      <c r="AA17" s="399" t="e">
        <f>SUM(#REF!)</f>
        <v>#REF!</v>
      </c>
      <c r="AB17" s="399" t="e">
        <f>SUM(#REF!)</f>
        <v>#REF!</v>
      </c>
      <c r="AC17" s="399" t="e">
        <f>SUM(#REF!)</f>
        <v>#REF!</v>
      </c>
      <c r="AD17" s="399" t="e">
        <f>SUM(#REF!)</f>
        <v>#REF!</v>
      </c>
      <c r="AE17" s="343" t="e">
        <f>Y17+AA17+AC17</f>
        <v>#REF!</v>
      </c>
      <c r="AF17" s="343" t="e">
        <f>+Z17+AB17+AD17</f>
        <v>#REF!</v>
      </c>
      <c r="AG17" s="399" t="e">
        <f>SUM(#REF!)</f>
        <v>#REF!</v>
      </c>
      <c r="AH17" s="399" t="e">
        <f>SUM(#REF!)</f>
        <v>#REF!</v>
      </c>
      <c r="AI17" s="399" t="e">
        <f>SUM(#REF!)</f>
        <v>#REF!</v>
      </c>
      <c r="AJ17" s="399" t="e">
        <f>SUM(#REF!)</f>
        <v>#REF!</v>
      </c>
      <c r="AK17" s="399" t="e">
        <f>SUM(#REF!)</f>
        <v>#REF!</v>
      </c>
      <c r="AL17" s="399" t="e">
        <f>SUM(#REF!)</f>
        <v>#REF!</v>
      </c>
      <c r="AM17" s="343" t="e">
        <f>AG17+AI17+AK17</f>
        <v>#REF!</v>
      </c>
      <c r="AN17" s="343" t="e">
        <f>+AH17+AJ17+AL17</f>
        <v>#REF!</v>
      </c>
      <c r="AO17" s="339" t="e">
        <f>O17+W17+AE17+AM17</f>
        <v>#REF!</v>
      </c>
      <c r="AP17" s="339" t="e">
        <f>P17+X17+AF17+AN17</f>
        <v>#REF!</v>
      </c>
      <c r="AQ17" s="317" t="e">
        <f>IF(AND(AP17&gt;0,AO17&gt;0),AP17/AO17,0)</f>
        <v>#REF!</v>
      </c>
    </row>
    <row r="18" spans="1:43" ht="51.75">
      <c r="A18" s="301"/>
      <c r="B18" s="301"/>
      <c r="C18" s="408"/>
      <c r="D18" s="347"/>
      <c r="E18" s="416"/>
      <c r="F18" s="347"/>
      <c r="G18" s="52" t="s">
        <v>64</v>
      </c>
      <c r="H18" s="307"/>
      <c r="I18" s="405"/>
      <c r="J18" s="405"/>
      <c r="K18" s="405"/>
      <c r="L18" s="405"/>
      <c r="M18" s="405"/>
      <c r="N18" s="405"/>
      <c r="O18" s="403"/>
      <c r="P18" s="403"/>
      <c r="Q18" s="405"/>
      <c r="R18" s="405"/>
      <c r="S18" s="405"/>
      <c r="T18" s="405"/>
      <c r="U18" s="405"/>
      <c r="V18" s="405"/>
      <c r="W18" s="403"/>
      <c r="X18" s="403"/>
      <c r="Y18" s="404"/>
      <c r="Z18" s="404"/>
      <c r="AA18" s="404"/>
      <c r="AB18" s="404"/>
      <c r="AC18" s="404"/>
      <c r="AD18" s="404"/>
      <c r="AE18" s="403"/>
      <c r="AF18" s="403"/>
      <c r="AG18" s="404"/>
      <c r="AH18" s="404"/>
      <c r="AI18" s="404"/>
      <c r="AJ18" s="404"/>
      <c r="AK18" s="404"/>
      <c r="AL18" s="404"/>
      <c r="AM18" s="403"/>
      <c r="AN18" s="403"/>
      <c r="AO18" s="387"/>
      <c r="AP18" s="387"/>
      <c r="AQ18" s="318"/>
    </row>
    <row r="19" spans="1:43" ht="69">
      <c r="A19" s="301"/>
      <c r="B19" s="301"/>
      <c r="C19" s="408"/>
      <c r="D19" s="347"/>
      <c r="E19" s="416"/>
      <c r="F19" s="347"/>
      <c r="G19" s="52" t="s">
        <v>65</v>
      </c>
      <c r="H19" s="307"/>
      <c r="I19" s="405"/>
      <c r="J19" s="405"/>
      <c r="K19" s="405"/>
      <c r="L19" s="405"/>
      <c r="M19" s="405"/>
      <c r="N19" s="405"/>
      <c r="O19" s="403"/>
      <c r="P19" s="403"/>
      <c r="Q19" s="405"/>
      <c r="R19" s="405"/>
      <c r="S19" s="405"/>
      <c r="T19" s="405"/>
      <c r="U19" s="405"/>
      <c r="V19" s="405"/>
      <c r="W19" s="403"/>
      <c r="X19" s="403"/>
      <c r="Y19" s="400"/>
      <c r="Z19" s="400"/>
      <c r="AA19" s="400"/>
      <c r="AB19" s="400"/>
      <c r="AC19" s="400"/>
      <c r="AD19" s="400"/>
      <c r="AE19" s="403"/>
      <c r="AF19" s="403"/>
      <c r="AG19" s="400"/>
      <c r="AH19" s="400"/>
      <c r="AI19" s="400"/>
      <c r="AJ19" s="400"/>
      <c r="AK19" s="400"/>
      <c r="AL19" s="400"/>
      <c r="AM19" s="403"/>
      <c r="AN19" s="403"/>
      <c r="AO19" s="387"/>
      <c r="AP19" s="387"/>
      <c r="AQ19" s="318"/>
    </row>
    <row r="20" spans="1:43" ht="57.75" customHeight="1">
      <c r="A20" s="301"/>
      <c r="B20" s="301"/>
      <c r="C20" s="408"/>
      <c r="D20" s="306" t="s">
        <v>400</v>
      </c>
      <c r="E20" s="361" t="s">
        <v>399</v>
      </c>
      <c r="F20" s="306" t="s">
        <v>66</v>
      </c>
      <c r="G20" s="52" t="s">
        <v>67</v>
      </c>
      <c r="H20" s="306" t="s">
        <v>63</v>
      </c>
      <c r="I20" s="423" t="e">
        <f>SUM(#REF!)</f>
        <v>#REF!</v>
      </c>
      <c r="J20" s="423" t="e">
        <f>SUM(#REF!)</f>
        <v>#REF!</v>
      </c>
      <c r="K20" s="423" t="e">
        <f>SUM(#REF!)</f>
        <v>#REF!</v>
      </c>
      <c r="L20" s="423" t="e">
        <f>SUM(#REF!)</f>
        <v>#REF!</v>
      </c>
      <c r="M20" s="423" t="e">
        <f>SUM(#REF!)</f>
        <v>#REF!</v>
      </c>
      <c r="N20" s="423" t="e">
        <f>SUM(#REF!)</f>
        <v>#REF!</v>
      </c>
      <c r="O20" s="426" t="e">
        <f>I20+K20+M20</f>
        <v>#REF!</v>
      </c>
      <c r="P20" s="426" t="e">
        <f>+N20+L20+J20</f>
        <v>#REF!</v>
      </c>
      <c r="Q20" s="423" t="e">
        <f>SUM(#REF!)</f>
        <v>#REF!</v>
      </c>
      <c r="R20" s="423" t="e">
        <f>SUM(#REF!)</f>
        <v>#REF!</v>
      </c>
      <c r="S20" s="423" t="e">
        <f>SUM(#REF!)</f>
        <v>#REF!</v>
      </c>
      <c r="T20" s="423" t="e">
        <f>SUM(#REF!)</f>
        <v>#REF!</v>
      </c>
      <c r="U20" s="423" t="e">
        <f>SUM(#REF!)</f>
        <v>#REF!</v>
      </c>
      <c r="V20" s="423" t="e">
        <f>SUM(#REF!)</f>
        <v>#REF!</v>
      </c>
      <c r="W20" s="426" t="e">
        <f>Q20+S20+U20</f>
        <v>#REF!</v>
      </c>
      <c r="X20" s="426" t="e">
        <f>R20+T20+V20</f>
        <v>#REF!</v>
      </c>
      <c r="Y20" s="423" t="e">
        <f>SUM(#REF!)</f>
        <v>#REF!</v>
      </c>
      <c r="Z20" s="423" t="e">
        <f>SUM(#REF!)</f>
        <v>#REF!</v>
      </c>
      <c r="AA20" s="423" t="e">
        <f>SUM(#REF!)</f>
        <v>#REF!</v>
      </c>
      <c r="AB20" s="423" t="e">
        <f>SUM(#REF!)</f>
        <v>#REF!</v>
      </c>
      <c r="AC20" s="423" t="e">
        <f>SUM(#REF!)</f>
        <v>#REF!</v>
      </c>
      <c r="AD20" s="423" t="e">
        <f>SUM(#REF!)</f>
        <v>#REF!</v>
      </c>
      <c r="AE20" s="426" t="e">
        <f>Y20+AA20+AC20</f>
        <v>#REF!</v>
      </c>
      <c r="AF20" s="426" t="e">
        <f>Z20+AB20+AD20</f>
        <v>#REF!</v>
      </c>
      <c r="AG20" s="423" t="e">
        <f>SUM(#REF!)</f>
        <v>#REF!</v>
      </c>
      <c r="AH20" s="423" t="e">
        <f>SUM(#REF!)</f>
        <v>#REF!</v>
      </c>
      <c r="AI20" s="423" t="e">
        <f>SUM(#REF!)</f>
        <v>#REF!</v>
      </c>
      <c r="AJ20" s="423" t="e">
        <f>SUM(#REF!)</f>
        <v>#REF!</v>
      </c>
      <c r="AK20" s="423" t="e">
        <f>SUM(#REF!)</f>
        <v>#REF!</v>
      </c>
      <c r="AL20" s="423" t="e">
        <f>SUM(#REF!)</f>
        <v>#REF!</v>
      </c>
      <c r="AM20" s="426" t="e">
        <f>AG20+AI20+AK20</f>
        <v>#REF!</v>
      </c>
      <c r="AN20" s="426" t="e">
        <f>AH20+AJ20+AL20</f>
        <v>#REF!</v>
      </c>
      <c r="AO20" s="420" t="e">
        <f>O20+W20+AE20+AM20</f>
        <v>#REF!</v>
      </c>
      <c r="AP20" s="420" t="e">
        <f>P20+X20+AF20+AN20</f>
        <v>#REF!</v>
      </c>
      <c r="AQ20" s="317" t="e">
        <f>IF(AND(AP20&gt;0,AO20&gt;0),AP20/AO20,0)</f>
        <v>#REF!</v>
      </c>
    </row>
    <row r="21" spans="1:43" ht="47.25" customHeight="1">
      <c r="A21" s="301"/>
      <c r="B21" s="301"/>
      <c r="C21" s="408"/>
      <c r="D21" s="307"/>
      <c r="E21" s="305"/>
      <c r="F21" s="307"/>
      <c r="G21" s="52" t="s">
        <v>68</v>
      </c>
      <c r="H21" s="307"/>
      <c r="I21" s="424"/>
      <c r="J21" s="424"/>
      <c r="K21" s="424"/>
      <c r="L21" s="424"/>
      <c r="M21" s="424"/>
      <c r="N21" s="424"/>
      <c r="O21" s="427"/>
      <c r="P21" s="427"/>
      <c r="Q21" s="424"/>
      <c r="R21" s="424"/>
      <c r="S21" s="424"/>
      <c r="T21" s="424"/>
      <c r="U21" s="424"/>
      <c r="V21" s="424"/>
      <c r="W21" s="427"/>
      <c r="X21" s="427"/>
      <c r="Y21" s="424"/>
      <c r="Z21" s="424"/>
      <c r="AA21" s="424"/>
      <c r="AB21" s="424"/>
      <c r="AC21" s="424"/>
      <c r="AD21" s="424"/>
      <c r="AE21" s="427"/>
      <c r="AF21" s="427"/>
      <c r="AG21" s="424"/>
      <c r="AH21" s="424"/>
      <c r="AI21" s="424"/>
      <c r="AJ21" s="424"/>
      <c r="AK21" s="424"/>
      <c r="AL21" s="424"/>
      <c r="AM21" s="427"/>
      <c r="AN21" s="427"/>
      <c r="AO21" s="421"/>
      <c r="AP21" s="421"/>
      <c r="AQ21" s="318"/>
    </row>
    <row r="22" spans="1:43" ht="78.75" customHeight="1">
      <c r="A22" s="301"/>
      <c r="B22" s="301"/>
      <c r="C22" s="408"/>
      <c r="D22" s="307"/>
      <c r="E22" s="305"/>
      <c r="F22" s="307"/>
      <c r="G22" s="52" t="s">
        <v>69</v>
      </c>
      <c r="H22" s="307"/>
      <c r="I22" s="424"/>
      <c r="J22" s="424"/>
      <c r="K22" s="424"/>
      <c r="L22" s="424"/>
      <c r="M22" s="424"/>
      <c r="N22" s="424"/>
      <c r="O22" s="427"/>
      <c r="P22" s="427"/>
      <c r="Q22" s="424"/>
      <c r="R22" s="424"/>
      <c r="S22" s="424"/>
      <c r="T22" s="424"/>
      <c r="U22" s="424"/>
      <c r="V22" s="424"/>
      <c r="W22" s="427"/>
      <c r="X22" s="427"/>
      <c r="Y22" s="424"/>
      <c r="Z22" s="424"/>
      <c r="AA22" s="424"/>
      <c r="AB22" s="424"/>
      <c r="AC22" s="424"/>
      <c r="AD22" s="424"/>
      <c r="AE22" s="427"/>
      <c r="AF22" s="427"/>
      <c r="AG22" s="424"/>
      <c r="AH22" s="424"/>
      <c r="AI22" s="424"/>
      <c r="AJ22" s="424"/>
      <c r="AK22" s="424"/>
      <c r="AL22" s="424"/>
      <c r="AM22" s="427"/>
      <c r="AN22" s="427"/>
      <c r="AO22" s="421"/>
      <c r="AP22" s="421"/>
      <c r="AQ22" s="318"/>
    </row>
    <row r="23" spans="1:43" ht="72" customHeight="1">
      <c r="A23" s="301"/>
      <c r="B23" s="301"/>
      <c r="C23" s="408"/>
      <c r="D23" s="307"/>
      <c r="E23" s="305"/>
      <c r="F23" s="307"/>
      <c r="G23" s="52" t="s">
        <v>70</v>
      </c>
      <c r="H23" s="306" t="s">
        <v>54</v>
      </c>
      <c r="I23" s="424"/>
      <c r="J23" s="424"/>
      <c r="K23" s="424"/>
      <c r="L23" s="424"/>
      <c r="M23" s="424"/>
      <c r="N23" s="424"/>
      <c r="O23" s="427"/>
      <c r="P23" s="427"/>
      <c r="Q23" s="424"/>
      <c r="R23" s="424"/>
      <c r="S23" s="424"/>
      <c r="T23" s="424"/>
      <c r="U23" s="424"/>
      <c r="V23" s="424"/>
      <c r="W23" s="427"/>
      <c r="X23" s="427"/>
      <c r="Y23" s="424"/>
      <c r="Z23" s="424"/>
      <c r="AA23" s="424"/>
      <c r="AB23" s="424"/>
      <c r="AC23" s="424"/>
      <c r="AD23" s="424"/>
      <c r="AE23" s="427"/>
      <c r="AF23" s="427"/>
      <c r="AG23" s="424"/>
      <c r="AH23" s="424"/>
      <c r="AI23" s="424"/>
      <c r="AJ23" s="424"/>
      <c r="AK23" s="424"/>
      <c r="AL23" s="424"/>
      <c r="AM23" s="427"/>
      <c r="AN23" s="427"/>
      <c r="AO23" s="421"/>
      <c r="AP23" s="421"/>
      <c r="AQ23" s="318"/>
    </row>
    <row r="24" spans="1:43" ht="111.75" customHeight="1">
      <c r="A24" s="301"/>
      <c r="B24" s="301"/>
      <c r="C24" s="408"/>
      <c r="D24" s="307"/>
      <c r="E24" s="305"/>
      <c r="F24" s="307"/>
      <c r="G24" s="52" t="s">
        <v>401</v>
      </c>
      <c r="H24" s="307"/>
      <c r="I24" s="424"/>
      <c r="J24" s="424"/>
      <c r="K24" s="424"/>
      <c r="L24" s="424"/>
      <c r="M24" s="424"/>
      <c r="N24" s="424"/>
      <c r="O24" s="427"/>
      <c r="P24" s="427"/>
      <c r="Q24" s="424"/>
      <c r="R24" s="424"/>
      <c r="S24" s="424"/>
      <c r="T24" s="424"/>
      <c r="U24" s="424"/>
      <c r="V24" s="424"/>
      <c r="W24" s="427"/>
      <c r="X24" s="427"/>
      <c r="Y24" s="424"/>
      <c r="Z24" s="424"/>
      <c r="AA24" s="424"/>
      <c r="AB24" s="424"/>
      <c r="AC24" s="424"/>
      <c r="AD24" s="424"/>
      <c r="AE24" s="427"/>
      <c r="AF24" s="427"/>
      <c r="AG24" s="424"/>
      <c r="AH24" s="424"/>
      <c r="AI24" s="424"/>
      <c r="AJ24" s="424"/>
      <c r="AK24" s="424"/>
      <c r="AL24" s="424"/>
      <c r="AM24" s="427"/>
      <c r="AN24" s="427"/>
      <c r="AO24" s="421"/>
      <c r="AP24" s="421"/>
      <c r="AQ24" s="318"/>
    </row>
    <row r="25" spans="1:43" ht="82.5" customHeight="1">
      <c r="A25" s="301"/>
      <c r="B25" s="301"/>
      <c r="C25" s="408"/>
      <c r="D25" s="307"/>
      <c r="E25" s="305"/>
      <c r="F25" s="307"/>
      <c r="G25" s="52" t="s">
        <v>344</v>
      </c>
      <c r="H25" s="307"/>
      <c r="I25" s="424"/>
      <c r="J25" s="424"/>
      <c r="K25" s="424"/>
      <c r="L25" s="424"/>
      <c r="M25" s="424"/>
      <c r="N25" s="424"/>
      <c r="O25" s="427"/>
      <c r="P25" s="427"/>
      <c r="Q25" s="424"/>
      <c r="R25" s="424"/>
      <c r="S25" s="424"/>
      <c r="T25" s="424"/>
      <c r="U25" s="424"/>
      <c r="V25" s="424"/>
      <c r="W25" s="427"/>
      <c r="X25" s="427"/>
      <c r="Y25" s="424"/>
      <c r="Z25" s="424"/>
      <c r="AA25" s="424"/>
      <c r="AB25" s="424"/>
      <c r="AC25" s="424"/>
      <c r="AD25" s="424"/>
      <c r="AE25" s="427"/>
      <c r="AF25" s="427"/>
      <c r="AG25" s="424"/>
      <c r="AH25" s="424"/>
      <c r="AI25" s="424"/>
      <c r="AJ25" s="424"/>
      <c r="AK25" s="424"/>
      <c r="AL25" s="424"/>
      <c r="AM25" s="427"/>
      <c r="AN25" s="427"/>
      <c r="AO25" s="421"/>
      <c r="AP25" s="421"/>
      <c r="AQ25" s="318"/>
    </row>
    <row r="26" spans="1:43" ht="95.25" customHeight="1">
      <c r="A26" s="302"/>
      <c r="B26" s="302"/>
      <c r="C26" s="409"/>
      <c r="D26" s="307"/>
      <c r="E26" s="305"/>
      <c r="F26" s="307"/>
      <c r="G26" s="52" t="s">
        <v>71</v>
      </c>
      <c r="H26" s="52" t="s">
        <v>72</v>
      </c>
      <c r="I26" s="425"/>
      <c r="J26" s="425"/>
      <c r="K26" s="425"/>
      <c r="L26" s="425"/>
      <c r="M26" s="425"/>
      <c r="N26" s="425"/>
      <c r="O26" s="428"/>
      <c r="P26" s="428"/>
      <c r="Q26" s="425"/>
      <c r="R26" s="425"/>
      <c r="S26" s="425"/>
      <c r="T26" s="425"/>
      <c r="U26" s="425"/>
      <c r="V26" s="425"/>
      <c r="W26" s="428"/>
      <c r="X26" s="428"/>
      <c r="Y26" s="425"/>
      <c r="Z26" s="425"/>
      <c r="AA26" s="425"/>
      <c r="AB26" s="425"/>
      <c r="AC26" s="425"/>
      <c r="AD26" s="425"/>
      <c r="AE26" s="428"/>
      <c r="AF26" s="428"/>
      <c r="AG26" s="425"/>
      <c r="AH26" s="425"/>
      <c r="AI26" s="425"/>
      <c r="AJ26" s="425"/>
      <c r="AK26" s="425"/>
      <c r="AL26" s="425"/>
      <c r="AM26" s="428"/>
      <c r="AN26" s="428"/>
      <c r="AO26" s="422"/>
      <c r="AP26" s="422"/>
      <c r="AQ26" s="319"/>
    </row>
    <row r="27" spans="1:43" ht="18">
      <c r="A27" s="333" t="s">
        <v>377</v>
      </c>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334"/>
      <c r="AP27" s="335"/>
      <c r="AQ27" s="23" t="e">
        <f>AVERAGE(AQ9:AQ26)</f>
        <v>#REF!</v>
      </c>
    </row>
    <row r="28" spans="1:43" ht="17.25">
      <c r="A28" s="4"/>
      <c r="B28" s="4"/>
      <c r="C28" s="10"/>
      <c r="D28" s="4"/>
      <c r="E28" s="4"/>
      <c r="F28" s="4"/>
      <c r="G28" s="4"/>
      <c r="H28" s="5"/>
    </row>
    <row r="29" spans="1:43" ht="13.5" customHeight="1">
      <c r="A29" s="336" t="s">
        <v>185</v>
      </c>
      <c r="B29" s="337"/>
      <c r="C29" s="337"/>
      <c r="D29" s="337"/>
      <c r="E29" s="337"/>
      <c r="F29" s="337"/>
      <c r="G29" s="337"/>
      <c r="H29" s="337"/>
    </row>
    <row r="30" spans="1:43" ht="15" customHeight="1">
      <c r="A30" s="337"/>
      <c r="B30" s="337"/>
      <c r="C30" s="337"/>
      <c r="D30" s="337"/>
      <c r="E30" s="337"/>
      <c r="F30" s="337"/>
      <c r="G30" s="337"/>
      <c r="H30" s="337"/>
    </row>
    <row r="31" spans="1:43" ht="17.25">
      <c r="A31" s="4"/>
      <c r="B31" s="338"/>
      <c r="C31" s="338"/>
      <c r="D31" s="338"/>
      <c r="E31" s="338"/>
      <c r="F31" s="338"/>
      <c r="G31" s="338"/>
      <c r="H31" s="338"/>
    </row>
    <row r="32" spans="1:43" ht="17.25">
      <c r="A32" s="4"/>
      <c r="B32" s="4"/>
      <c r="C32" s="10"/>
      <c r="D32" s="4"/>
      <c r="E32" s="4"/>
      <c r="F32" s="4"/>
      <c r="G32" s="4"/>
      <c r="H32" s="5"/>
    </row>
    <row r="33" spans="1:8" ht="17.25">
      <c r="A33" s="327" t="s">
        <v>413</v>
      </c>
      <c r="B33" s="328"/>
      <c r="C33" s="328"/>
      <c r="D33" s="4"/>
      <c r="E33" s="4"/>
      <c r="F33" s="329" t="s">
        <v>372</v>
      </c>
      <c r="G33" s="330" t="s">
        <v>391</v>
      </c>
      <c r="H33" s="330"/>
    </row>
    <row r="34" spans="1:8" ht="17.25">
      <c r="A34" s="4"/>
      <c r="B34" s="4"/>
      <c r="C34" s="10"/>
      <c r="D34" s="4"/>
      <c r="E34" s="4"/>
      <c r="F34" s="329"/>
      <c r="G34" s="331" t="s">
        <v>382</v>
      </c>
      <c r="H34" s="332"/>
    </row>
    <row r="35" spans="1:8" ht="13.5" customHeight="1">
      <c r="A35" s="4"/>
      <c r="B35" s="4"/>
      <c r="C35" s="10"/>
      <c r="D35" s="4"/>
      <c r="E35" s="4"/>
      <c r="F35" s="4"/>
      <c r="G35" s="4"/>
      <c r="H35" s="5"/>
    </row>
    <row r="36" spans="1:8" ht="15" customHeight="1">
      <c r="A36" s="4"/>
      <c r="B36" s="4"/>
      <c r="C36" s="10"/>
      <c r="D36" s="4"/>
      <c r="E36" s="4"/>
      <c r="F36" s="4"/>
      <c r="G36" s="4"/>
      <c r="H36" s="5"/>
    </row>
    <row r="37" spans="1:8" ht="17.25">
      <c r="A37" s="4"/>
      <c r="B37" s="4"/>
      <c r="C37" s="10"/>
      <c r="D37" s="4"/>
      <c r="E37" s="4"/>
      <c r="F37" s="4"/>
      <c r="G37" s="4"/>
      <c r="H37" s="5"/>
    </row>
    <row r="38" spans="1:8" ht="15" customHeight="1">
      <c r="A38" s="4"/>
      <c r="B38" s="4"/>
      <c r="C38" s="10"/>
      <c r="D38" s="326" t="s">
        <v>392</v>
      </c>
      <c r="E38" s="326"/>
      <c r="F38" s="326"/>
      <c r="G38" s="326"/>
      <c r="H38" s="4"/>
    </row>
    <row r="39" spans="1:8" ht="15" customHeight="1">
      <c r="A39" s="4"/>
      <c r="B39" s="4"/>
      <c r="C39" s="10"/>
      <c r="D39" s="4"/>
      <c r="E39" s="4"/>
      <c r="F39" s="5"/>
      <c r="G39" s="4"/>
      <c r="H39" s="4"/>
    </row>
    <row r="40" spans="1:8" ht="15" customHeight="1">
      <c r="A40" s="4"/>
      <c r="B40" s="4"/>
      <c r="C40" s="10"/>
      <c r="D40" s="326" t="s">
        <v>383</v>
      </c>
      <c r="E40" s="326"/>
      <c r="F40" s="326"/>
      <c r="G40" s="326"/>
      <c r="H40" s="4"/>
    </row>
    <row r="41" spans="1:8" ht="15" customHeight="1">
      <c r="A41" s="4"/>
      <c r="B41" s="4"/>
      <c r="C41" s="10"/>
      <c r="D41" s="4"/>
      <c r="E41" s="4"/>
      <c r="F41" s="5"/>
      <c r="G41" s="4"/>
      <c r="H41" s="4"/>
    </row>
    <row r="42" spans="1:8" ht="15" customHeight="1">
      <c r="A42" s="4"/>
      <c r="B42" s="4"/>
      <c r="C42" s="10"/>
      <c r="D42" s="326" t="s">
        <v>384</v>
      </c>
      <c r="E42" s="326"/>
      <c r="F42" s="326"/>
      <c r="G42" s="326"/>
      <c r="H42" s="4"/>
    </row>
  </sheetData>
  <sheetProtection password="DEE6" sheet="1" objects="1" scenarios="1"/>
  <mergeCells count="206">
    <mergeCell ref="AO5:AO8"/>
    <mergeCell ref="AP5:AP8"/>
    <mergeCell ref="AQ5:AQ8"/>
    <mergeCell ref="I6:P6"/>
    <mergeCell ref="Q6:X6"/>
    <mergeCell ref="Y6:AF6"/>
    <mergeCell ref="AG6:AN6"/>
    <mergeCell ref="A1:C2"/>
    <mergeCell ref="D1:H1"/>
    <mergeCell ref="D2:H2"/>
    <mergeCell ref="AO4:AQ4"/>
    <mergeCell ref="A5:A8"/>
    <mergeCell ref="B5:B8"/>
    <mergeCell ref="C5:C8"/>
    <mergeCell ref="D5:D8"/>
    <mergeCell ref="E5:E8"/>
    <mergeCell ref="F5:F8"/>
    <mergeCell ref="AK7:AL7"/>
    <mergeCell ref="AM7:AN7"/>
    <mergeCell ref="U7:V7"/>
    <mergeCell ref="W7:X7"/>
    <mergeCell ref="Y7:Z7"/>
    <mergeCell ref="AA7:AB7"/>
    <mergeCell ref="AC7:AD7"/>
    <mergeCell ref="AE7:AF7"/>
    <mergeCell ref="I7:J7"/>
    <mergeCell ref="K7:L7"/>
    <mergeCell ref="M7:N7"/>
    <mergeCell ref="O7:P7"/>
    <mergeCell ref="Q7:R7"/>
    <mergeCell ref="S7:T7"/>
    <mergeCell ref="A9:A26"/>
    <mergeCell ref="B9:B26"/>
    <mergeCell ref="C9:C14"/>
    <mergeCell ref="D9:D14"/>
    <mergeCell ref="E9:E14"/>
    <mergeCell ref="I9:I14"/>
    <mergeCell ref="J9:J14"/>
    <mergeCell ref="AA9:AA14"/>
    <mergeCell ref="AB9:AB14"/>
    <mergeCell ref="Q9:Q14"/>
    <mergeCell ref="R9:R14"/>
    <mergeCell ref="S9:S14"/>
    <mergeCell ref="J15:J16"/>
    <mergeCell ref="K15:K16"/>
    <mergeCell ref="L15:L16"/>
    <mergeCell ref="M15:M16"/>
    <mergeCell ref="N15:N16"/>
    <mergeCell ref="AG7:AH7"/>
    <mergeCell ref="AI7:AJ7"/>
    <mergeCell ref="G5:G8"/>
    <mergeCell ref="H5:H8"/>
    <mergeCell ref="I5:AN5"/>
    <mergeCell ref="F10:F14"/>
    <mergeCell ref="C15:C26"/>
    <mergeCell ref="D15:D16"/>
    <mergeCell ref="E15:E16"/>
    <mergeCell ref="F15:F16"/>
    <mergeCell ref="H15:H16"/>
    <mergeCell ref="I15:I16"/>
    <mergeCell ref="AI9:AI14"/>
    <mergeCell ref="AJ9:AJ14"/>
    <mergeCell ref="AC9:AC14"/>
    <mergeCell ref="AD9:AD14"/>
    <mergeCell ref="AE9:AE14"/>
    <mergeCell ref="AF9:AF14"/>
    <mergeCell ref="AG9:AG14"/>
    <mergeCell ref="AH9:AH14"/>
    <mergeCell ref="W9:W14"/>
    <mergeCell ref="X9:X14"/>
    <mergeCell ref="Y9:Y14"/>
    <mergeCell ref="Z9:Z14"/>
    <mergeCell ref="AO9:AO14"/>
    <mergeCell ref="AP9:AP14"/>
    <mergeCell ref="AQ9:AQ14"/>
    <mergeCell ref="AK9:AK14"/>
    <mergeCell ref="AL9:AL14"/>
    <mergeCell ref="AM9:AM14"/>
    <mergeCell ref="AN9:AN14"/>
    <mergeCell ref="T9:T14"/>
    <mergeCell ref="U9:U14"/>
    <mergeCell ref="V9:V14"/>
    <mergeCell ref="AQ15:AQ16"/>
    <mergeCell ref="D17:D19"/>
    <mergeCell ref="E17:E19"/>
    <mergeCell ref="F17:F19"/>
    <mergeCell ref="H17:H19"/>
    <mergeCell ref="I17:I19"/>
    <mergeCell ref="J17:J19"/>
    <mergeCell ref="AH15:AH16"/>
    <mergeCell ref="AI15:AI16"/>
    <mergeCell ref="AJ15:AJ16"/>
    <mergeCell ref="AK15:AK16"/>
    <mergeCell ref="AL15:AL16"/>
    <mergeCell ref="AM15:AM16"/>
    <mergeCell ref="AB15:AB16"/>
    <mergeCell ref="AC15:AC16"/>
    <mergeCell ref="AD15:AD16"/>
    <mergeCell ref="AE15:AE16"/>
    <mergeCell ref="AF15:AF16"/>
    <mergeCell ref="O15:O16"/>
    <mergeCell ref="AG15:AG16"/>
    <mergeCell ref="V15:V16"/>
    <mergeCell ref="W15:W16"/>
    <mergeCell ref="X15:X16"/>
    <mergeCell ref="Y15:Y16"/>
    <mergeCell ref="Y17:Y19"/>
    <mergeCell ref="Z17:Z19"/>
    <mergeCell ref="AA17:AA19"/>
    <mergeCell ref="AB17:AB19"/>
    <mergeCell ref="Q17:Q19"/>
    <mergeCell ref="R17:R19"/>
    <mergeCell ref="S17:S19"/>
    <mergeCell ref="T17:T19"/>
    <mergeCell ref="K9:K14"/>
    <mergeCell ref="L9:L14"/>
    <mergeCell ref="M9:M14"/>
    <mergeCell ref="N9:N14"/>
    <mergeCell ref="O9:O14"/>
    <mergeCell ref="P9:P14"/>
    <mergeCell ref="Z15:Z16"/>
    <mergeCell ref="W17:W19"/>
    <mergeCell ref="X17:X19"/>
    <mergeCell ref="U17:U19"/>
    <mergeCell ref="V17:V19"/>
    <mergeCell ref="M17:M19"/>
    <mergeCell ref="N17:N19"/>
    <mergeCell ref="O17:O19"/>
    <mergeCell ref="P17:P19"/>
    <mergeCell ref="AN15:AN16"/>
    <mergeCell ref="AO15:AO16"/>
    <mergeCell ref="AP15:AP16"/>
    <mergeCell ref="AA15:AA16"/>
    <mergeCell ref="P15:P16"/>
    <mergeCell ref="Q15:Q16"/>
    <mergeCell ref="R15:R16"/>
    <mergeCell ref="S15:S16"/>
    <mergeCell ref="T15:T16"/>
    <mergeCell ref="U15:U16"/>
    <mergeCell ref="AO17:AO19"/>
    <mergeCell ref="AP17:AP19"/>
    <mergeCell ref="AQ17:AQ19"/>
    <mergeCell ref="D20:D26"/>
    <mergeCell ref="E20:E26"/>
    <mergeCell ref="F20:F26"/>
    <mergeCell ref="H20:H22"/>
    <mergeCell ref="I20:I26"/>
    <mergeCell ref="J20:J26"/>
    <mergeCell ref="K20:K26"/>
    <mergeCell ref="AI17:AI19"/>
    <mergeCell ref="AJ17:AJ19"/>
    <mergeCell ref="AK17:AK19"/>
    <mergeCell ref="AL17:AL19"/>
    <mergeCell ref="AM17:AM19"/>
    <mergeCell ref="AN17:AN19"/>
    <mergeCell ref="AC17:AC19"/>
    <mergeCell ref="AD17:AD19"/>
    <mergeCell ref="AE17:AE19"/>
    <mergeCell ref="AF17:AF19"/>
    <mergeCell ref="AG17:AG19"/>
    <mergeCell ref="AH17:AH19"/>
    <mergeCell ref="K17:K19"/>
    <mergeCell ref="L17:L19"/>
    <mergeCell ref="U20:U26"/>
    <mergeCell ref="V20:V26"/>
    <mergeCell ref="W20:W26"/>
    <mergeCell ref="L20:L26"/>
    <mergeCell ref="M20:M26"/>
    <mergeCell ref="N20:N26"/>
    <mergeCell ref="O20:O26"/>
    <mergeCell ref="P20:P26"/>
    <mergeCell ref="Q20:Q26"/>
    <mergeCell ref="AP20:AP26"/>
    <mergeCell ref="AQ20:AQ26"/>
    <mergeCell ref="H23:H25"/>
    <mergeCell ref="AJ20:AJ26"/>
    <mergeCell ref="AK20:AK26"/>
    <mergeCell ref="AL20:AL26"/>
    <mergeCell ref="AM20:AM26"/>
    <mergeCell ref="AN20:AN26"/>
    <mergeCell ref="AO20:AO26"/>
    <mergeCell ref="AD20:AD26"/>
    <mergeCell ref="AE20:AE26"/>
    <mergeCell ref="AF20:AF26"/>
    <mergeCell ref="AG20:AG26"/>
    <mergeCell ref="AH20:AH26"/>
    <mergeCell ref="AI20:AI26"/>
    <mergeCell ref="X20:X26"/>
    <mergeCell ref="Y20:Y26"/>
    <mergeCell ref="Z20:Z26"/>
    <mergeCell ref="AA20:AA26"/>
    <mergeCell ref="AB20:AB26"/>
    <mergeCell ref="AC20:AC26"/>
    <mergeCell ref="R20:R26"/>
    <mergeCell ref="S20:S26"/>
    <mergeCell ref="T20:T26"/>
    <mergeCell ref="D42:G42"/>
    <mergeCell ref="A33:C33"/>
    <mergeCell ref="F33:F34"/>
    <mergeCell ref="G33:H33"/>
    <mergeCell ref="G34:H34"/>
    <mergeCell ref="D38:G38"/>
    <mergeCell ref="D40:G40"/>
    <mergeCell ref="A27:AP27"/>
    <mergeCell ref="A29:H30"/>
    <mergeCell ref="B31:H31"/>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rowBreaks count="2" manualBreakCount="2">
    <brk id="8" max="16383" man="1"/>
    <brk id="19"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Q61"/>
  <sheetViews>
    <sheetView showGridLines="0" topLeftCell="AD5" zoomScale="65" zoomScaleNormal="65" workbookViewId="0">
      <selection activeCell="AQ9" sqref="AQ9"/>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285"/>
      <c r="B1" s="285"/>
      <c r="C1" s="285"/>
      <c r="D1" s="286" t="s">
        <v>345</v>
      </c>
      <c r="E1" s="286"/>
      <c r="F1" s="286"/>
      <c r="G1" s="286"/>
      <c r="H1" s="286"/>
    </row>
    <row r="2" spans="1:43" ht="39.75" customHeight="1">
      <c r="A2" s="285"/>
      <c r="B2" s="285"/>
      <c r="C2" s="285"/>
      <c r="D2" s="286">
        <v>2015</v>
      </c>
      <c r="E2" s="286"/>
      <c r="F2" s="286"/>
      <c r="G2" s="286"/>
      <c r="H2" s="286"/>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287"/>
      <c r="AP4" s="288"/>
      <c r="AQ4" s="289"/>
    </row>
    <row r="5" spans="1:43" ht="13.5" customHeight="1">
      <c r="A5" s="290" t="s">
        <v>0</v>
      </c>
      <c r="B5" s="290" t="s">
        <v>1</v>
      </c>
      <c r="C5" s="290" t="s">
        <v>2</v>
      </c>
      <c r="D5" s="292" t="s">
        <v>3</v>
      </c>
      <c r="E5" s="292" t="s">
        <v>4</v>
      </c>
      <c r="F5" s="292" t="s">
        <v>5</v>
      </c>
      <c r="G5" s="292" t="s">
        <v>6</v>
      </c>
      <c r="H5" s="292" t="s">
        <v>7</v>
      </c>
      <c r="I5" s="303" t="s">
        <v>346</v>
      </c>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294" t="s">
        <v>347</v>
      </c>
      <c r="AP5" s="295" t="s">
        <v>348</v>
      </c>
      <c r="AQ5" s="295" t="s">
        <v>378</v>
      </c>
    </row>
    <row r="6" spans="1:43" ht="13.5" customHeight="1">
      <c r="A6" s="290"/>
      <c r="B6" s="290"/>
      <c r="C6" s="290"/>
      <c r="D6" s="292"/>
      <c r="E6" s="292"/>
      <c r="F6" s="292"/>
      <c r="G6" s="292"/>
      <c r="H6" s="292"/>
      <c r="I6" s="296" t="s">
        <v>349</v>
      </c>
      <c r="J6" s="296"/>
      <c r="K6" s="296"/>
      <c r="L6" s="296"/>
      <c r="M6" s="296"/>
      <c r="N6" s="296"/>
      <c r="O6" s="296"/>
      <c r="P6" s="296"/>
      <c r="Q6" s="296" t="s">
        <v>350</v>
      </c>
      <c r="R6" s="296"/>
      <c r="S6" s="296"/>
      <c r="T6" s="296"/>
      <c r="U6" s="296"/>
      <c r="V6" s="296"/>
      <c r="W6" s="296"/>
      <c r="X6" s="296"/>
      <c r="Y6" s="296" t="s">
        <v>351</v>
      </c>
      <c r="Z6" s="296"/>
      <c r="AA6" s="296"/>
      <c r="AB6" s="296"/>
      <c r="AC6" s="296"/>
      <c r="AD6" s="296"/>
      <c r="AE6" s="296"/>
      <c r="AF6" s="296"/>
      <c r="AG6" s="296" t="s">
        <v>352</v>
      </c>
      <c r="AH6" s="296"/>
      <c r="AI6" s="296"/>
      <c r="AJ6" s="296"/>
      <c r="AK6" s="296"/>
      <c r="AL6" s="296"/>
      <c r="AM6" s="296"/>
      <c r="AN6" s="296"/>
      <c r="AO6" s="294"/>
      <c r="AP6" s="295"/>
      <c r="AQ6" s="295"/>
    </row>
    <row r="7" spans="1:43" ht="17.25" customHeight="1">
      <c r="A7" s="290"/>
      <c r="B7" s="290"/>
      <c r="C7" s="290"/>
      <c r="D7" s="292"/>
      <c r="E7" s="292"/>
      <c r="F7" s="292"/>
      <c r="G7" s="292"/>
      <c r="H7" s="292"/>
      <c r="I7" s="299" t="s">
        <v>353</v>
      </c>
      <c r="J7" s="299"/>
      <c r="K7" s="299" t="s">
        <v>354</v>
      </c>
      <c r="L7" s="299"/>
      <c r="M7" s="299" t="s">
        <v>355</v>
      </c>
      <c r="N7" s="299"/>
      <c r="O7" s="297" t="s">
        <v>356</v>
      </c>
      <c r="P7" s="298"/>
      <c r="Q7" s="299" t="s">
        <v>357</v>
      </c>
      <c r="R7" s="299"/>
      <c r="S7" s="299" t="s">
        <v>358</v>
      </c>
      <c r="T7" s="299"/>
      <c r="U7" s="299" t="s">
        <v>359</v>
      </c>
      <c r="V7" s="299"/>
      <c r="W7" s="297" t="s">
        <v>356</v>
      </c>
      <c r="X7" s="298"/>
      <c r="Y7" s="299" t="s">
        <v>360</v>
      </c>
      <c r="Z7" s="299"/>
      <c r="AA7" s="299" t="s">
        <v>361</v>
      </c>
      <c r="AB7" s="299"/>
      <c r="AC7" s="299" t="s">
        <v>362</v>
      </c>
      <c r="AD7" s="299"/>
      <c r="AE7" s="297" t="s">
        <v>356</v>
      </c>
      <c r="AF7" s="298"/>
      <c r="AG7" s="299" t="s">
        <v>363</v>
      </c>
      <c r="AH7" s="299"/>
      <c r="AI7" s="299" t="s">
        <v>364</v>
      </c>
      <c r="AJ7" s="299"/>
      <c r="AK7" s="299" t="s">
        <v>365</v>
      </c>
      <c r="AL7" s="299"/>
      <c r="AM7" s="297" t="s">
        <v>356</v>
      </c>
      <c r="AN7" s="298"/>
      <c r="AO7" s="294"/>
      <c r="AP7" s="295"/>
      <c r="AQ7" s="295"/>
    </row>
    <row r="8" spans="1:43" ht="15.75" customHeight="1">
      <c r="A8" s="291"/>
      <c r="B8" s="291"/>
      <c r="C8" s="291"/>
      <c r="D8" s="293"/>
      <c r="E8" s="293"/>
      <c r="F8" s="293"/>
      <c r="G8" s="293"/>
      <c r="H8" s="293"/>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294"/>
      <c r="AP8" s="295"/>
      <c r="AQ8" s="295"/>
    </row>
    <row r="9" spans="1:43" ht="142.5" customHeight="1">
      <c r="A9" s="82" t="s">
        <v>8</v>
      </c>
      <c r="B9" s="82" t="s">
        <v>9</v>
      </c>
      <c r="C9" s="19" t="s">
        <v>10</v>
      </c>
      <c r="D9" s="83" t="s">
        <v>16</v>
      </c>
      <c r="E9" s="85" t="s">
        <v>17</v>
      </c>
      <c r="F9" s="85" t="s">
        <v>257</v>
      </c>
      <c r="G9" s="50" t="s">
        <v>279</v>
      </c>
      <c r="H9" s="84" t="s">
        <v>274</v>
      </c>
      <c r="I9" s="44">
        <v>0</v>
      </c>
      <c r="J9" s="44">
        <v>0</v>
      </c>
      <c r="K9" s="45">
        <v>89</v>
      </c>
      <c r="L9" s="45">
        <v>89</v>
      </c>
      <c r="M9" s="44">
        <v>0</v>
      </c>
      <c r="N9" s="44">
        <v>0</v>
      </c>
      <c r="O9" s="46">
        <f>+I9+K9+M9</f>
        <v>89</v>
      </c>
      <c r="P9" s="46">
        <f>+J9+L9+N9</f>
        <v>89</v>
      </c>
      <c r="Q9" s="44">
        <v>0</v>
      </c>
      <c r="R9" s="44">
        <v>0</v>
      </c>
      <c r="S9" s="45">
        <v>30</v>
      </c>
      <c r="T9" s="45">
        <v>4</v>
      </c>
      <c r="U9" s="45">
        <v>60</v>
      </c>
      <c r="V9" s="44">
        <v>94</v>
      </c>
      <c r="W9" s="46">
        <f>+Q9+S9+U9</f>
        <v>90</v>
      </c>
      <c r="X9" s="46">
        <f>+R9+T9+V9</f>
        <v>98</v>
      </c>
      <c r="Y9" s="45">
        <v>0</v>
      </c>
      <c r="Z9" s="21">
        <v>0</v>
      </c>
      <c r="AA9" s="45">
        <v>0</v>
      </c>
      <c r="AB9" s="21">
        <v>0</v>
      </c>
      <c r="AC9" s="45">
        <v>0</v>
      </c>
      <c r="AD9" s="20">
        <v>0</v>
      </c>
      <c r="AE9" s="46">
        <f>+Y9+AA9+AC9</f>
        <v>0</v>
      </c>
      <c r="AF9" s="46">
        <f>+Z9+AB9+AD9</f>
        <v>0</v>
      </c>
      <c r="AG9" s="45" t="e">
        <f>SUM(#REF!)</f>
        <v>#REF!</v>
      </c>
      <c r="AH9" s="45" t="e">
        <f>SUM(#REF!)</f>
        <v>#REF!</v>
      </c>
      <c r="AI9" s="45" t="e">
        <f>SUM(#REF!)</f>
        <v>#REF!</v>
      </c>
      <c r="AJ9" s="45" t="e">
        <f>SUM(#REF!)</f>
        <v>#REF!</v>
      </c>
      <c r="AK9" s="45" t="e">
        <f>SUM(#REF!)</f>
        <v>#REF!</v>
      </c>
      <c r="AL9" s="45" t="e">
        <f>SUM(#REF!)</f>
        <v>#REF!</v>
      </c>
      <c r="AM9" s="46" t="e">
        <f>+AG9+AI9+AK9</f>
        <v>#REF!</v>
      </c>
      <c r="AN9" s="46" t="e">
        <f>+AH9+AJ9+AL9</f>
        <v>#REF!</v>
      </c>
      <c r="AO9" s="47" t="e">
        <f>+O9+W9+AE9+AM9</f>
        <v>#REF!</v>
      </c>
      <c r="AP9" s="47" t="e">
        <f>+P9+X9+AF9+AN9</f>
        <v>#REF!</v>
      </c>
      <c r="AQ9" s="48" t="e">
        <f>IF(AND(AP9&gt;0,AO9&gt;0),AP9/AO9,0)</f>
        <v>#REF!</v>
      </c>
    </row>
    <row r="10" spans="1:43" ht="34.5" customHeight="1">
      <c r="A10" s="300" t="s">
        <v>100</v>
      </c>
      <c r="B10" s="300" t="s">
        <v>140</v>
      </c>
      <c r="C10" s="323" t="s">
        <v>101</v>
      </c>
      <c r="D10" s="434" t="s">
        <v>295</v>
      </c>
      <c r="E10" s="407" t="s">
        <v>308</v>
      </c>
      <c r="F10" s="436" t="s">
        <v>109</v>
      </c>
      <c r="G10" s="52" t="s">
        <v>233</v>
      </c>
      <c r="H10" s="52" t="s">
        <v>164</v>
      </c>
      <c r="I10" s="399" t="e">
        <f>SUM(#REF!)</f>
        <v>#REF!</v>
      </c>
      <c r="J10" s="399" t="e">
        <f>SUM(#REF!)</f>
        <v>#REF!</v>
      </c>
      <c r="K10" s="399" t="e">
        <f>SUM(#REF!)</f>
        <v>#REF!</v>
      </c>
      <c r="L10" s="399" t="e">
        <f>SUM(#REF!)</f>
        <v>#REF!</v>
      </c>
      <c r="M10" s="399" t="e">
        <f>SUM(#REF!)</f>
        <v>#REF!</v>
      </c>
      <c r="N10" s="399" t="e">
        <f>SUM(#REF!)</f>
        <v>#REF!</v>
      </c>
      <c r="O10" s="343" t="e">
        <f>I10+K10+M10</f>
        <v>#REF!</v>
      </c>
      <c r="P10" s="343" t="e">
        <f>+J10+L10+N10</f>
        <v>#REF!</v>
      </c>
      <c r="Q10" s="399" t="e">
        <f>SUM(#REF!)</f>
        <v>#REF!</v>
      </c>
      <c r="R10" s="399" t="e">
        <f>SUM(#REF!)</f>
        <v>#REF!</v>
      </c>
      <c r="S10" s="399" t="e">
        <f>SUM(#REF!)</f>
        <v>#REF!</v>
      </c>
      <c r="T10" s="399" t="e">
        <f>SUM(#REF!)</f>
        <v>#REF!</v>
      </c>
      <c r="U10" s="399" t="e">
        <f>SUM(#REF!)</f>
        <v>#REF!</v>
      </c>
      <c r="V10" s="399" t="e">
        <f>SUM(#REF!)</f>
        <v>#REF!</v>
      </c>
      <c r="W10" s="343" t="e">
        <f>Q10+S10+U10</f>
        <v>#REF!</v>
      </c>
      <c r="X10" s="343" t="e">
        <f>+R10+T10+V10</f>
        <v>#REF!</v>
      </c>
      <c r="Y10" s="399" t="e">
        <f>SUM(#REF!)</f>
        <v>#REF!</v>
      </c>
      <c r="Z10" s="399" t="e">
        <f>SUM(#REF!)</f>
        <v>#REF!</v>
      </c>
      <c r="AA10" s="399" t="e">
        <f>SUM(#REF!)</f>
        <v>#REF!</v>
      </c>
      <c r="AB10" s="399" t="e">
        <f>SUM(#REF!)</f>
        <v>#REF!</v>
      </c>
      <c r="AC10" s="399" t="e">
        <f>SUM(#REF!)</f>
        <v>#REF!</v>
      </c>
      <c r="AD10" s="399" t="e">
        <f>SUM(#REF!)</f>
        <v>#REF!</v>
      </c>
      <c r="AE10" s="343" t="e">
        <f>Y10+AA10+AC10</f>
        <v>#REF!</v>
      </c>
      <c r="AF10" s="343" t="e">
        <f>+Z10+AB10+AD10</f>
        <v>#REF!</v>
      </c>
      <c r="AG10" s="399" t="e">
        <f>SUM(#REF!)</f>
        <v>#REF!</v>
      </c>
      <c r="AH10" s="399" t="e">
        <f>SUM(#REF!)</f>
        <v>#REF!</v>
      </c>
      <c r="AI10" s="399" t="e">
        <f>SUM(#REF!)</f>
        <v>#REF!</v>
      </c>
      <c r="AJ10" s="399" t="e">
        <f>SUM(#REF!)</f>
        <v>#REF!</v>
      </c>
      <c r="AK10" s="399" t="e">
        <f>SUM(#REF!)</f>
        <v>#REF!</v>
      </c>
      <c r="AL10" s="399" t="e">
        <f>SUM(#REF!)</f>
        <v>#REF!</v>
      </c>
      <c r="AM10" s="343" t="e">
        <f>AG10+AI10+AK10</f>
        <v>#REF!</v>
      </c>
      <c r="AN10" s="343" t="e">
        <f>+AH10+AJ10+AL10</f>
        <v>#REF!</v>
      </c>
      <c r="AO10" s="339" t="e">
        <f>O10+W10+AE10+AM10</f>
        <v>#REF!</v>
      </c>
      <c r="AP10" s="339" t="e">
        <f>P10+X10+AF10+AN10</f>
        <v>#REF!</v>
      </c>
      <c r="AQ10" s="317" t="e">
        <f>IF(AND(AP10&gt;0,AO10&gt;0),AP10/AO10,0)</f>
        <v>#REF!</v>
      </c>
    </row>
    <row r="11" spans="1:43" ht="34.5">
      <c r="A11" s="301"/>
      <c r="B11" s="301"/>
      <c r="C11" s="324"/>
      <c r="D11" s="435"/>
      <c r="E11" s="408"/>
      <c r="F11" s="437"/>
      <c r="G11" s="52" t="s">
        <v>234</v>
      </c>
      <c r="H11" s="52" t="s">
        <v>232</v>
      </c>
      <c r="I11" s="404"/>
      <c r="J11" s="404"/>
      <c r="K11" s="404"/>
      <c r="L11" s="404"/>
      <c r="M11" s="404"/>
      <c r="N11" s="404"/>
      <c r="O11" s="403"/>
      <c r="P11" s="403"/>
      <c r="Q11" s="404"/>
      <c r="R11" s="404"/>
      <c r="S11" s="404"/>
      <c r="T11" s="404"/>
      <c r="U11" s="404"/>
      <c r="V11" s="404"/>
      <c r="W11" s="403"/>
      <c r="X11" s="403"/>
      <c r="Y11" s="404"/>
      <c r="Z11" s="404"/>
      <c r="AA11" s="404"/>
      <c r="AB11" s="404"/>
      <c r="AC11" s="404"/>
      <c r="AD11" s="404"/>
      <c r="AE11" s="403"/>
      <c r="AF11" s="403"/>
      <c r="AG11" s="404"/>
      <c r="AH11" s="404"/>
      <c r="AI11" s="404"/>
      <c r="AJ11" s="404"/>
      <c r="AK11" s="404"/>
      <c r="AL11" s="404"/>
      <c r="AM11" s="403"/>
      <c r="AN11" s="403"/>
      <c r="AO11" s="387"/>
      <c r="AP11" s="387"/>
      <c r="AQ11" s="318"/>
    </row>
    <row r="12" spans="1:43" ht="35.25" customHeight="1">
      <c r="A12" s="301"/>
      <c r="B12" s="301"/>
      <c r="C12" s="324"/>
      <c r="D12" s="435"/>
      <c r="E12" s="408"/>
      <c r="F12" s="437"/>
      <c r="G12" s="52" t="s">
        <v>235</v>
      </c>
      <c r="H12" s="52" t="s">
        <v>164</v>
      </c>
      <c r="I12" s="404"/>
      <c r="J12" s="404"/>
      <c r="K12" s="404"/>
      <c r="L12" s="404"/>
      <c r="M12" s="404"/>
      <c r="N12" s="404"/>
      <c r="O12" s="403"/>
      <c r="P12" s="403"/>
      <c r="Q12" s="404"/>
      <c r="R12" s="404"/>
      <c r="S12" s="404"/>
      <c r="T12" s="404"/>
      <c r="U12" s="404"/>
      <c r="V12" s="404"/>
      <c r="W12" s="403"/>
      <c r="X12" s="403"/>
      <c r="Y12" s="404"/>
      <c r="Z12" s="404"/>
      <c r="AA12" s="404"/>
      <c r="AB12" s="404"/>
      <c r="AC12" s="404"/>
      <c r="AD12" s="404"/>
      <c r="AE12" s="403"/>
      <c r="AF12" s="403"/>
      <c r="AG12" s="404"/>
      <c r="AH12" s="404"/>
      <c r="AI12" s="404"/>
      <c r="AJ12" s="404"/>
      <c r="AK12" s="404"/>
      <c r="AL12" s="404"/>
      <c r="AM12" s="403"/>
      <c r="AN12" s="403"/>
      <c r="AO12" s="387"/>
      <c r="AP12" s="387"/>
      <c r="AQ12" s="318"/>
    </row>
    <row r="13" spans="1:43" ht="34.5">
      <c r="A13" s="301"/>
      <c r="B13" s="301"/>
      <c r="C13" s="324"/>
      <c r="D13" s="432"/>
      <c r="E13" s="409"/>
      <c r="F13" s="438"/>
      <c r="G13" s="52" t="s">
        <v>236</v>
      </c>
      <c r="H13" s="52" t="s">
        <v>232</v>
      </c>
      <c r="I13" s="400"/>
      <c r="J13" s="400"/>
      <c r="K13" s="400"/>
      <c r="L13" s="400"/>
      <c r="M13" s="400"/>
      <c r="N13" s="400"/>
      <c r="O13" s="344"/>
      <c r="P13" s="344"/>
      <c r="Q13" s="400"/>
      <c r="R13" s="400"/>
      <c r="S13" s="400"/>
      <c r="T13" s="400"/>
      <c r="U13" s="400"/>
      <c r="V13" s="400"/>
      <c r="W13" s="344"/>
      <c r="X13" s="344"/>
      <c r="Y13" s="400"/>
      <c r="Z13" s="400"/>
      <c r="AA13" s="400"/>
      <c r="AB13" s="400"/>
      <c r="AC13" s="400"/>
      <c r="AD13" s="400"/>
      <c r="AE13" s="344"/>
      <c r="AF13" s="344"/>
      <c r="AG13" s="400"/>
      <c r="AH13" s="400"/>
      <c r="AI13" s="400"/>
      <c r="AJ13" s="400"/>
      <c r="AK13" s="400"/>
      <c r="AL13" s="400"/>
      <c r="AM13" s="344"/>
      <c r="AN13" s="344"/>
      <c r="AO13" s="340"/>
      <c r="AP13" s="340"/>
      <c r="AQ13" s="319"/>
    </row>
    <row r="14" spans="1:43" ht="51" customHeight="1">
      <c r="A14" s="301"/>
      <c r="B14" s="301"/>
      <c r="C14" s="324"/>
      <c r="D14" s="347" t="s">
        <v>201</v>
      </c>
      <c r="E14" s="411" t="s">
        <v>195</v>
      </c>
      <c r="F14" s="306" t="s">
        <v>342</v>
      </c>
      <c r="G14" s="52" t="s">
        <v>141</v>
      </c>
      <c r="H14" s="52" t="s">
        <v>251</v>
      </c>
      <c r="I14" s="341">
        <v>0</v>
      </c>
      <c r="J14" s="341">
        <v>0</v>
      </c>
      <c r="K14" s="341">
        <v>0</v>
      </c>
      <c r="L14" s="341">
        <v>0</v>
      </c>
      <c r="M14" s="341">
        <v>1</v>
      </c>
      <c r="N14" s="341">
        <v>1</v>
      </c>
      <c r="O14" s="343">
        <f>I14+K14+M14</f>
        <v>1</v>
      </c>
      <c r="P14" s="343">
        <f>J14+L14+N14</f>
        <v>1</v>
      </c>
      <c r="Q14" s="341">
        <v>0</v>
      </c>
      <c r="R14" s="341">
        <v>0</v>
      </c>
      <c r="S14" s="341">
        <v>0</v>
      </c>
      <c r="T14" s="341">
        <v>0</v>
      </c>
      <c r="U14" s="341">
        <v>0</v>
      </c>
      <c r="V14" s="341">
        <v>0</v>
      </c>
      <c r="W14" s="343">
        <f>Q14+S14+U14</f>
        <v>0</v>
      </c>
      <c r="X14" s="343">
        <f>R14+T14+V14</f>
        <v>0</v>
      </c>
      <c r="Y14" s="341">
        <v>0</v>
      </c>
      <c r="Z14" s="401">
        <v>0</v>
      </c>
      <c r="AA14" s="341">
        <v>0</v>
      </c>
      <c r="AB14" s="401">
        <v>0</v>
      </c>
      <c r="AC14" s="341">
        <v>0</v>
      </c>
      <c r="AD14" s="401">
        <v>0</v>
      </c>
      <c r="AE14" s="343">
        <f>Y14+AA14+AC14</f>
        <v>0</v>
      </c>
      <c r="AF14" s="343">
        <f>Z14+AB14+AD14</f>
        <v>0</v>
      </c>
      <c r="AG14" s="341">
        <v>0</v>
      </c>
      <c r="AH14" s="401">
        <v>0</v>
      </c>
      <c r="AI14" s="341">
        <v>0</v>
      </c>
      <c r="AJ14" s="401">
        <v>0</v>
      </c>
      <c r="AK14" s="341">
        <v>0</v>
      </c>
      <c r="AL14" s="401">
        <v>0</v>
      </c>
      <c r="AM14" s="343">
        <f>AG14+AI14+AK14</f>
        <v>0</v>
      </c>
      <c r="AN14" s="343">
        <f>AH14+AJ14+AL14</f>
        <v>0</v>
      </c>
      <c r="AO14" s="339">
        <f>O14+W14+AE14+AM14</f>
        <v>1</v>
      </c>
      <c r="AP14" s="339">
        <f>P14+X14+AF14+AN14</f>
        <v>1</v>
      </c>
      <c r="AQ14" s="317">
        <f>IF(AND(AP14&gt;0,AO14&gt;0),AP14/AO14,0)</f>
        <v>1</v>
      </c>
    </row>
    <row r="15" spans="1:43" ht="86.25">
      <c r="A15" s="301"/>
      <c r="B15" s="301"/>
      <c r="C15" s="324"/>
      <c r="D15" s="347"/>
      <c r="E15" s="411"/>
      <c r="F15" s="306"/>
      <c r="G15" s="52" t="s">
        <v>142</v>
      </c>
      <c r="H15" s="52" t="s">
        <v>232</v>
      </c>
      <c r="I15" s="405"/>
      <c r="J15" s="405"/>
      <c r="K15" s="405"/>
      <c r="L15" s="405"/>
      <c r="M15" s="405"/>
      <c r="N15" s="405"/>
      <c r="O15" s="403"/>
      <c r="P15" s="403"/>
      <c r="Q15" s="405"/>
      <c r="R15" s="405"/>
      <c r="S15" s="405"/>
      <c r="T15" s="405"/>
      <c r="U15" s="405"/>
      <c r="V15" s="405"/>
      <c r="W15" s="403"/>
      <c r="X15" s="403"/>
      <c r="Y15" s="405"/>
      <c r="Z15" s="406"/>
      <c r="AA15" s="405"/>
      <c r="AB15" s="406"/>
      <c r="AC15" s="405"/>
      <c r="AD15" s="406"/>
      <c r="AE15" s="403"/>
      <c r="AF15" s="403"/>
      <c r="AG15" s="405"/>
      <c r="AH15" s="406"/>
      <c r="AI15" s="405"/>
      <c r="AJ15" s="406"/>
      <c r="AK15" s="405"/>
      <c r="AL15" s="406"/>
      <c r="AM15" s="403"/>
      <c r="AN15" s="403"/>
      <c r="AO15" s="387"/>
      <c r="AP15" s="387"/>
      <c r="AQ15" s="318"/>
    </row>
    <row r="16" spans="1:43" ht="34.5">
      <c r="A16" s="301"/>
      <c r="B16" s="301"/>
      <c r="C16" s="324"/>
      <c r="D16" s="347"/>
      <c r="E16" s="411"/>
      <c r="F16" s="306"/>
      <c r="G16" s="52" t="s">
        <v>143</v>
      </c>
      <c r="H16" s="52" t="s">
        <v>232</v>
      </c>
      <c r="I16" s="405"/>
      <c r="J16" s="405"/>
      <c r="K16" s="405"/>
      <c r="L16" s="405"/>
      <c r="M16" s="405"/>
      <c r="N16" s="405"/>
      <c r="O16" s="403"/>
      <c r="P16" s="403"/>
      <c r="Q16" s="405"/>
      <c r="R16" s="405"/>
      <c r="S16" s="405"/>
      <c r="T16" s="405"/>
      <c r="U16" s="405"/>
      <c r="V16" s="405"/>
      <c r="W16" s="403"/>
      <c r="X16" s="403"/>
      <c r="Y16" s="405"/>
      <c r="Z16" s="406"/>
      <c r="AA16" s="405"/>
      <c r="AB16" s="406"/>
      <c r="AC16" s="405"/>
      <c r="AD16" s="406"/>
      <c r="AE16" s="403"/>
      <c r="AF16" s="403"/>
      <c r="AG16" s="405"/>
      <c r="AH16" s="406"/>
      <c r="AI16" s="405"/>
      <c r="AJ16" s="406"/>
      <c r="AK16" s="405"/>
      <c r="AL16" s="406"/>
      <c r="AM16" s="403"/>
      <c r="AN16" s="403"/>
      <c r="AO16" s="387"/>
      <c r="AP16" s="387"/>
      <c r="AQ16" s="318"/>
    </row>
    <row r="17" spans="1:43" ht="34.5">
      <c r="A17" s="301"/>
      <c r="B17" s="301"/>
      <c r="C17" s="324"/>
      <c r="D17" s="347"/>
      <c r="E17" s="411"/>
      <c r="F17" s="306"/>
      <c r="G17" s="52" t="s">
        <v>144</v>
      </c>
      <c r="H17" s="52" t="s">
        <v>232</v>
      </c>
      <c r="I17" s="405"/>
      <c r="J17" s="405"/>
      <c r="K17" s="405"/>
      <c r="L17" s="405"/>
      <c r="M17" s="405"/>
      <c r="N17" s="405"/>
      <c r="O17" s="403"/>
      <c r="P17" s="403"/>
      <c r="Q17" s="405"/>
      <c r="R17" s="405"/>
      <c r="S17" s="405"/>
      <c r="T17" s="405"/>
      <c r="U17" s="405"/>
      <c r="V17" s="405"/>
      <c r="W17" s="403"/>
      <c r="X17" s="403"/>
      <c r="Y17" s="405"/>
      <c r="Z17" s="406"/>
      <c r="AA17" s="405"/>
      <c r="AB17" s="406"/>
      <c r="AC17" s="405"/>
      <c r="AD17" s="406"/>
      <c r="AE17" s="403"/>
      <c r="AF17" s="403"/>
      <c r="AG17" s="405"/>
      <c r="AH17" s="406"/>
      <c r="AI17" s="405"/>
      <c r="AJ17" s="406"/>
      <c r="AK17" s="405"/>
      <c r="AL17" s="406"/>
      <c r="AM17" s="403"/>
      <c r="AN17" s="403"/>
      <c r="AO17" s="387"/>
      <c r="AP17" s="387"/>
      <c r="AQ17" s="318"/>
    </row>
    <row r="18" spans="1:43" ht="64.5" customHeight="1">
      <c r="A18" s="301"/>
      <c r="B18" s="301"/>
      <c r="C18" s="324"/>
      <c r="D18" s="347"/>
      <c r="E18" s="411"/>
      <c r="F18" s="306"/>
      <c r="G18" s="52" t="s">
        <v>145</v>
      </c>
      <c r="H18" s="52" t="s">
        <v>232</v>
      </c>
      <c r="I18" s="405"/>
      <c r="J18" s="405"/>
      <c r="K18" s="405"/>
      <c r="L18" s="405"/>
      <c r="M18" s="405"/>
      <c r="N18" s="405"/>
      <c r="O18" s="403"/>
      <c r="P18" s="403"/>
      <c r="Q18" s="405"/>
      <c r="R18" s="405"/>
      <c r="S18" s="405"/>
      <c r="T18" s="405"/>
      <c r="U18" s="405"/>
      <c r="V18" s="405"/>
      <c r="W18" s="403"/>
      <c r="X18" s="403"/>
      <c r="Y18" s="405"/>
      <c r="Z18" s="406"/>
      <c r="AA18" s="405"/>
      <c r="AB18" s="406"/>
      <c r="AC18" s="405"/>
      <c r="AD18" s="406"/>
      <c r="AE18" s="403"/>
      <c r="AF18" s="403"/>
      <c r="AG18" s="405"/>
      <c r="AH18" s="406"/>
      <c r="AI18" s="405"/>
      <c r="AJ18" s="406"/>
      <c r="AK18" s="405"/>
      <c r="AL18" s="406"/>
      <c r="AM18" s="403"/>
      <c r="AN18" s="403"/>
      <c r="AO18" s="387"/>
      <c r="AP18" s="387"/>
      <c r="AQ18" s="318"/>
    </row>
    <row r="19" spans="1:43" ht="87" customHeight="1">
      <c r="A19" s="301"/>
      <c r="B19" s="301"/>
      <c r="C19" s="324"/>
      <c r="D19" s="347"/>
      <c r="E19" s="411"/>
      <c r="F19" s="306"/>
      <c r="G19" s="52" t="s">
        <v>146</v>
      </c>
      <c r="H19" s="52" t="s">
        <v>232</v>
      </c>
      <c r="I19" s="342"/>
      <c r="J19" s="342"/>
      <c r="K19" s="342"/>
      <c r="L19" s="342"/>
      <c r="M19" s="342"/>
      <c r="N19" s="342"/>
      <c r="O19" s="344"/>
      <c r="P19" s="344"/>
      <c r="Q19" s="342"/>
      <c r="R19" s="342"/>
      <c r="S19" s="342"/>
      <c r="T19" s="342"/>
      <c r="U19" s="342"/>
      <c r="V19" s="342"/>
      <c r="W19" s="344"/>
      <c r="X19" s="344"/>
      <c r="Y19" s="342"/>
      <c r="Z19" s="402"/>
      <c r="AA19" s="342"/>
      <c r="AB19" s="402"/>
      <c r="AC19" s="342"/>
      <c r="AD19" s="402"/>
      <c r="AE19" s="344"/>
      <c r="AF19" s="344"/>
      <c r="AG19" s="342"/>
      <c r="AH19" s="402"/>
      <c r="AI19" s="342"/>
      <c r="AJ19" s="402"/>
      <c r="AK19" s="342"/>
      <c r="AL19" s="402"/>
      <c r="AM19" s="344"/>
      <c r="AN19" s="344"/>
      <c r="AO19" s="340"/>
      <c r="AP19" s="340"/>
      <c r="AQ19" s="319"/>
    </row>
    <row r="20" spans="1:43" ht="52.5" customHeight="1">
      <c r="A20" s="301"/>
      <c r="B20" s="301"/>
      <c r="C20" s="324"/>
      <c r="D20" s="304" t="s">
        <v>196</v>
      </c>
      <c r="E20" s="416" t="s">
        <v>381</v>
      </c>
      <c r="F20" s="304" t="s">
        <v>197</v>
      </c>
      <c r="G20" s="52" t="s">
        <v>141</v>
      </c>
      <c r="H20" s="52" t="s">
        <v>232</v>
      </c>
      <c r="I20" s="341">
        <v>0</v>
      </c>
      <c r="J20" s="341">
        <v>0</v>
      </c>
      <c r="K20" s="341">
        <v>0</v>
      </c>
      <c r="L20" s="341">
        <v>0</v>
      </c>
      <c r="M20" s="341">
        <v>0</v>
      </c>
      <c r="N20" s="341">
        <v>0</v>
      </c>
      <c r="O20" s="343">
        <f>I20+K20+M20</f>
        <v>0</v>
      </c>
      <c r="P20" s="343">
        <f>J20+L20+N20</f>
        <v>0</v>
      </c>
      <c r="Q20" s="341">
        <v>0</v>
      </c>
      <c r="R20" s="341">
        <v>0</v>
      </c>
      <c r="S20" s="341">
        <v>0</v>
      </c>
      <c r="T20" s="341">
        <v>0</v>
      </c>
      <c r="U20" s="341">
        <v>0</v>
      </c>
      <c r="V20" s="341">
        <v>0</v>
      </c>
      <c r="W20" s="343">
        <f>Q20+S20+U20</f>
        <v>0</v>
      </c>
      <c r="X20" s="343">
        <f>R20+T20+V20</f>
        <v>0</v>
      </c>
      <c r="Y20" s="341">
        <v>0</v>
      </c>
      <c r="Z20" s="401">
        <v>0</v>
      </c>
      <c r="AA20" s="341">
        <v>0</v>
      </c>
      <c r="AB20" s="401">
        <v>0</v>
      </c>
      <c r="AC20" s="341">
        <v>0</v>
      </c>
      <c r="AD20" s="401">
        <v>0</v>
      </c>
      <c r="AE20" s="343">
        <f>Y20+AA20+AC20</f>
        <v>0</v>
      </c>
      <c r="AF20" s="343">
        <f>Z20+AB20+AD20</f>
        <v>0</v>
      </c>
      <c r="AG20" s="341">
        <v>0</v>
      </c>
      <c r="AH20" s="401">
        <v>0</v>
      </c>
      <c r="AI20" s="341">
        <v>1</v>
      </c>
      <c r="AJ20" s="401">
        <v>1</v>
      </c>
      <c r="AK20" s="341">
        <v>0</v>
      </c>
      <c r="AL20" s="401">
        <v>0</v>
      </c>
      <c r="AM20" s="343">
        <f>AG20+AI20+AK20</f>
        <v>1</v>
      </c>
      <c r="AN20" s="343">
        <f>AH20+AJ20+AL20</f>
        <v>1</v>
      </c>
      <c r="AO20" s="339">
        <f>O20+W20+AE20+AM20</f>
        <v>1</v>
      </c>
      <c r="AP20" s="339">
        <f>P20+X20+AF20+AN20</f>
        <v>1</v>
      </c>
      <c r="AQ20" s="317">
        <f>IF(AND(AP20&gt;0,AO20&gt;0),AP20/AO20,0)</f>
        <v>1</v>
      </c>
    </row>
    <row r="21" spans="1:43" ht="90" customHeight="1">
      <c r="A21" s="301"/>
      <c r="B21" s="301"/>
      <c r="C21" s="324"/>
      <c r="D21" s="304"/>
      <c r="E21" s="416"/>
      <c r="F21" s="304"/>
      <c r="G21" s="60" t="s">
        <v>198</v>
      </c>
      <c r="H21" s="52" t="s">
        <v>232</v>
      </c>
      <c r="I21" s="405"/>
      <c r="J21" s="405"/>
      <c r="K21" s="405"/>
      <c r="L21" s="405"/>
      <c r="M21" s="405"/>
      <c r="N21" s="405"/>
      <c r="O21" s="403"/>
      <c r="P21" s="403"/>
      <c r="Q21" s="405"/>
      <c r="R21" s="405"/>
      <c r="S21" s="405"/>
      <c r="T21" s="405"/>
      <c r="U21" s="405"/>
      <c r="V21" s="405"/>
      <c r="W21" s="403"/>
      <c r="X21" s="403"/>
      <c r="Y21" s="405"/>
      <c r="Z21" s="406"/>
      <c r="AA21" s="405"/>
      <c r="AB21" s="406"/>
      <c r="AC21" s="405"/>
      <c r="AD21" s="406"/>
      <c r="AE21" s="403"/>
      <c r="AF21" s="403"/>
      <c r="AG21" s="405"/>
      <c r="AH21" s="406"/>
      <c r="AI21" s="405"/>
      <c r="AJ21" s="406"/>
      <c r="AK21" s="405"/>
      <c r="AL21" s="406"/>
      <c r="AM21" s="403"/>
      <c r="AN21" s="403"/>
      <c r="AO21" s="387"/>
      <c r="AP21" s="387"/>
      <c r="AQ21" s="318"/>
    </row>
    <row r="22" spans="1:43" ht="43.5" customHeight="1">
      <c r="A22" s="301"/>
      <c r="B22" s="301"/>
      <c r="C22" s="324"/>
      <c r="D22" s="304"/>
      <c r="E22" s="416"/>
      <c r="F22" s="304"/>
      <c r="G22" s="52" t="s">
        <v>147</v>
      </c>
      <c r="H22" s="52" t="s">
        <v>232</v>
      </c>
      <c r="I22" s="405"/>
      <c r="J22" s="405"/>
      <c r="K22" s="405"/>
      <c r="L22" s="405"/>
      <c r="M22" s="405"/>
      <c r="N22" s="405"/>
      <c r="O22" s="403"/>
      <c r="P22" s="403"/>
      <c r="Q22" s="405"/>
      <c r="R22" s="405"/>
      <c r="S22" s="405"/>
      <c r="T22" s="405"/>
      <c r="U22" s="405"/>
      <c r="V22" s="405"/>
      <c r="W22" s="403"/>
      <c r="X22" s="403"/>
      <c r="Y22" s="405"/>
      <c r="Z22" s="406"/>
      <c r="AA22" s="405"/>
      <c r="AB22" s="406"/>
      <c r="AC22" s="405"/>
      <c r="AD22" s="406"/>
      <c r="AE22" s="403"/>
      <c r="AF22" s="403"/>
      <c r="AG22" s="405"/>
      <c r="AH22" s="406"/>
      <c r="AI22" s="405"/>
      <c r="AJ22" s="406"/>
      <c r="AK22" s="405"/>
      <c r="AL22" s="406"/>
      <c r="AM22" s="403"/>
      <c r="AN22" s="403"/>
      <c r="AO22" s="387"/>
      <c r="AP22" s="387"/>
      <c r="AQ22" s="318"/>
    </row>
    <row r="23" spans="1:43" ht="58.5" customHeight="1">
      <c r="A23" s="301"/>
      <c r="B23" s="301"/>
      <c r="C23" s="324"/>
      <c r="D23" s="304"/>
      <c r="E23" s="416"/>
      <c r="F23" s="304"/>
      <c r="G23" s="52" t="s">
        <v>148</v>
      </c>
      <c r="H23" s="52" t="s">
        <v>232</v>
      </c>
      <c r="I23" s="405"/>
      <c r="J23" s="405"/>
      <c r="K23" s="405"/>
      <c r="L23" s="405"/>
      <c r="M23" s="405"/>
      <c r="N23" s="405"/>
      <c r="O23" s="403"/>
      <c r="P23" s="403"/>
      <c r="Q23" s="405"/>
      <c r="R23" s="405"/>
      <c r="S23" s="405"/>
      <c r="T23" s="405"/>
      <c r="U23" s="405"/>
      <c r="V23" s="405"/>
      <c r="W23" s="403"/>
      <c r="X23" s="403"/>
      <c r="Y23" s="405"/>
      <c r="Z23" s="406"/>
      <c r="AA23" s="405"/>
      <c r="AB23" s="406"/>
      <c r="AC23" s="405"/>
      <c r="AD23" s="406"/>
      <c r="AE23" s="403"/>
      <c r="AF23" s="403"/>
      <c r="AG23" s="405"/>
      <c r="AH23" s="406"/>
      <c r="AI23" s="405"/>
      <c r="AJ23" s="406"/>
      <c r="AK23" s="405"/>
      <c r="AL23" s="406"/>
      <c r="AM23" s="403"/>
      <c r="AN23" s="403"/>
      <c r="AO23" s="387"/>
      <c r="AP23" s="387"/>
      <c r="AQ23" s="318"/>
    </row>
    <row r="24" spans="1:43" ht="89.25" customHeight="1">
      <c r="A24" s="301"/>
      <c r="B24" s="301"/>
      <c r="C24" s="324"/>
      <c r="D24" s="304"/>
      <c r="E24" s="416"/>
      <c r="F24" s="304"/>
      <c r="G24" s="52" t="s">
        <v>149</v>
      </c>
      <c r="H24" s="52" t="s">
        <v>232</v>
      </c>
      <c r="I24" s="342"/>
      <c r="J24" s="342"/>
      <c r="K24" s="342"/>
      <c r="L24" s="342"/>
      <c r="M24" s="342"/>
      <c r="N24" s="342"/>
      <c r="O24" s="344"/>
      <c r="P24" s="344"/>
      <c r="Q24" s="342"/>
      <c r="R24" s="342"/>
      <c r="S24" s="342"/>
      <c r="T24" s="342"/>
      <c r="U24" s="342"/>
      <c r="V24" s="342"/>
      <c r="W24" s="344"/>
      <c r="X24" s="344"/>
      <c r="Y24" s="342"/>
      <c r="Z24" s="402"/>
      <c r="AA24" s="342"/>
      <c r="AB24" s="402"/>
      <c r="AC24" s="342"/>
      <c r="AD24" s="402"/>
      <c r="AE24" s="344"/>
      <c r="AF24" s="344"/>
      <c r="AG24" s="342"/>
      <c r="AH24" s="402"/>
      <c r="AI24" s="342"/>
      <c r="AJ24" s="402"/>
      <c r="AK24" s="342"/>
      <c r="AL24" s="402"/>
      <c r="AM24" s="344"/>
      <c r="AN24" s="344"/>
      <c r="AO24" s="340"/>
      <c r="AP24" s="340"/>
      <c r="AQ24" s="319"/>
    </row>
    <row r="25" spans="1:43" ht="51.75">
      <c r="A25" s="301"/>
      <c r="B25" s="301"/>
      <c r="C25" s="324"/>
      <c r="D25" s="304" t="s">
        <v>200</v>
      </c>
      <c r="E25" s="416" t="s">
        <v>195</v>
      </c>
      <c r="F25" s="304" t="s">
        <v>199</v>
      </c>
      <c r="G25" s="52" t="s">
        <v>141</v>
      </c>
      <c r="H25" s="52" t="s">
        <v>252</v>
      </c>
      <c r="I25" s="341">
        <v>0</v>
      </c>
      <c r="J25" s="433">
        <v>0</v>
      </c>
      <c r="K25" s="341">
        <v>0</v>
      </c>
      <c r="L25" s="341">
        <v>0</v>
      </c>
      <c r="M25" s="429">
        <v>1</v>
      </c>
      <c r="N25" s="429">
        <v>1</v>
      </c>
      <c r="O25" s="343">
        <f>I25+K25+M25</f>
        <v>1</v>
      </c>
      <c r="P25" s="343">
        <f>J25+L25+N25</f>
        <v>1</v>
      </c>
      <c r="Q25" s="341">
        <v>0</v>
      </c>
      <c r="R25" s="341">
        <v>0</v>
      </c>
      <c r="S25" s="341">
        <v>0</v>
      </c>
      <c r="T25" s="341">
        <v>0</v>
      </c>
      <c r="U25" s="341">
        <v>0</v>
      </c>
      <c r="V25" s="341">
        <v>0</v>
      </c>
      <c r="W25" s="343">
        <f>Q25+S25+U25</f>
        <v>0</v>
      </c>
      <c r="X25" s="343">
        <f>R25+T25+V25</f>
        <v>0</v>
      </c>
      <c r="Y25" s="341">
        <v>0</v>
      </c>
      <c r="Z25" s="401">
        <v>0</v>
      </c>
      <c r="AA25" s="341">
        <v>0</v>
      </c>
      <c r="AB25" s="401">
        <v>0</v>
      </c>
      <c r="AC25" s="341">
        <v>0</v>
      </c>
      <c r="AD25" s="401">
        <v>0</v>
      </c>
      <c r="AE25" s="343">
        <f>Y25+AA25+AC25</f>
        <v>0</v>
      </c>
      <c r="AF25" s="343">
        <f>Z25+AB25+AD25</f>
        <v>0</v>
      </c>
      <c r="AG25" s="341">
        <v>0</v>
      </c>
      <c r="AH25" s="401">
        <v>0</v>
      </c>
      <c r="AI25" s="341">
        <v>0</v>
      </c>
      <c r="AJ25" s="401">
        <v>0</v>
      </c>
      <c r="AK25" s="341">
        <v>0</v>
      </c>
      <c r="AL25" s="401">
        <v>0</v>
      </c>
      <c r="AM25" s="343">
        <f>AG25+AI25+AK25</f>
        <v>0</v>
      </c>
      <c r="AN25" s="343">
        <f>AH25+AJ25+AL25</f>
        <v>0</v>
      </c>
      <c r="AO25" s="339">
        <f>O25+W25+AE25+AM25</f>
        <v>1</v>
      </c>
      <c r="AP25" s="339">
        <f>P25+X25+AF25+AN25</f>
        <v>1</v>
      </c>
      <c r="AQ25" s="317">
        <f>IF(AND(AP25&gt;0,AO25&gt;0),AP25/AO25,0)</f>
        <v>1</v>
      </c>
    </row>
    <row r="26" spans="1:43" ht="51" customHeight="1">
      <c r="A26" s="301"/>
      <c r="B26" s="301"/>
      <c r="C26" s="324"/>
      <c r="D26" s="304"/>
      <c r="E26" s="416"/>
      <c r="F26" s="304"/>
      <c r="G26" s="52" t="s">
        <v>150</v>
      </c>
      <c r="H26" s="52" t="s">
        <v>232</v>
      </c>
      <c r="I26" s="405"/>
      <c r="J26" s="405"/>
      <c r="K26" s="405"/>
      <c r="L26" s="405"/>
      <c r="M26" s="430"/>
      <c r="N26" s="430"/>
      <c r="O26" s="403"/>
      <c r="P26" s="403"/>
      <c r="Q26" s="405"/>
      <c r="R26" s="405"/>
      <c r="S26" s="405"/>
      <c r="T26" s="405"/>
      <c r="U26" s="405"/>
      <c r="V26" s="405"/>
      <c r="W26" s="403"/>
      <c r="X26" s="403"/>
      <c r="Y26" s="405"/>
      <c r="Z26" s="406"/>
      <c r="AA26" s="405"/>
      <c r="AB26" s="406"/>
      <c r="AC26" s="405"/>
      <c r="AD26" s="406"/>
      <c r="AE26" s="403"/>
      <c r="AF26" s="403"/>
      <c r="AG26" s="405"/>
      <c r="AH26" s="406"/>
      <c r="AI26" s="405"/>
      <c r="AJ26" s="406"/>
      <c r="AK26" s="405"/>
      <c r="AL26" s="406"/>
      <c r="AM26" s="403"/>
      <c r="AN26" s="403"/>
      <c r="AO26" s="387"/>
      <c r="AP26" s="387"/>
      <c r="AQ26" s="318"/>
    </row>
    <row r="27" spans="1:43" ht="48" customHeight="1">
      <c r="A27" s="301"/>
      <c r="B27" s="301"/>
      <c r="C27" s="324"/>
      <c r="D27" s="304"/>
      <c r="E27" s="416"/>
      <c r="F27" s="304"/>
      <c r="G27" s="52" t="s">
        <v>147</v>
      </c>
      <c r="H27" s="52" t="s">
        <v>232</v>
      </c>
      <c r="I27" s="405"/>
      <c r="J27" s="405"/>
      <c r="K27" s="405"/>
      <c r="L27" s="405"/>
      <c r="M27" s="430"/>
      <c r="N27" s="430"/>
      <c r="O27" s="403"/>
      <c r="P27" s="403"/>
      <c r="Q27" s="405"/>
      <c r="R27" s="405"/>
      <c r="S27" s="405"/>
      <c r="T27" s="405"/>
      <c r="U27" s="405"/>
      <c r="V27" s="405"/>
      <c r="W27" s="403"/>
      <c r="X27" s="403"/>
      <c r="Y27" s="405"/>
      <c r="Z27" s="406"/>
      <c r="AA27" s="405"/>
      <c r="AB27" s="406"/>
      <c r="AC27" s="405"/>
      <c r="AD27" s="406"/>
      <c r="AE27" s="403"/>
      <c r="AF27" s="403"/>
      <c r="AG27" s="405"/>
      <c r="AH27" s="406"/>
      <c r="AI27" s="405"/>
      <c r="AJ27" s="406"/>
      <c r="AK27" s="405"/>
      <c r="AL27" s="406"/>
      <c r="AM27" s="403"/>
      <c r="AN27" s="403"/>
      <c r="AO27" s="387"/>
      <c r="AP27" s="387"/>
      <c r="AQ27" s="318"/>
    </row>
    <row r="28" spans="1:43" ht="46.5" customHeight="1">
      <c r="A28" s="301"/>
      <c r="B28" s="301"/>
      <c r="C28" s="324"/>
      <c r="D28" s="304"/>
      <c r="E28" s="416"/>
      <c r="F28" s="304"/>
      <c r="G28" s="52" t="s">
        <v>148</v>
      </c>
      <c r="H28" s="52" t="s">
        <v>232</v>
      </c>
      <c r="I28" s="405"/>
      <c r="J28" s="405"/>
      <c r="K28" s="405"/>
      <c r="L28" s="405"/>
      <c r="M28" s="430"/>
      <c r="N28" s="430"/>
      <c r="O28" s="403"/>
      <c r="P28" s="403"/>
      <c r="Q28" s="405"/>
      <c r="R28" s="405"/>
      <c r="S28" s="405"/>
      <c r="T28" s="405"/>
      <c r="U28" s="405"/>
      <c r="V28" s="405"/>
      <c r="W28" s="403"/>
      <c r="X28" s="403"/>
      <c r="Y28" s="405"/>
      <c r="Z28" s="406"/>
      <c r="AA28" s="405"/>
      <c r="AB28" s="406"/>
      <c r="AC28" s="405"/>
      <c r="AD28" s="406"/>
      <c r="AE28" s="403"/>
      <c r="AF28" s="403"/>
      <c r="AG28" s="405"/>
      <c r="AH28" s="406"/>
      <c r="AI28" s="405"/>
      <c r="AJ28" s="406"/>
      <c r="AK28" s="405"/>
      <c r="AL28" s="406"/>
      <c r="AM28" s="403"/>
      <c r="AN28" s="403"/>
      <c r="AO28" s="387"/>
      <c r="AP28" s="387"/>
      <c r="AQ28" s="318"/>
    </row>
    <row r="29" spans="1:43" ht="111.75" customHeight="1">
      <c r="A29" s="301"/>
      <c r="B29" s="301"/>
      <c r="C29" s="324"/>
      <c r="D29" s="304"/>
      <c r="E29" s="416"/>
      <c r="F29" s="304"/>
      <c r="G29" s="52" t="s">
        <v>151</v>
      </c>
      <c r="H29" s="52" t="s">
        <v>232</v>
      </c>
      <c r="I29" s="342"/>
      <c r="J29" s="342"/>
      <c r="K29" s="342"/>
      <c r="L29" s="342"/>
      <c r="M29" s="431"/>
      <c r="N29" s="431"/>
      <c r="O29" s="344"/>
      <c r="P29" s="344"/>
      <c r="Q29" s="342"/>
      <c r="R29" s="342"/>
      <c r="S29" s="342"/>
      <c r="T29" s="342"/>
      <c r="U29" s="342"/>
      <c r="V29" s="342"/>
      <c r="W29" s="344"/>
      <c r="X29" s="344"/>
      <c r="Y29" s="342"/>
      <c r="Z29" s="402"/>
      <c r="AA29" s="342"/>
      <c r="AB29" s="402"/>
      <c r="AC29" s="342"/>
      <c r="AD29" s="402"/>
      <c r="AE29" s="344"/>
      <c r="AF29" s="344"/>
      <c r="AG29" s="342"/>
      <c r="AH29" s="402"/>
      <c r="AI29" s="342"/>
      <c r="AJ29" s="402"/>
      <c r="AK29" s="342"/>
      <c r="AL29" s="402"/>
      <c r="AM29" s="344"/>
      <c r="AN29" s="344"/>
      <c r="AO29" s="340"/>
      <c r="AP29" s="340"/>
      <c r="AQ29" s="319"/>
    </row>
    <row r="30" spans="1:43" ht="51.75" customHeight="1">
      <c r="A30" s="301"/>
      <c r="B30" s="301"/>
      <c r="C30" s="324"/>
      <c r="D30" s="432" t="s">
        <v>191</v>
      </c>
      <c r="E30" s="409" t="s">
        <v>192</v>
      </c>
      <c r="F30" s="432" t="s">
        <v>193</v>
      </c>
      <c r="G30" s="38" t="s">
        <v>141</v>
      </c>
      <c r="H30" s="38" t="s">
        <v>252</v>
      </c>
      <c r="I30" s="341">
        <v>0</v>
      </c>
      <c r="J30" s="341">
        <v>0</v>
      </c>
      <c r="K30" s="341">
        <v>0</v>
      </c>
      <c r="L30" s="341">
        <v>0</v>
      </c>
      <c r="M30" s="341">
        <v>0</v>
      </c>
      <c r="N30" s="341">
        <v>0</v>
      </c>
      <c r="O30" s="343">
        <f>I30+K30+M30</f>
        <v>0</v>
      </c>
      <c r="P30" s="343">
        <f>J30+L30+N30</f>
        <v>0</v>
      </c>
      <c r="Q30" s="341">
        <v>0</v>
      </c>
      <c r="R30" s="341">
        <v>0</v>
      </c>
      <c r="S30" s="341">
        <v>0</v>
      </c>
      <c r="T30" s="341">
        <v>0</v>
      </c>
      <c r="U30" s="341">
        <v>0</v>
      </c>
      <c r="V30" s="341">
        <v>0</v>
      </c>
      <c r="W30" s="343">
        <f>Q30+S30+U30</f>
        <v>0</v>
      </c>
      <c r="X30" s="343">
        <f>R30+T30+V30</f>
        <v>0</v>
      </c>
      <c r="Y30" s="341">
        <v>0</v>
      </c>
      <c r="Z30" s="401">
        <v>0</v>
      </c>
      <c r="AA30" s="341">
        <v>0</v>
      </c>
      <c r="AB30" s="401">
        <v>0</v>
      </c>
      <c r="AC30" s="341">
        <v>0</v>
      </c>
      <c r="AD30" s="401">
        <v>0</v>
      </c>
      <c r="AE30" s="343">
        <f>Y30+AA30+AC30</f>
        <v>0</v>
      </c>
      <c r="AF30" s="343">
        <f>Z30+AB30+AD30</f>
        <v>0</v>
      </c>
      <c r="AG30" s="341">
        <v>1</v>
      </c>
      <c r="AH30" s="401">
        <v>1</v>
      </c>
      <c r="AI30" s="341">
        <v>0</v>
      </c>
      <c r="AJ30" s="401">
        <v>0</v>
      </c>
      <c r="AK30" s="341">
        <v>0</v>
      </c>
      <c r="AL30" s="401">
        <v>0</v>
      </c>
      <c r="AM30" s="343">
        <f>AG30+AI30+AK30</f>
        <v>1</v>
      </c>
      <c r="AN30" s="343">
        <f>AH30+AJ30+AL30</f>
        <v>1</v>
      </c>
      <c r="AO30" s="339">
        <f>O30+W30+AE30+AM30</f>
        <v>1</v>
      </c>
      <c r="AP30" s="339">
        <f>P30+X30+AF30+AN30</f>
        <v>1</v>
      </c>
      <c r="AQ30" s="317">
        <f>IF(AND(AP30&gt;0,AO30&gt;0),AP30/AO30,0)</f>
        <v>1</v>
      </c>
    </row>
    <row r="31" spans="1:43" ht="46.5" customHeight="1">
      <c r="A31" s="301"/>
      <c r="B31" s="301"/>
      <c r="C31" s="324"/>
      <c r="D31" s="307"/>
      <c r="E31" s="305"/>
      <c r="F31" s="307"/>
      <c r="G31" s="52" t="s">
        <v>155</v>
      </c>
      <c r="H31" s="52" t="s">
        <v>253</v>
      </c>
      <c r="I31" s="405"/>
      <c r="J31" s="405"/>
      <c r="K31" s="405"/>
      <c r="L31" s="405"/>
      <c r="M31" s="405"/>
      <c r="N31" s="405"/>
      <c r="O31" s="403"/>
      <c r="P31" s="403"/>
      <c r="Q31" s="405"/>
      <c r="R31" s="405"/>
      <c r="S31" s="405"/>
      <c r="T31" s="405"/>
      <c r="U31" s="405"/>
      <c r="V31" s="405"/>
      <c r="W31" s="403"/>
      <c r="X31" s="403"/>
      <c r="Y31" s="405"/>
      <c r="Z31" s="406"/>
      <c r="AA31" s="405"/>
      <c r="AB31" s="406"/>
      <c r="AC31" s="405"/>
      <c r="AD31" s="406"/>
      <c r="AE31" s="403"/>
      <c r="AF31" s="403"/>
      <c r="AG31" s="405"/>
      <c r="AH31" s="406"/>
      <c r="AI31" s="405"/>
      <c r="AJ31" s="406"/>
      <c r="AK31" s="405"/>
      <c r="AL31" s="406"/>
      <c r="AM31" s="403"/>
      <c r="AN31" s="403"/>
      <c r="AO31" s="387"/>
      <c r="AP31" s="387"/>
      <c r="AQ31" s="318"/>
    </row>
    <row r="32" spans="1:43" ht="34.5">
      <c r="A32" s="301"/>
      <c r="B32" s="301"/>
      <c r="C32" s="324"/>
      <c r="D32" s="307"/>
      <c r="E32" s="305"/>
      <c r="F32" s="307"/>
      <c r="G32" s="52" t="s">
        <v>152</v>
      </c>
      <c r="H32" s="52" t="s">
        <v>232</v>
      </c>
      <c r="I32" s="405"/>
      <c r="J32" s="405"/>
      <c r="K32" s="405"/>
      <c r="L32" s="405"/>
      <c r="M32" s="405"/>
      <c r="N32" s="405"/>
      <c r="O32" s="403"/>
      <c r="P32" s="403"/>
      <c r="Q32" s="405"/>
      <c r="R32" s="405"/>
      <c r="S32" s="405"/>
      <c r="T32" s="405"/>
      <c r="U32" s="405"/>
      <c r="V32" s="405"/>
      <c r="W32" s="403"/>
      <c r="X32" s="403"/>
      <c r="Y32" s="405"/>
      <c r="Z32" s="406"/>
      <c r="AA32" s="405"/>
      <c r="AB32" s="406"/>
      <c r="AC32" s="405"/>
      <c r="AD32" s="406"/>
      <c r="AE32" s="403"/>
      <c r="AF32" s="403"/>
      <c r="AG32" s="405"/>
      <c r="AH32" s="406"/>
      <c r="AI32" s="405"/>
      <c r="AJ32" s="406"/>
      <c r="AK32" s="405"/>
      <c r="AL32" s="406"/>
      <c r="AM32" s="403"/>
      <c r="AN32" s="403"/>
      <c r="AO32" s="387"/>
      <c r="AP32" s="387"/>
      <c r="AQ32" s="318"/>
    </row>
    <row r="33" spans="1:43" ht="34.5">
      <c r="A33" s="301"/>
      <c r="B33" s="301"/>
      <c r="C33" s="324"/>
      <c r="D33" s="307"/>
      <c r="E33" s="305"/>
      <c r="F33" s="307"/>
      <c r="G33" s="52" t="s">
        <v>153</v>
      </c>
      <c r="H33" s="52" t="s">
        <v>232</v>
      </c>
      <c r="I33" s="405"/>
      <c r="J33" s="405"/>
      <c r="K33" s="405"/>
      <c r="L33" s="405"/>
      <c r="M33" s="405"/>
      <c r="N33" s="405"/>
      <c r="O33" s="403"/>
      <c r="P33" s="403"/>
      <c r="Q33" s="405"/>
      <c r="R33" s="405"/>
      <c r="S33" s="405"/>
      <c r="T33" s="405"/>
      <c r="U33" s="405"/>
      <c r="V33" s="405"/>
      <c r="W33" s="403"/>
      <c r="X33" s="403"/>
      <c r="Y33" s="405"/>
      <c r="Z33" s="406"/>
      <c r="AA33" s="405"/>
      <c r="AB33" s="406"/>
      <c r="AC33" s="405"/>
      <c r="AD33" s="406"/>
      <c r="AE33" s="403"/>
      <c r="AF33" s="403"/>
      <c r="AG33" s="405"/>
      <c r="AH33" s="406"/>
      <c r="AI33" s="405"/>
      <c r="AJ33" s="406"/>
      <c r="AK33" s="405"/>
      <c r="AL33" s="406"/>
      <c r="AM33" s="403"/>
      <c r="AN33" s="403"/>
      <c r="AO33" s="387"/>
      <c r="AP33" s="387"/>
      <c r="AQ33" s="318"/>
    </row>
    <row r="34" spans="1:43" ht="34.5">
      <c r="A34" s="301"/>
      <c r="B34" s="301"/>
      <c r="C34" s="324"/>
      <c r="D34" s="307"/>
      <c r="E34" s="305"/>
      <c r="F34" s="307"/>
      <c r="G34" s="52" t="s">
        <v>154</v>
      </c>
      <c r="H34" s="52" t="s">
        <v>232</v>
      </c>
      <c r="I34" s="405"/>
      <c r="J34" s="405"/>
      <c r="K34" s="405"/>
      <c r="L34" s="405"/>
      <c r="M34" s="405"/>
      <c r="N34" s="405"/>
      <c r="O34" s="403"/>
      <c r="P34" s="403"/>
      <c r="Q34" s="405"/>
      <c r="R34" s="405"/>
      <c r="S34" s="405"/>
      <c r="T34" s="405"/>
      <c r="U34" s="405"/>
      <c r="V34" s="405"/>
      <c r="W34" s="403"/>
      <c r="X34" s="403"/>
      <c r="Y34" s="405"/>
      <c r="Z34" s="406"/>
      <c r="AA34" s="405"/>
      <c r="AB34" s="406"/>
      <c r="AC34" s="405"/>
      <c r="AD34" s="406"/>
      <c r="AE34" s="403"/>
      <c r="AF34" s="403"/>
      <c r="AG34" s="405"/>
      <c r="AH34" s="406"/>
      <c r="AI34" s="405"/>
      <c r="AJ34" s="406"/>
      <c r="AK34" s="405"/>
      <c r="AL34" s="406"/>
      <c r="AM34" s="403"/>
      <c r="AN34" s="403"/>
      <c r="AO34" s="387"/>
      <c r="AP34" s="387"/>
      <c r="AQ34" s="318"/>
    </row>
    <row r="35" spans="1:43" ht="34.5" customHeight="1">
      <c r="A35" s="301"/>
      <c r="B35" s="301"/>
      <c r="C35" s="324"/>
      <c r="D35" s="307"/>
      <c r="E35" s="305"/>
      <c r="F35" s="307"/>
      <c r="G35" s="52" t="s">
        <v>156</v>
      </c>
      <c r="H35" s="307" t="s">
        <v>253</v>
      </c>
      <c r="I35" s="405"/>
      <c r="J35" s="405"/>
      <c r="K35" s="405"/>
      <c r="L35" s="405"/>
      <c r="M35" s="405"/>
      <c r="N35" s="405"/>
      <c r="O35" s="403"/>
      <c r="P35" s="403"/>
      <c r="Q35" s="405"/>
      <c r="R35" s="405"/>
      <c r="S35" s="405"/>
      <c r="T35" s="405"/>
      <c r="U35" s="405"/>
      <c r="V35" s="405"/>
      <c r="W35" s="403"/>
      <c r="X35" s="403"/>
      <c r="Y35" s="405"/>
      <c r="Z35" s="406"/>
      <c r="AA35" s="405"/>
      <c r="AB35" s="406"/>
      <c r="AC35" s="405"/>
      <c r="AD35" s="406"/>
      <c r="AE35" s="403"/>
      <c r="AF35" s="403"/>
      <c r="AG35" s="405"/>
      <c r="AH35" s="406"/>
      <c r="AI35" s="405"/>
      <c r="AJ35" s="406"/>
      <c r="AK35" s="405"/>
      <c r="AL35" s="406"/>
      <c r="AM35" s="403"/>
      <c r="AN35" s="403"/>
      <c r="AO35" s="387"/>
      <c r="AP35" s="387"/>
      <c r="AQ35" s="318"/>
    </row>
    <row r="36" spans="1:43" ht="51.75">
      <c r="A36" s="301"/>
      <c r="B36" s="301"/>
      <c r="C36" s="324"/>
      <c r="D36" s="307"/>
      <c r="E36" s="305"/>
      <c r="F36" s="307"/>
      <c r="G36" s="52" t="s">
        <v>157</v>
      </c>
      <c r="H36" s="307"/>
      <c r="I36" s="342"/>
      <c r="J36" s="342"/>
      <c r="K36" s="342"/>
      <c r="L36" s="342"/>
      <c r="M36" s="342"/>
      <c r="N36" s="342"/>
      <c r="O36" s="344"/>
      <c r="P36" s="344"/>
      <c r="Q36" s="342"/>
      <c r="R36" s="342"/>
      <c r="S36" s="342"/>
      <c r="T36" s="342"/>
      <c r="U36" s="342"/>
      <c r="V36" s="342"/>
      <c r="W36" s="344"/>
      <c r="X36" s="344"/>
      <c r="Y36" s="342"/>
      <c r="Z36" s="402"/>
      <c r="AA36" s="342"/>
      <c r="AB36" s="402"/>
      <c r="AC36" s="342"/>
      <c r="AD36" s="402"/>
      <c r="AE36" s="344"/>
      <c r="AF36" s="344"/>
      <c r="AG36" s="342"/>
      <c r="AH36" s="402"/>
      <c r="AI36" s="342"/>
      <c r="AJ36" s="402"/>
      <c r="AK36" s="342"/>
      <c r="AL36" s="402"/>
      <c r="AM36" s="344"/>
      <c r="AN36" s="344"/>
      <c r="AO36" s="340"/>
      <c r="AP36" s="340"/>
      <c r="AQ36" s="319"/>
    </row>
    <row r="37" spans="1:43" ht="39" customHeight="1">
      <c r="A37" s="301"/>
      <c r="B37" s="301"/>
      <c r="C37" s="324"/>
      <c r="D37" s="307" t="s">
        <v>203</v>
      </c>
      <c r="E37" s="305" t="s">
        <v>195</v>
      </c>
      <c r="F37" s="306" t="s">
        <v>158</v>
      </c>
      <c r="G37" s="52" t="s">
        <v>159</v>
      </c>
      <c r="H37" s="52" t="s">
        <v>232</v>
      </c>
      <c r="I37" s="341">
        <v>0</v>
      </c>
      <c r="J37" s="341">
        <v>0</v>
      </c>
      <c r="K37" s="341">
        <v>0</v>
      </c>
      <c r="L37" s="341">
        <v>0</v>
      </c>
      <c r="M37" s="341">
        <v>1</v>
      </c>
      <c r="N37" s="429">
        <v>1</v>
      </c>
      <c r="O37" s="343">
        <f>I37+K37+M37</f>
        <v>1</v>
      </c>
      <c r="P37" s="343">
        <f>+J37+L37+N37</f>
        <v>1</v>
      </c>
      <c r="Q37" s="341">
        <v>0</v>
      </c>
      <c r="R37" s="341">
        <v>0</v>
      </c>
      <c r="S37" s="341">
        <v>0</v>
      </c>
      <c r="T37" s="341">
        <v>0</v>
      </c>
      <c r="U37" s="341">
        <v>0</v>
      </c>
      <c r="V37" s="341">
        <v>0</v>
      </c>
      <c r="W37" s="343">
        <f>Q37+S37+U37</f>
        <v>0</v>
      </c>
      <c r="X37" s="343">
        <f>+R37+T37+V37</f>
        <v>0</v>
      </c>
      <c r="Y37" s="341">
        <v>0</v>
      </c>
      <c r="Z37" s="401">
        <v>0</v>
      </c>
      <c r="AA37" s="341">
        <v>0</v>
      </c>
      <c r="AB37" s="401">
        <v>0</v>
      </c>
      <c r="AC37" s="341">
        <v>0</v>
      </c>
      <c r="AD37" s="401">
        <v>0</v>
      </c>
      <c r="AE37" s="343">
        <f>Y37+AA37+AC37</f>
        <v>0</v>
      </c>
      <c r="AF37" s="343">
        <f>+Z37+AB37+AD37</f>
        <v>0</v>
      </c>
      <c r="AG37" s="341">
        <v>0</v>
      </c>
      <c r="AH37" s="401">
        <v>0</v>
      </c>
      <c r="AI37" s="341">
        <v>0</v>
      </c>
      <c r="AJ37" s="401">
        <v>0</v>
      </c>
      <c r="AK37" s="341">
        <v>0</v>
      </c>
      <c r="AL37" s="401">
        <v>0</v>
      </c>
      <c r="AM37" s="343">
        <f>AG37+AI37+AK37</f>
        <v>0</v>
      </c>
      <c r="AN37" s="343">
        <f>+AH37+AJ37+AL37</f>
        <v>0</v>
      </c>
      <c r="AO37" s="339">
        <f>O37+W37+AE37+AM37</f>
        <v>1</v>
      </c>
      <c r="AP37" s="339">
        <f>P37+X37+AF37+AN37</f>
        <v>1</v>
      </c>
      <c r="AQ37" s="317">
        <f>IF(AND(AP37&gt;0,AO37&gt;0),AP37/AO37,0)</f>
        <v>1</v>
      </c>
    </row>
    <row r="38" spans="1:43" ht="39" customHeight="1">
      <c r="A38" s="301"/>
      <c r="B38" s="301"/>
      <c r="C38" s="324"/>
      <c r="D38" s="307"/>
      <c r="E38" s="305"/>
      <c r="F38" s="307"/>
      <c r="G38" s="52" t="s">
        <v>160</v>
      </c>
      <c r="H38" s="52" t="s">
        <v>232</v>
      </c>
      <c r="I38" s="405"/>
      <c r="J38" s="405"/>
      <c r="K38" s="405"/>
      <c r="L38" s="405"/>
      <c r="M38" s="405"/>
      <c r="N38" s="430"/>
      <c r="O38" s="403"/>
      <c r="P38" s="403"/>
      <c r="Q38" s="405"/>
      <c r="R38" s="405"/>
      <c r="S38" s="405"/>
      <c r="T38" s="405"/>
      <c r="U38" s="405"/>
      <c r="V38" s="405"/>
      <c r="W38" s="403"/>
      <c r="X38" s="403"/>
      <c r="Y38" s="405"/>
      <c r="Z38" s="406"/>
      <c r="AA38" s="405"/>
      <c r="AB38" s="406"/>
      <c r="AC38" s="405"/>
      <c r="AD38" s="406"/>
      <c r="AE38" s="403"/>
      <c r="AF38" s="403"/>
      <c r="AG38" s="405"/>
      <c r="AH38" s="406"/>
      <c r="AI38" s="405"/>
      <c r="AJ38" s="406"/>
      <c r="AK38" s="405"/>
      <c r="AL38" s="406"/>
      <c r="AM38" s="403"/>
      <c r="AN38" s="403"/>
      <c r="AO38" s="387"/>
      <c r="AP38" s="387"/>
      <c r="AQ38" s="318"/>
    </row>
    <row r="39" spans="1:43" ht="39" customHeight="1">
      <c r="A39" s="301"/>
      <c r="B39" s="301"/>
      <c r="C39" s="324"/>
      <c r="D39" s="307"/>
      <c r="E39" s="305"/>
      <c r="F39" s="307"/>
      <c r="G39" s="52" t="s">
        <v>161</v>
      </c>
      <c r="H39" s="52" t="s">
        <v>232</v>
      </c>
      <c r="I39" s="405"/>
      <c r="J39" s="405"/>
      <c r="K39" s="405"/>
      <c r="L39" s="405"/>
      <c r="M39" s="405"/>
      <c r="N39" s="430"/>
      <c r="O39" s="403"/>
      <c r="P39" s="403"/>
      <c r="Q39" s="405"/>
      <c r="R39" s="405"/>
      <c r="S39" s="405"/>
      <c r="T39" s="405"/>
      <c r="U39" s="405"/>
      <c r="V39" s="405"/>
      <c r="W39" s="403"/>
      <c r="X39" s="403"/>
      <c r="Y39" s="405"/>
      <c r="Z39" s="406"/>
      <c r="AA39" s="405"/>
      <c r="AB39" s="406"/>
      <c r="AC39" s="405"/>
      <c r="AD39" s="406"/>
      <c r="AE39" s="403"/>
      <c r="AF39" s="403"/>
      <c r="AG39" s="405"/>
      <c r="AH39" s="406"/>
      <c r="AI39" s="405"/>
      <c r="AJ39" s="406"/>
      <c r="AK39" s="405"/>
      <c r="AL39" s="406"/>
      <c r="AM39" s="403"/>
      <c r="AN39" s="403"/>
      <c r="AO39" s="387"/>
      <c r="AP39" s="387"/>
      <c r="AQ39" s="318"/>
    </row>
    <row r="40" spans="1:43" ht="39" customHeight="1">
      <c r="A40" s="301"/>
      <c r="B40" s="301"/>
      <c r="C40" s="324"/>
      <c r="D40" s="307"/>
      <c r="E40" s="305"/>
      <c r="F40" s="307"/>
      <c r="G40" s="52" t="s">
        <v>162</v>
      </c>
      <c r="H40" s="52" t="s">
        <v>232</v>
      </c>
      <c r="I40" s="342"/>
      <c r="J40" s="342"/>
      <c r="K40" s="342"/>
      <c r="L40" s="342"/>
      <c r="M40" s="342"/>
      <c r="N40" s="431"/>
      <c r="O40" s="344"/>
      <c r="P40" s="344"/>
      <c r="Q40" s="342"/>
      <c r="R40" s="342"/>
      <c r="S40" s="342"/>
      <c r="T40" s="342"/>
      <c r="U40" s="342"/>
      <c r="V40" s="342"/>
      <c r="W40" s="344"/>
      <c r="X40" s="344"/>
      <c r="Y40" s="342"/>
      <c r="Z40" s="402"/>
      <c r="AA40" s="342"/>
      <c r="AB40" s="402"/>
      <c r="AC40" s="342"/>
      <c r="AD40" s="402"/>
      <c r="AE40" s="344"/>
      <c r="AF40" s="344"/>
      <c r="AG40" s="342"/>
      <c r="AH40" s="402"/>
      <c r="AI40" s="342"/>
      <c r="AJ40" s="402"/>
      <c r="AK40" s="342"/>
      <c r="AL40" s="402"/>
      <c r="AM40" s="344"/>
      <c r="AN40" s="344"/>
      <c r="AO40" s="340"/>
      <c r="AP40" s="340"/>
      <c r="AQ40" s="319"/>
    </row>
    <row r="41" spans="1:43" ht="57.75" customHeight="1">
      <c r="A41" s="301"/>
      <c r="B41" s="301"/>
      <c r="C41" s="324"/>
      <c r="D41" s="304" t="s">
        <v>305</v>
      </c>
      <c r="E41" s="416" t="s">
        <v>302</v>
      </c>
      <c r="F41" s="304" t="s">
        <v>303</v>
      </c>
      <c r="G41" s="60" t="s">
        <v>304</v>
      </c>
      <c r="H41" s="52" t="s">
        <v>252</v>
      </c>
      <c r="I41" s="341">
        <v>0</v>
      </c>
      <c r="J41" s="341">
        <v>0</v>
      </c>
      <c r="K41" s="341">
        <v>0</v>
      </c>
      <c r="L41" s="341">
        <v>0</v>
      </c>
      <c r="M41" s="341">
        <v>0</v>
      </c>
      <c r="N41" s="341">
        <v>0</v>
      </c>
      <c r="O41" s="343">
        <f>I41+K41+M41</f>
        <v>0</v>
      </c>
      <c r="P41" s="343">
        <f>J41+L41+N41</f>
        <v>0</v>
      </c>
      <c r="Q41" s="341">
        <v>0</v>
      </c>
      <c r="R41" s="341">
        <v>1</v>
      </c>
      <c r="S41" s="341">
        <v>0</v>
      </c>
      <c r="T41" s="341">
        <v>0</v>
      </c>
      <c r="U41" s="341">
        <v>0</v>
      </c>
      <c r="V41" s="341">
        <v>0</v>
      </c>
      <c r="W41" s="343">
        <f>Q41+S41+U41</f>
        <v>0</v>
      </c>
      <c r="X41" s="343">
        <f>R41+T41+V41</f>
        <v>1</v>
      </c>
      <c r="Y41" s="341">
        <v>0</v>
      </c>
      <c r="Z41" s="401">
        <v>0</v>
      </c>
      <c r="AA41" s="341">
        <v>0</v>
      </c>
      <c r="AB41" s="401">
        <v>0</v>
      </c>
      <c r="AC41" s="341">
        <v>0</v>
      </c>
      <c r="AD41" s="401">
        <v>0</v>
      </c>
      <c r="AE41" s="343">
        <f>Y41+AA41+AC41</f>
        <v>0</v>
      </c>
      <c r="AF41" s="343">
        <f>Z41+AB41+AD41</f>
        <v>0</v>
      </c>
      <c r="AG41" s="341">
        <v>1</v>
      </c>
      <c r="AH41" s="401">
        <v>0</v>
      </c>
      <c r="AI41" s="341">
        <v>0</v>
      </c>
      <c r="AJ41" s="401">
        <v>0</v>
      </c>
      <c r="AK41" s="341">
        <v>0</v>
      </c>
      <c r="AL41" s="401">
        <v>0</v>
      </c>
      <c r="AM41" s="343">
        <f>AG41+AI41+AK41</f>
        <v>1</v>
      </c>
      <c r="AN41" s="343">
        <f>AH41+AJ41+AL41</f>
        <v>0</v>
      </c>
      <c r="AO41" s="339">
        <f>O41+W41+AE41+AM41</f>
        <v>1</v>
      </c>
      <c r="AP41" s="339">
        <f>P41+X41+AF41+AN41</f>
        <v>1</v>
      </c>
      <c r="AQ41" s="317">
        <f>IF(AND(AP41&gt;0,AO41&gt;0),AP41/AO41,0)</f>
        <v>1</v>
      </c>
    </row>
    <row r="42" spans="1:43" ht="81.75" customHeight="1">
      <c r="A42" s="301"/>
      <c r="B42" s="301"/>
      <c r="C42" s="324"/>
      <c r="D42" s="304"/>
      <c r="E42" s="416"/>
      <c r="F42" s="304"/>
      <c r="G42" s="60" t="s">
        <v>306</v>
      </c>
      <c r="H42" s="52" t="s">
        <v>232</v>
      </c>
      <c r="I42" s="405"/>
      <c r="J42" s="405"/>
      <c r="K42" s="405"/>
      <c r="L42" s="405"/>
      <c r="M42" s="405"/>
      <c r="N42" s="405"/>
      <c r="O42" s="403"/>
      <c r="P42" s="403"/>
      <c r="Q42" s="405"/>
      <c r="R42" s="405"/>
      <c r="S42" s="405"/>
      <c r="T42" s="405"/>
      <c r="U42" s="405"/>
      <c r="V42" s="405"/>
      <c r="W42" s="403"/>
      <c r="X42" s="403"/>
      <c r="Y42" s="405"/>
      <c r="Z42" s="406"/>
      <c r="AA42" s="405"/>
      <c r="AB42" s="406"/>
      <c r="AC42" s="405"/>
      <c r="AD42" s="406"/>
      <c r="AE42" s="403"/>
      <c r="AF42" s="403"/>
      <c r="AG42" s="405"/>
      <c r="AH42" s="406"/>
      <c r="AI42" s="405"/>
      <c r="AJ42" s="406"/>
      <c r="AK42" s="405"/>
      <c r="AL42" s="406"/>
      <c r="AM42" s="403"/>
      <c r="AN42" s="403"/>
      <c r="AO42" s="387"/>
      <c r="AP42" s="387"/>
      <c r="AQ42" s="318"/>
    </row>
    <row r="43" spans="1:43" ht="97.5" customHeight="1">
      <c r="A43" s="301"/>
      <c r="B43" s="301"/>
      <c r="C43" s="324"/>
      <c r="D43" s="304"/>
      <c r="E43" s="416"/>
      <c r="F43" s="304"/>
      <c r="G43" s="60" t="s">
        <v>389</v>
      </c>
      <c r="H43" s="52" t="s">
        <v>232</v>
      </c>
      <c r="I43" s="405"/>
      <c r="J43" s="405"/>
      <c r="K43" s="405"/>
      <c r="L43" s="405"/>
      <c r="M43" s="405"/>
      <c r="N43" s="405"/>
      <c r="O43" s="403"/>
      <c r="P43" s="403"/>
      <c r="Q43" s="405"/>
      <c r="R43" s="405"/>
      <c r="S43" s="405"/>
      <c r="T43" s="405"/>
      <c r="U43" s="405"/>
      <c r="V43" s="405"/>
      <c r="W43" s="403"/>
      <c r="X43" s="403"/>
      <c r="Y43" s="405"/>
      <c r="Z43" s="406"/>
      <c r="AA43" s="405"/>
      <c r="AB43" s="406"/>
      <c r="AC43" s="405"/>
      <c r="AD43" s="406"/>
      <c r="AE43" s="403"/>
      <c r="AF43" s="403"/>
      <c r="AG43" s="405"/>
      <c r="AH43" s="406"/>
      <c r="AI43" s="405"/>
      <c r="AJ43" s="406"/>
      <c r="AK43" s="405"/>
      <c r="AL43" s="406"/>
      <c r="AM43" s="403"/>
      <c r="AN43" s="403"/>
      <c r="AO43" s="387"/>
      <c r="AP43" s="387"/>
      <c r="AQ43" s="318"/>
    </row>
    <row r="44" spans="1:43" ht="84.75" customHeight="1">
      <c r="A44" s="301"/>
      <c r="B44" s="301"/>
      <c r="C44" s="324"/>
      <c r="D44" s="304"/>
      <c r="E44" s="416"/>
      <c r="F44" s="304"/>
      <c r="G44" s="60" t="s">
        <v>307</v>
      </c>
      <c r="H44" s="52" t="s">
        <v>254</v>
      </c>
      <c r="I44" s="405"/>
      <c r="J44" s="405"/>
      <c r="K44" s="405"/>
      <c r="L44" s="405"/>
      <c r="M44" s="405"/>
      <c r="N44" s="405"/>
      <c r="O44" s="403"/>
      <c r="P44" s="403"/>
      <c r="Q44" s="405"/>
      <c r="R44" s="405"/>
      <c r="S44" s="405"/>
      <c r="T44" s="405"/>
      <c r="U44" s="405"/>
      <c r="V44" s="405"/>
      <c r="W44" s="403"/>
      <c r="X44" s="403"/>
      <c r="Y44" s="405"/>
      <c r="Z44" s="406"/>
      <c r="AA44" s="405"/>
      <c r="AB44" s="406"/>
      <c r="AC44" s="405"/>
      <c r="AD44" s="406"/>
      <c r="AE44" s="403"/>
      <c r="AF44" s="403"/>
      <c r="AG44" s="405"/>
      <c r="AH44" s="406"/>
      <c r="AI44" s="405"/>
      <c r="AJ44" s="406"/>
      <c r="AK44" s="405"/>
      <c r="AL44" s="406"/>
      <c r="AM44" s="403"/>
      <c r="AN44" s="403"/>
      <c r="AO44" s="387"/>
      <c r="AP44" s="387"/>
      <c r="AQ44" s="318"/>
    </row>
    <row r="45" spans="1:43" ht="96" customHeight="1">
      <c r="A45" s="302"/>
      <c r="B45" s="302"/>
      <c r="C45" s="325"/>
      <c r="D45" s="304"/>
      <c r="E45" s="416"/>
      <c r="F45" s="304"/>
      <c r="G45" s="60" t="s">
        <v>309</v>
      </c>
      <c r="H45" s="52" t="s">
        <v>232</v>
      </c>
      <c r="I45" s="342"/>
      <c r="J45" s="342"/>
      <c r="K45" s="342"/>
      <c r="L45" s="342"/>
      <c r="M45" s="342"/>
      <c r="N45" s="342"/>
      <c r="O45" s="344"/>
      <c r="P45" s="344"/>
      <c r="Q45" s="342"/>
      <c r="R45" s="342"/>
      <c r="S45" s="342"/>
      <c r="T45" s="342"/>
      <c r="U45" s="342"/>
      <c r="V45" s="342"/>
      <c r="W45" s="344"/>
      <c r="X45" s="344"/>
      <c r="Y45" s="342"/>
      <c r="Z45" s="402"/>
      <c r="AA45" s="342"/>
      <c r="AB45" s="402"/>
      <c r="AC45" s="342"/>
      <c r="AD45" s="402"/>
      <c r="AE45" s="344"/>
      <c r="AF45" s="344"/>
      <c r="AG45" s="342"/>
      <c r="AH45" s="402"/>
      <c r="AI45" s="342"/>
      <c r="AJ45" s="402"/>
      <c r="AK45" s="342"/>
      <c r="AL45" s="402"/>
      <c r="AM45" s="344"/>
      <c r="AN45" s="344"/>
      <c r="AO45" s="340"/>
      <c r="AP45" s="340"/>
      <c r="AQ45" s="319"/>
    </row>
    <row r="46" spans="1:43" ht="18">
      <c r="A46" s="333" t="s">
        <v>377</v>
      </c>
      <c r="B46" s="334"/>
      <c r="C46" s="334"/>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c r="AL46" s="334"/>
      <c r="AM46" s="334"/>
      <c r="AN46" s="334"/>
      <c r="AO46" s="334"/>
      <c r="AP46" s="335"/>
      <c r="AQ46" s="23" t="e">
        <f>AVERAGE(AQ9:AQ45)</f>
        <v>#REF!</v>
      </c>
    </row>
    <row r="47" spans="1:43" ht="17.25">
      <c r="A47" s="4"/>
      <c r="B47" s="4"/>
      <c r="C47" s="10"/>
      <c r="D47" s="4"/>
      <c r="E47" s="4"/>
      <c r="F47" s="4"/>
      <c r="G47" s="4"/>
      <c r="H47" s="5"/>
    </row>
    <row r="48" spans="1:43" ht="13.5" customHeight="1">
      <c r="A48" s="336" t="s">
        <v>185</v>
      </c>
      <c r="B48" s="337"/>
      <c r="C48" s="337"/>
      <c r="D48" s="337"/>
      <c r="E48" s="337"/>
      <c r="F48" s="337"/>
      <c r="G48" s="337"/>
      <c r="H48" s="337"/>
    </row>
    <row r="49" spans="1:8" ht="15" customHeight="1">
      <c r="A49" s="337"/>
      <c r="B49" s="337"/>
      <c r="C49" s="337"/>
      <c r="D49" s="337"/>
      <c r="E49" s="337"/>
      <c r="F49" s="337"/>
      <c r="G49" s="337"/>
      <c r="H49" s="337"/>
    </row>
    <row r="50" spans="1:8" ht="17.25">
      <c r="A50" s="4"/>
      <c r="B50" s="338"/>
      <c r="C50" s="338"/>
      <c r="D50" s="338"/>
      <c r="E50" s="338"/>
      <c r="F50" s="338"/>
      <c r="G50" s="338"/>
      <c r="H50" s="338"/>
    </row>
    <row r="51" spans="1:8" ht="17.25">
      <c r="A51" s="4"/>
      <c r="B51" s="4"/>
      <c r="C51" s="10"/>
      <c r="D51" s="4"/>
      <c r="E51" s="4"/>
      <c r="F51" s="4"/>
      <c r="G51" s="4"/>
      <c r="H51" s="5"/>
    </row>
    <row r="52" spans="1:8" ht="17.25">
      <c r="A52" s="327" t="s">
        <v>413</v>
      </c>
      <c r="B52" s="328"/>
      <c r="C52" s="328"/>
      <c r="D52" s="4"/>
      <c r="E52" s="4"/>
      <c r="F52" s="329" t="s">
        <v>372</v>
      </c>
      <c r="G52" s="330" t="s">
        <v>391</v>
      </c>
      <c r="H52" s="330"/>
    </row>
    <row r="53" spans="1:8" ht="17.25">
      <c r="A53" s="4"/>
      <c r="B53" s="4"/>
      <c r="C53" s="10"/>
      <c r="D53" s="4"/>
      <c r="E53" s="4"/>
      <c r="F53" s="329"/>
      <c r="G53" s="331" t="s">
        <v>382</v>
      </c>
      <c r="H53" s="332"/>
    </row>
    <row r="54" spans="1:8" ht="13.5" customHeight="1">
      <c r="A54" s="4"/>
      <c r="B54" s="4"/>
      <c r="C54" s="10"/>
      <c r="D54" s="4"/>
      <c r="E54" s="4"/>
      <c r="F54" s="4"/>
      <c r="G54" s="4"/>
      <c r="H54" s="5"/>
    </row>
    <row r="55" spans="1:8" ht="15" customHeight="1">
      <c r="A55" s="4"/>
      <c r="B55" s="4"/>
      <c r="C55" s="10"/>
      <c r="D55" s="4"/>
      <c r="E55" s="4"/>
      <c r="F55" s="4"/>
      <c r="G55" s="4"/>
      <c r="H55" s="5"/>
    </row>
    <row r="56" spans="1:8" ht="17.25">
      <c r="A56" s="4"/>
      <c r="B56" s="4"/>
      <c r="C56" s="10"/>
      <c r="D56" s="4"/>
      <c r="E56" s="4"/>
      <c r="F56" s="4"/>
      <c r="G56" s="4"/>
      <c r="H56" s="5"/>
    </row>
    <row r="57" spans="1:8" ht="15" customHeight="1">
      <c r="A57" s="4"/>
      <c r="B57" s="4"/>
      <c r="C57" s="10"/>
      <c r="D57" s="326" t="s">
        <v>392</v>
      </c>
      <c r="E57" s="326"/>
      <c r="F57" s="326"/>
      <c r="G57" s="326"/>
      <c r="H57" s="4"/>
    </row>
    <row r="58" spans="1:8" ht="15" customHeight="1">
      <c r="A58" s="4"/>
      <c r="B58" s="4"/>
      <c r="C58" s="10"/>
      <c r="D58" s="4"/>
      <c r="E58" s="4"/>
      <c r="F58" s="5"/>
      <c r="G58" s="4"/>
      <c r="H58" s="4"/>
    </row>
    <row r="59" spans="1:8" ht="15" customHeight="1">
      <c r="A59" s="4"/>
      <c r="B59" s="4"/>
      <c r="C59" s="10"/>
      <c r="D59" s="326" t="s">
        <v>383</v>
      </c>
      <c r="E59" s="326"/>
      <c r="F59" s="326"/>
      <c r="G59" s="326"/>
      <c r="H59" s="4"/>
    </row>
    <row r="60" spans="1:8" ht="15" customHeight="1">
      <c r="A60" s="4"/>
      <c r="B60" s="4"/>
      <c r="C60" s="10"/>
      <c r="D60" s="4"/>
      <c r="E60" s="4"/>
      <c r="F60" s="5"/>
      <c r="G60" s="4"/>
      <c r="H60" s="4"/>
    </row>
    <row r="61" spans="1:8" ht="15" customHeight="1">
      <c r="A61" s="4"/>
      <c r="B61" s="4"/>
      <c r="C61" s="10"/>
      <c r="D61" s="326" t="s">
        <v>384</v>
      </c>
      <c r="E61" s="326"/>
      <c r="F61" s="326"/>
      <c r="G61" s="326"/>
      <c r="H61" s="4"/>
    </row>
  </sheetData>
  <sheetProtection password="DEE6" sheet="1" objects="1" scenarios="1"/>
  <mergeCells count="316">
    <mergeCell ref="AO5:AO8"/>
    <mergeCell ref="AP5:AP8"/>
    <mergeCell ref="AQ5:AQ8"/>
    <mergeCell ref="I6:P6"/>
    <mergeCell ref="Q6:X6"/>
    <mergeCell ref="Y6:AF6"/>
    <mergeCell ref="AG6:AN6"/>
    <mergeCell ref="A1:C2"/>
    <mergeCell ref="D1:H1"/>
    <mergeCell ref="D2:H2"/>
    <mergeCell ref="AO4:AQ4"/>
    <mergeCell ref="A5:A8"/>
    <mergeCell ref="B5:B8"/>
    <mergeCell ref="C5:C8"/>
    <mergeCell ref="D5:D8"/>
    <mergeCell ref="E5:E8"/>
    <mergeCell ref="F5:F8"/>
    <mergeCell ref="I7:J7"/>
    <mergeCell ref="K7:L7"/>
    <mergeCell ref="M7:N7"/>
    <mergeCell ref="O7:P7"/>
    <mergeCell ref="Q7:R7"/>
    <mergeCell ref="S7:T7"/>
    <mergeCell ref="G5:G8"/>
    <mergeCell ref="H5:H8"/>
    <mergeCell ref="I5:AN5"/>
    <mergeCell ref="AG7:AH7"/>
    <mergeCell ref="AI7:AJ7"/>
    <mergeCell ref="AK7:AL7"/>
    <mergeCell ref="AM7:AN7"/>
    <mergeCell ref="U7:V7"/>
    <mergeCell ref="W7:X7"/>
    <mergeCell ref="Y7:Z7"/>
    <mergeCell ref="AA7:AB7"/>
    <mergeCell ref="AC7:AD7"/>
    <mergeCell ref="AE7:AF7"/>
    <mergeCell ref="M10:M13"/>
    <mergeCell ref="N10:N13"/>
    <mergeCell ref="O10:O13"/>
    <mergeCell ref="P10:P13"/>
    <mergeCell ref="Q10:Q13"/>
    <mergeCell ref="R10:R13"/>
    <mergeCell ref="D10:D13"/>
    <mergeCell ref="E10:E13"/>
    <mergeCell ref="F10:F13"/>
    <mergeCell ref="I10:I13"/>
    <mergeCell ref="J10:J13"/>
    <mergeCell ref="K10:K13"/>
    <mergeCell ref="L10:L13"/>
    <mergeCell ref="Y10:Y13"/>
    <mergeCell ref="Z10:Z13"/>
    <mergeCell ref="AA10:AA13"/>
    <mergeCell ref="AB10:AB13"/>
    <mergeCell ref="AC10:AC13"/>
    <mergeCell ref="AD10:AD13"/>
    <mergeCell ref="S10:S13"/>
    <mergeCell ref="T10:T13"/>
    <mergeCell ref="U10:U13"/>
    <mergeCell ref="V10:V13"/>
    <mergeCell ref="W10:W13"/>
    <mergeCell ref="X10:X13"/>
    <mergeCell ref="AQ10:AQ13"/>
    <mergeCell ref="AK10:AK13"/>
    <mergeCell ref="AL10:AL13"/>
    <mergeCell ref="AM10:AM13"/>
    <mergeCell ref="AN10:AN13"/>
    <mergeCell ref="AO10:AO13"/>
    <mergeCell ref="AP10:AP13"/>
    <mergeCell ref="AE10:AE13"/>
    <mergeCell ref="AF10:AF13"/>
    <mergeCell ref="AG10:AG13"/>
    <mergeCell ref="AH10:AH13"/>
    <mergeCell ref="AI10:AI13"/>
    <mergeCell ref="AJ10:AJ13"/>
    <mergeCell ref="J14:J19"/>
    <mergeCell ref="K14:K19"/>
    <mergeCell ref="L14:L19"/>
    <mergeCell ref="M14:M19"/>
    <mergeCell ref="N14:N19"/>
    <mergeCell ref="O14:O19"/>
    <mergeCell ref="D14:D19"/>
    <mergeCell ref="E14:E19"/>
    <mergeCell ref="F14:F19"/>
    <mergeCell ref="I14:I19"/>
    <mergeCell ref="AQ14:AQ19"/>
    <mergeCell ref="D20:D24"/>
    <mergeCell ref="E20:E24"/>
    <mergeCell ref="F20:F24"/>
    <mergeCell ref="I20:I24"/>
    <mergeCell ref="J20:J24"/>
    <mergeCell ref="K20:K24"/>
    <mergeCell ref="AH14:AH19"/>
    <mergeCell ref="AI14:AI19"/>
    <mergeCell ref="AJ14:AJ19"/>
    <mergeCell ref="AK14:AK19"/>
    <mergeCell ref="AL14:AL19"/>
    <mergeCell ref="AM14:AM19"/>
    <mergeCell ref="AB14:AB19"/>
    <mergeCell ref="AC14:AC19"/>
    <mergeCell ref="AD14:AD19"/>
    <mergeCell ref="AE14:AE19"/>
    <mergeCell ref="AF14:AF19"/>
    <mergeCell ref="AG14:AG19"/>
    <mergeCell ref="V14:V19"/>
    <mergeCell ref="W14:W19"/>
    <mergeCell ref="X14:X19"/>
    <mergeCell ref="Y14:Y19"/>
    <mergeCell ref="Z14:Z19"/>
    <mergeCell ref="L20:L24"/>
    <mergeCell ref="M20:M24"/>
    <mergeCell ref="N20:N24"/>
    <mergeCell ref="O20:O24"/>
    <mergeCell ref="P20:P24"/>
    <mergeCell ref="Q20:Q24"/>
    <mergeCell ref="AN14:AN19"/>
    <mergeCell ref="AO14:AO19"/>
    <mergeCell ref="AP14:AP19"/>
    <mergeCell ref="AA14:AA19"/>
    <mergeCell ref="P14:P19"/>
    <mergeCell ref="Q14:Q19"/>
    <mergeCell ref="R14:R19"/>
    <mergeCell ref="S14:S19"/>
    <mergeCell ref="T14:T19"/>
    <mergeCell ref="U14:U19"/>
    <mergeCell ref="AI20:AI24"/>
    <mergeCell ref="X20:X24"/>
    <mergeCell ref="Y20:Y24"/>
    <mergeCell ref="Z20:Z24"/>
    <mergeCell ref="AA20:AA24"/>
    <mergeCell ref="AB20:AB24"/>
    <mergeCell ref="AC20:AC24"/>
    <mergeCell ref="R20:R24"/>
    <mergeCell ref="S20:S24"/>
    <mergeCell ref="T20:T24"/>
    <mergeCell ref="U20:U24"/>
    <mergeCell ref="V20:V24"/>
    <mergeCell ref="W20:W24"/>
    <mergeCell ref="Q25:Q29"/>
    <mergeCell ref="R25:R29"/>
    <mergeCell ref="S25:S29"/>
    <mergeCell ref="AP20:AP24"/>
    <mergeCell ref="AG25:AG29"/>
    <mergeCell ref="AH25:AH29"/>
    <mergeCell ref="AI25:AI29"/>
    <mergeCell ref="AJ25:AJ29"/>
    <mergeCell ref="AK25:AK29"/>
    <mergeCell ref="AQ20:AQ24"/>
    <mergeCell ref="D25:D29"/>
    <mergeCell ref="E25:E29"/>
    <mergeCell ref="F25:F29"/>
    <mergeCell ref="I25:I29"/>
    <mergeCell ref="J25:J29"/>
    <mergeCell ref="K25:K29"/>
    <mergeCell ref="L25:L29"/>
    <mergeCell ref="M25:M29"/>
    <mergeCell ref="AJ20:AJ24"/>
    <mergeCell ref="AK20:AK24"/>
    <mergeCell ref="AL20:AL24"/>
    <mergeCell ref="AM20:AM24"/>
    <mergeCell ref="AN20:AN24"/>
    <mergeCell ref="AO20:AO24"/>
    <mergeCell ref="AD20:AD24"/>
    <mergeCell ref="AE20:AE24"/>
    <mergeCell ref="AF20:AF24"/>
    <mergeCell ref="AG20:AG24"/>
    <mergeCell ref="AH20:AH24"/>
    <mergeCell ref="AO25:AO29"/>
    <mergeCell ref="AP25:AP29"/>
    <mergeCell ref="AQ25:AQ29"/>
    <mergeCell ref="AF25:AF29"/>
    <mergeCell ref="D30:D36"/>
    <mergeCell ref="E30:E36"/>
    <mergeCell ref="F30:F36"/>
    <mergeCell ref="D37:D40"/>
    <mergeCell ref="E37:E40"/>
    <mergeCell ref="F37:F40"/>
    <mergeCell ref="AL25:AL29"/>
    <mergeCell ref="AM25:AM29"/>
    <mergeCell ref="AN25:AN29"/>
    <mergeCell ref="Z25:Z29"/>
    <mergeCell ref="AA25:AA29"/>
    <mergeCell ref="AB25:AB29"/>
    <mergeCell ref="AC25:AC29"/>
    <mergeCell ref="AD25:AD29"/>
    <mergeCell ref="AE25:AE29"/>
    <mergeCell ref="T25:T29"/>
    <mergeCell ref="U25:U29"/>
    <mergeCell ref="V25:V29"/>
    <mergeCell ref="W25:W29"/>
    <mergeCell ref="X25:X29"/>
    <mergeCell ref="Y25:Y29"/>
    <mergeCell ref="N25:N29"/>
    <mergeCell ref="O25:O29"/>
    <mergeCell ref="P25:P29"/>
    <mergeCell ref="AP30:AP36"/>
    <mergeCell ref="AQ30:AQ36"/>
    <mergeCell ref="H35:H36"/>
    <mergeCell ref="AG30:AG36"/>
    <mergeCell ref="AH30:AH36"/>
    <mergeCell ref="AI30:AI36"/>
    <mergeCell ref="AJ30:AJ36"/>
    <mergeCell ref="AK30:AK36"/>
    <mergeCell ref="AL30:AL36"/>
    <mergeCell ref="AA30:AA36"/>
    <mergeCell ref="AB30:AB36"/>
    <mergeCell ref="AC30:AC36"/>
    <mergeCell ref="AD30:AD36"/>
    <mergeCell ref="AE30:AE36"/>
    <mergeCell ref="AF30:AF36"/>
    <mergeCell ref="U30:U36"/>
    <mergeCell ref="V30:V36"/>
    <mergeCell ref="W30:W36"/>
    <mergeCell ref="X30:X36"/>
    <mergeCell ref="Y30:Y36"/>
    <mergeCell ref="Z30:Z36"/>
    <mergeCell ref="O30:O36"/>
    <mergeCell ref="P30:P36"/>
    <mergeCell ref="Q30:Q36"/>
    <mergeCell ref="I37:I40"/>
    <mergeCell ref="J37:J40"/>
    <mergeCell ref="K37:K40"/>
    <mergeCell ref="L37:L40"/>
    <mergeCell ref="M37:M40"/>
    <mergeCell ref="N37:N40"/>
    <mergeCell ref="AM30:AM36"/>
    <mergeCell ref="AN30:AN36"/>
    <mergeCell ref="AO30:AO36"/>
    <mergeCell ref="R30:R36"/>
    <mergeCell ref="S30:S36"/>
    <mergeCell ref="T30:T36"/>
    <mergeCell ref="I30:I36"/>
    <mergeCell ref="J30:J36"/>
    <mergeCell ref="K30:K36"/>
    <mergeCell ref="L30:L36"/>
    <mergeCell ref="M30:M36"/>
    <mergeCell ref="N30:N36"/>
    <mergeCell ref="W37:W40"/>
    <mergeCell ref="X37:X40"/>
    <mergeCell ref="Y37:Y40"/>
    <mergeCell ref="Z37:Z40"/>
    <mergeCell ref="O37:O40"/>
    <mergeCell ref="P37:P40"/>
    <mergeCell ref="Q37:Q40"/>
    <mergeCell ref="R37:R40"/>
    <mergeCell ref="S37:S40"/>
    <mergeCell ref="T37:T40"/>
    <mergeCell ref="AM37:AM40"/>
    <mergeCell ref="AN37:AN40"/>
    <mergeCell ref="AO37:AO40"/>
    <mergeCell ref="AP37:AP40"/>
    <mergeCell ref="AQ37:AQ40"/>
    <mergeCell ref="AK37:AK40"/>
    <mergeCell ref="AL37:AL40"/>
    <mergeCell ref="D41:D45"/>
    <mergeCell ref="E41:E45"/>
    <mergeCell ref="F41:F45"/>
    <mergeCell ref="I41:I45"/>
    <mergeCell ref="J41:J45"/>
    <mergeCell ref="AG37:AG40"/>
    <mergeCell ref="AH37:AH40"/>
    <mergeCell ref="AI37:AI40"/>
    <mergeCell ref="AJ37:AJ40"/>
    <mergeCell ref="AA37:AA40"/>
    <mergeCell ref="AB37:AB40"/>
    <mergeCell ref="AC37:AC40"/>
    <mergeCell ref="AD37:AD40"/>
    <mergeCell ref="AE37:AE40"/>
    <mergeCell ref="AF37:AF40"/>
    <mergeCell ref="U37:U40"/>
    <mergeCell ref="V37:V40"/>
    <mergeCell ref="T41:T45"/>
    <mergeCell ref="U41:U45"/>
    <mergeCell ref="V41:V45"/>
    <mergeCell ref="K41:K45"/>
    <mergeCell ref="L41:L45"/>
    <mergeCell ref="M41:M45"/>
    <mergeCell ref="N41:N45"/>
    <mergeCell ref="O41:O45"/>
    <mergeCell ref="P41:P45"/>
    <mergeCell ref="AQ41:AQ45"/>
    <mergeCell ref="AI41:AI45"/>
    <mergeCell ref="AJ41:AJ45"/>
    <mergeCell ref="AK41:AK45"/>
    <mergeCell ref="AL41:AL45"/>
    <mergeCell ref="AM41:AM45"/>
    <mergeCell ref="AN41:AN45"/>
    <mergeCell ref="AC41:AC45"/>
    <mergeCell ref="AD41:AD45"/>
    <mergeCell ref="AE41:AE45"/>
    <mergeCell ref="AF41:AF45"/>
    <mergeCell ref="AG41:AG45"/>
    <mergeCell ref="AH41:AH45"/>
    <mergeCell ref="A10:A45"/>
    <mergeCell ref="B10:B45"/>
    <mergeCell ref="C10:C45"/>
    <mergeCell ref="D61:G61"/>
    <mergeCell ref="A52:C52"/>
    <mergeCell ref="F52:F53"/>
    <mergeCell ref="G52:H52"/>
    <mergeCell ref="G53:H53"/>
    <mergeCell ref="D57:G57"/>
    <mergeCell ref="D59:G59"/>
    <mergeCell ref="A46:AP46"/>
    <mergeCell ref="A48:H49"/>
    <mergeCell ref="B50:H50"/>
    <mergeCell ref="AO41:AO45"/>
    <mergeCell ref="AP41:AP45"/>
    <mergeCell ref="W41:W45"/>
    <mergeCell ref="X41:X45"/>
    <mergeCell ref="Y41:Y45"/>
    <mergeCell ref="Z41:Z45"/>
    <mergeCell ref="AA41:AA45"/>
    <mergeCell ref="AB41:AB45"/>
    <mergeCell ref="Q41:Q45"/>
    <mergeCell ref="R41:R45"/>
    <mergeCell ref="S41:S45"/>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rowBreaks count="2" manualBreakCount="2">
    <brk id="13" max="16383" man="1"/>
    <brk id="29" max="1638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Q28"/>
  <sheetViews>
    <sheetView showGridLines="0" topLeftCell="AD10" zoomScale="75" zoomScaleNormal="75" workbookViewId="0">
      <selection activeCell="AI11" sqref="AI11"/>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285"/>
      <c r="B1" s="285"/>
      <c r="C1" s="285"/>
      <c r="D1" s="286" t="s">
        <v>345</v>
      </c>
      <c r="E1" s="286"/>
      <c r="F1" s="286"/>
      <c r="G1" s="286"/>
      <c r="H1" s="286"/>
    </row>
    <row r="2" spans="1:43" ht="39.75" customHeight="1">
      <c r="A2" s="285"/>
      <c r="B2" s="285"/>
      <c r="C2" s="285"/>
      <c r="D2" s="286">
        <v>2015</v>
      </c>
      <c r="E2" s="286"/>
      <c r="F2" s="286"/>
      <c r="G2" s="286"/>
      <c r="H2" s="286"/>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287"/>
      <c r="AP4" s="288"/>
      <c r="AQ4" s="289"/>
    </row>
    <row r="5" spans="1:43" ht="13.5" customHeight="1">
      <c r="A5" s="290" t="s">
        <v>0</v>
      </c>
      <c r="B5" s="290" t="s">
        <v>1</v>
      </c>
      <c r="C5" s="290" t="s">
        <v>2</v>
      </c>
      <c r="D5" s="292" t="s">
        <v>3</v>
      </c>
      <c r="E5" s="292" t="s">
        <v>4</v>
      </c>
      <c r="F5" s="292" t="s">
        <v>5</v>
      </c>
      <c r="G5" s="292" t="s">
        <v>6</v>
      </c>
      <c r="H5" s="292" t="s">
        <v>7</v>
      </c>
      <c r="I5" s="303" t="s">
        <v>346</v>
      </c>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294" t="s">
        <v>347</v>
      </c>
      <c r="AP5" s="295" t="s">
        <v>348</v>
      </c>
      <c r="AQ5" s="295" t="s">
        <v>378</v>
      </c>
    </row>
    <row r="6" spans="1:43" ht="13.5" customHeight="1">
      <c r="A6" s="290"/>
      <c r="B6" s="290"/>
      <c r="C6" s="290"/>
      <c r="D6" s="292"/>
      <c r="E6" s="292"/>
      <c r="F6" s="292"/>
      <c r="G6" s="292"/>
      <c r="H6" s="292"/>
      <c r="I6" s="296" t="s">
        <v>349</v>
      </c>
      <c r="J6" s="296"/>
      <c r="K6" s="296"/>
      <c r="L6" s="296"/>
      <c r="M6" s="296"/>
      <c r="N6" s="296"/>
      <c r="O6" s="296"/>
      <c r="P6" s="296"/>
      <c r="Q6" s="296" t="s">
        <v>350</v>
      </c>
      <c r="R6" s="296"/>
      <c r="S6" s="296"/>
      <c r="T6" s="296"/>
      <c r="U6" s="296"/>
      <c r="V6" s="296"/>
      <c r="W6" s="296"/>
      <c r="X6" s="296"/>
      <c r="Y6" s="296" t="s">
        <v>351</v>
      </c>
      <c r="Z6" s="296"/>
      <c r="AA6" s="296"/>
      <c r="AB6" s="296"/>
      <c r="AC6" s="296"/>
      <c r="AD6" s="296"/>
      <c r="AE6" s="296"/>
      <c r="AF6" s="296"/>
      <c r="AG6" s="296" t="s">
        <v>352</v>
      </c>
      <c r="AH6" s="296"/>
      <c r="AI6" s="296"/>
      <c r="AJ6" s="296"/>
      <c r="AK6" s="296"/>
      <c r="AL6" s="296"/>
      <c r="AM6" s="296"/>
      <c r="AN6" s="296"/>
      <c r="AO6" s="294"/>
      <c r="AP6" s="295"/>
      <c r="AQ6" s="295"/>
    </row>
    <row r="7" spans="1:43" ht="17.25" customHeight="1">
      <c r="A7" s="290"/>
      <c r="B7" s="290"/>
      <c r="C7" s="290"/>
      <c r="D7" s="292"/>
      <c r="E7" s="292"/>
      <c r="F7" s="292"/>
      <c r="G7" s="292"/>
      <c r="H7" s="292"/>
      <c r="I7" s="299" t="s">
        <v>353</v>
      </c>
      <c r="J7" s="299"/>
      <c r="K7" s="299" t="s">
        <v>354</v>
      </c>
      <c r="L7" s="299"/>
      <c r="M7" s="299" t="s">
        <v>355</v>
      </c>
      <c r="N7" s="299"/>
      <c r="O7" s="297" t="s">
        <v>356</v>
      </c>
      <c r="P7" s="298"/>
      <c r="Q7" s="299" t="s">
        <v>357</v>
      </c>
      <c r="R7" s="299"/>
      <c r="S7" s="299" t="s">
        <v>358</v>
      </c>
      <c r="T7" s="299"/>
      <c r="U7" s="299" t="s">
        <v>359</v>
      </c>
      <c r="V7" s="299"/>
      <c r="W7" s="297" t="s">
        <v>356</v>
      </c>
      <c r="X7" s="298"/>
      <c r="Y7" s="299" t="s">
        <v>360</v>
      </c>
      <c r="Z7" s="299"/>
      <c r="AA7" s="299" t="s">
        <v>361</v>
      </c>
      <c r="AB7" s="299"/>
      <c r="AC7" s="299" t="s">
        <v>362</v>
      </c>
      <c r="AD7" s="299"/>
      <c r="AE7" s="297" t="s">
        <v>356</v>
      </c>
      <c r="AF7" s="298"/>
      <c r="AG7" s="299" t="s">
        <v>363</v>
      </c>
      <c r="AH7" s="299"/>
      <c r="AI7" s="299" t="s">
        <v>364</v>
      </c>
      <c r="AJ7" s="299"/>
      <c r="AK7" s="299" t="s">
        <v>365</v>
      </c>
      <c r="AL7" s="299"/>
      <c r="AM7" s="297" t="s">
        <v>356</v>
      </c>
      <c r="AN7" s="298"/>
      <c r="AO7" s="294"/>
      <c r="AP7" s="295"/>
      <c r="AQ7" s="295"/>
    </row>
    <row r="8" spans="1:43" ht="15.75" customHeight="1">
      <c r="A8" s="291"/>
      <c r="B8" s="291"/>
      <c r="C8" s="291"/>
      <c r="D8" s="293"/>
      <c r="E8" s="293"/>
      <c r="F8" s="293"/>
      <c r="G8" s="293"/>
      <c r="H8" s="293"/>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294"/>
      <c r="AP8" s="295"/>
      <c r="AQ8" s="295"/>
    </row>
    <row r="9" spans="1:43" ht="51.75" customHeight="1">
      <c r="A9" s="300" t="s">
        <v>100</v>
      </c>
      <c r="B9" s="392" t="s">
        <v>402</v>
      </c>
      <c r="C9" s="353" t="s">
        <v>101</v>
      </c>
      <c r="D9" s="347" t="s">
        <v>369</v>
      </c>
      <c r="E9" s="411">
        <v>1</v>
      </c>
      <c r="F9" s="347" t="s">
        <v>325</v>
      </c>
      <c r="G9" s="67" t="s">
        <v>105</v>
      </c>
      <c r="H9" s="67" t="s">
        <v>326</v>
      </c>
      <c r="I9" s="308" t="e">
        <f>SUM(#REF!)</f>
        <v>#REF!</v>
      </c>
      <c r="J9" s="308" t="e">
        <f>SUM(#REF!)</f>
        <v>#REF!</v>
      </c>
      <c r="K9" s="308" t="e">
        <f>SUM(#REF!)</f>
        <v>#REF!</v>
      </c>
      <c r="L9" s="308" t="e">
        <f>SUM(#REF!)</f>
        <v>#REF!</v>
      </c>
      <c r="M9" s="308" t="e">
        <f>SUM(#REF!)</f>
        <v>#REF!</v>
      </c>
      <c r="N9" s="308" t="e">
        <f>SUM(#REF!)</f>
        <v>#REF!</v>
      </c>
      <c r="O9" s="349" t="e">
        <f>I9+K9+M9</f>
        <v>#REF!</v>
      </c>
      <c r="P9" s="349" t="e">
        <f>J9+L9+N9</f>
        <v>#REF!</v>
      </c>
      <c r="Q9" s="308" t="e">
        <f>SUM(#REF!)</f>
        <v>#REF!</v>
      </c>
      <c r="R9" s="308" t="e">
        <f>SUM(#REF!)</f>
        <v>#REF!</v>
      </c>
      <c r="S9" s="308" t="e">
        <f>SUM(#REF!)</f>
        <v>#REF!</v>
      </c>
      <c r="T9" s="308" t="e">
        <f>SUM(#REF!)</f>
        <v>#REF!</v>
      </c>
      <c r="U9" s="308" t="e">
        <f>SUM(#REF!)</f>
        <v>#REF!</v>
      </c>
      <c r="V9" s="308" t="e">
        <f>SUM(#REF!)</f>
        <v>#REF!</v>
      </c>
      <c r="W9" s="349" t="e">
        <f>Q9+S9+U9</f>
        <v>#REF!</v>
      </c>
      <c r="X9" s="349" t="e">
        <f>R9+T9+V9</f>
        <v>#REF!</v>
      </c>
      <c r="Y9" s="308" t="e">
        <f>SUM(#REF!)</f>
        <v>#REF!</v>
      </c>
      <c r="Z9" s="308" t="e">
        <f>SUM(#REF!)</f>
        <v>#REF!</v>
      </c>
      <c r="AA9" s="308" t="e">
        <f>SUM(#REF!)</f>
        <v>#REF!</v>
      </c>
      <c r="AB9" s="308" t="e">
        <f>SUM(#REF!)</f>
        <v>#REF!</v>
      </c>
      <c r="AC9" s="308" t="e">
        <f>SUM(#REF!)</f>
        <v>#REF!</v>
      </c>
      <c r="AD9" s="308" t="e">
        <f>SUM(#REF!)</f>
        <v>#REF!</v>
      </c>
      <c r="AE9" s="349" t="e">
        <f>Y9+AA9+AC9</f>
        <v>#REF!</v>
      </c>
      <c r="AF9" s="349" t="e">
        <f>Z9+AB9+AD9</f>
        <v>#REF!</v>
      </c>
      <c r="AG9" s="308" t="e">
        <f>SUM(#REF!)</f>
        <v>#REF!</v>
      </c>
      <c r="AH9" s="308" t="e">
        <f>SUM(#REF!)</f>
        <v>#REF!</v>
      </c>
      <c r="AI9" s="308" t="e">
        <f>SUM(#REF!)</f>
        <v>#REF!</v>
      </c>
      <c r="AJ9" s="308" t="e">
        <f>SUM(#REF!)</f>
        <v>#REF!</v>
      </c>
      <c r="AK9" s="308" t="e">
        <f>SUM(#REF!)</f>
        <v>#REF!</v>
      </c>
      <c r="AL9" s="308" t="e">
        <f>SUM(#REF!)</f>
        <v>#REF!</v>
      </c>
      <c r="AM9" s="311" t="e">
        <f>AG9+AI9+AK9</f>
        <v>#REF!</v>
      </c>
      <c r="AN9" s="311" t="e">
        <f>AH9+AJ9+AL9</f>
        <v>#REF!</v>
      </c>
      <c r="AO9" s="317" t="e">
        <f>O9+W9+AE9+AM9</f>
        <v>#REF!</v>
      </c>
      <c r="AP9" s="317" t="e">
        <f>P9+X9+AF9+AN9</f>
        <v>#REF!</v>
      </c>
      <c r="AQ9" s="317" t="e">
        <f>IF(AND(AP9&gt;0,AO9&gt;0),AP9/AO9,0)</f>
        <v>#REF!</v>
      </c>
    </row>
    <row r="10" spans="1:43" ht="75.75" customHeight="1">
      <c r="A10" s="301"/>
      <c r="B10" s="392"/>
      <c r="C10" s="353"/>
      <c r="D10" s="347"/>
      <c r="E10" s="411"/>
      <c r="F10" s="347"/>
      <c r="G10" s="67" t="s">
        <v>370</v>
      </c>
      <c r="H10" s="67" t="s">
        <v>164</v>
      </c>
      <c r="I10" s="310"/>
      <c r="J10" s="310"/>
      <c r="K10" s="310"/>
      <c r="L10" s="310"/>
      <c r="M10" s="310"/>
      <c r="N10" s="310"/>
      <c r="O10" s="351"/>
      <c r="P10" s="351"/>
      <c r="Q10" s="310"/>
      <c r="R10" s="310"/>
      <c r="S10" s="310"/>
      <c r="T10" s="310"/>
      <c r="U10" s="310"/>
      <c r="V10" s="310"/>
      <c r="W10" s="351"/>
      <c r="X10" s="351"/>
      <c r="Y10" s="310"/>
      <c r="Z10" s="310"/>
      <c r="AA10" s="310"/>
      <c r="AB10" s="310"/>
      <c r="AC10" s="310"/>
      <c r="AD10" s="310"/>
      <c r="AE10" s="351"/>
      <c r="AF10" s="351"/>
      <c r="AG10" s="310"/>
      <c r="AH10" s="310"/>
      <c r="AI10" s="310"/>
      <c r="AJ10" s="310"/>
      <c r="AK10" s="310"/>
      <c r="AL10" s="310"/>
      <c r="AM10" s="313"/>
      <c r="AN10" s="313"/>
      <c r="AO10" s="319"/>
      <c r="AP10" s="319"/>
      <c r="AQ10" s="319"/>
    </row>
    <row r="11" spans="1:43" ht="327.75" customHeight="1">
      <c r="A11" s="301"/>
      <c r="B11" s="439" t="s">
        <v>180</v>
      </c>
      <c r="C11" s="407" t="s">
        <v>181</v>
      </c>
      <c r="D11" s="62" t="s">
        <v>299</v>
      </c>
      <c r="E11" s="64" t="s">
        <v>182</v>
      </c>
      <c r="F11" s="66" t="s">
        <v>183</v>
      </c>
      <c r="G11" s="66" t="s">
        <v>300</v>
      </c>
      <c r="H11" s="66" t="s">
        <v>184</v>
      </c>
      <c r="I11" s="27" t="e">
        <f>SUM(#REF!)</f>
        <v>#REF!</v>
      </c>
      <c r="J11" s="27" t="e">
        <f>SUM(#REF!)</f>
        <v>#REF!</v>
      </c>
      <c r="K11" s="27" t="e">
        <f>SUM(#REF!)</f>
        <v>#REF!</v>
      </c>
      <c r="L11" s="27" t="e">
        <f>SUM(#REF!)</f>
        <v>#REF!</v>
      </c>
      <c r="M11" s="27" t="e">
        <f>SUM(#REF!)</f>
        <v>#REF!</v>
      </c>
      <c r="N11" s="27" t="e">
        <f>SUM(#REF!)</f>
        <v>#REF!</v>
      </c>
      <c r="O11" s="40">
        <v>0.1</v>
      </c>
      <c r="P11" s="40" t="e">
        <f>+J11+L11+N11</f>
        <v>#REF!</v>
      </c>
      <c r="Q11" s="27" t="e">
        <f>SUM(#REF!)</f>
        <v>#REF!</v>
      </c>
      <c r="R11" s="27" t="e">
        <f>SUM(#REF!)</f>
        <v>#REF!</v>
      </c>
      <c r="S11" s="27" t="e">
        <f>SUM(#REF!)</f>
        <v>#REF!</v>
      </c>
      <c r="T11" s="27" t="e">
        <f>SUM(#REF!)</f>
        <v>#REF!</v>
      </c>
      <c r="U11" s="27" t="e">
        <f>SUM(#REF!)</f>
        <v>#REF!</v>
      </c>
      <c r="V11" s="27" t="e">
        <f>SUM(#REF!)</f>
        <v>#REF!</v>
      </c>
      <c r="W11" s="40" t="e">
        <f>+Q11+S11+U11</f>
        <v>#REF!</v>
      </c>
      <c r="X11" s="40" t="e">
        <f>+R11+T11+V11</f>
        <v>#REF!</v>
      </c>
      <c r="Y11" s="27" t="e">
        <f>SUM(#REF!)</f>
        <v>#REF!</v>
      </c>
      <c r="Z11" s="27" t="e">
        <f>SUM(#REF!)</f>
        <v>#REF!</v>
      </c>
      <c r="AA11" s="27" t="e">
        <f>SUM(#REF!)</f>
        <v>#REF!</v>
      </c>
      <c r="AB11" s="27" t="e">
        <f>SUM(#REF!)</f>
        <v>#REF!</v>
      </c>
      <c r="AC11" s="27" t="e">
        <f>SUM(#REF!)</f>
        <v>#REF!</v>
      </c>
      <c r="AD11" s="27" t="e">
        <f>SUM(#REF!)</f>
        <v>#REF!</v>
      </c>
      <c r="AE11" s="40" t="e">
        <f>+Y11+AA11+AC11</f>
        <v>#REF!</v>
      </c>
      <c r="AF11" s="40" t="e">
        <f>+Z11+AB11+AD11</f>
        <v>#REF!</v>
      </c>
      <c r="AG11" s="27" t="e">
        <f>SUM(#REF!)</f>
        <v>#REF!</v>
      </c>
      <c r="AH11" s="27" t="e">
        <f>SUM(#REF!)</f>
        <v>#REF!</v>
      </c>
      <c r="AI11" s="27" t="e">
        <f>SUM(#REF!)</f>
        <v>#REF!</v>
      </c>
      <c r="AJ11" s="27" t="e">
        <f>SUM(#REF!)</f>
        <v>#REF!</v>
      </c>
      <c r="AK11" s="27" t="e">
        <f>SUM(#REF!)</f>
        <v>#REF!</v>
      </c>
      <c r="AL11" s="27" t="e">
        <f>SUM(#REF!)</f>
        <v>#REF!</v>
      </c>
      <c r="AM11" s="40" t="e">
        <f>+AG11+AI11+AK11</f>
        <v>#REF!</v>
      </c>
      <c r="AN11" s="40" t="e">
        <f>+AH11+AJ11+AL11</f>
        <v>#REF!</v>
      </c>
      <c r="AO11" s="41" t="e">
        <f>O11+W11+AE11+AM11</f>
        <v>#REF!</v>
      </c>
      <c r="AP11" s="42" t="e">
        <f>P11+X11+AF11+AN11</f>
        <v>#REF!</v>
      </c>
      <c r="AQ11" s="41" t="e">
        <f>IF(AND(AP11&gt;0,AO11&gt;0),AP11/AO11,0)</f>
        <v>#REF!</v>
      </c>
    </row>
    <row r="12" spans="1:43" ht="250.5" customHeight="1">
      <c r="A12" s="302"/>
      <c r="B12" s="432"/>
      <c r="C12" s="409"/>
      <c r="D12" s="62" t="s">
        <v>331</v>
      </c>
      <c r="E12" s="64" t="s">
        <v>301</v>
      </c>
      <c r="F12" s="66" t="s">
        <v>332</v>
      </c>
      <c r="G12" s="65" t="s">
        <v>379</v>
      </c>
      <c r="H12" s="66" t="s">
        <v>184</v>
      </c>
      <c r="I12" s="27" t="e">
        <f>SUM(#REF!)</f>
        <v>#REF!</v>
      </c>
      <c r="J12" s="27" t="e">
        <f>SUM(#REF!)</f>
        <v>#REF!</v>
      </c>
      <c r="K12" s="27" t="e">
        <f>SUM(#REF!)</f>
        <v>#REF!</v>
      </c>
      <c r="L12" s="27" t="e">
        <f>SUM(#REF!)</f>
        <v>#REF!</v>
      </c>
      <c r="M12" s="27" t="e">
        <f>SUM(#REF!)</f>
        <v>#REF!</v>
      </c>
      <c r="N12" s="27" t="e">
        <f>SUM(#REF!)</f>
        <v>#REF!</v>
      </c>
      <c r="O12" s="40" t="e">
        <f>+I12+K12+M12</f>
        <v>#REF!</v>
      </c>
      <c r="P12" s="40" t="e">
        <f>+J12+L12+N12</f>
        <v>#REF!</v>
      </c>
      <c r="Q12" s="27" t="e">
        <f>SUM(#REF!)</f>
        <v>#REF!</v>
      </c>
      <c r="R12" s="27" t="e">
        <f>SUM(#REF!)</f>
        <v>#REF!</v>
      </c>
      <c r="S12" s="27" t="e">
        <f>SUM(#REF!)</f>
        <v>#REF!</v>
      </c>
      <c r="T12" s="27" t="e">
        <f>SUM(#REF!)</f>
        <v>#REF!</v>
      </c>
      <c r="U12" s="27" t="e">
        <f>SUM(#REF!)</f>
        <v>#REF!</v>
      </c>
      <c r="V12" s="27" t="e">
        <f>SUM(#REF!)</f>
        <v>#REF!</v>
      </c>
      <c r="W12" s="40" t="e">
        <f>+Q12+S12+U12</f>
        <v>#REF!</v>
      </c>
      <c r="X12" s="40" t="e">
        <f>+R12+T12+V12</f>
        <v>#REF!</v>
      </c>
      <c r="Y12" s="27" t="e">
        <f>SUM(#REF!)</f>
        <v>#REF!</v>
      </c>
      <c r="Z12" s="27" t="e">
        <f>SUM(#REF!)</f>
        <v>#REF!</v>
      </c>
      <c r="AA12" s="27" t="e">
        <f>SUM(#REF!)</f>
        <v>#REF!</v>
      </c>
      <c r="AB12" s="27" t="e">
        <f>SUM(#REF!)</f>
        <v>#REF!</v>
      </c>
      <c r="AC12" s="27" t="e">
        <f>SUM(#REF!)</f>
        <v>#REF!</v>
      </c>
      <c r="AD12" s="27" t="e">
        <f>SUM(#REF!)</f>
        <v>#REF!</v>
      </c>
      <c r="AE12" s="40" t="e">
        <f>+Y12+AA12+AC12</f>
        <v>#REF!</v>
      </c>
      <c r="AF12" s="40" t="e">
        <f>+Z12+AB12+AD12</f>
        <v>#REF!</v>
      </c>
      <c r="AG12" s="27" t="e">
        <f>SUM(#REF!)</f>
        <v>#REF!</v>
      </c>
      <c r="AH12" s="27" t="e">
        <f>SUM(#REF!)</f>
        <v>#REF!</v>
      </c>
      <c r="AI12" s="27" t="e">
        <f>SUM(#REF!)</f>
        <v>#REF!</v>
      </c>
      <c r="AJ12" s="27" t="e">
        <f>SUM(#REF!)</f>
        <v>#REF!</v>
      </c>
      <c r="AK12" s="27" t="e">
        <f>SUM(#REF!)</f>
        <v>#REF!</v>
      </c>
      <c r="AL12" s="27" t="e">
        <f>SUM(#REF!)</f>
        <v>#REF!</v>
      </c>
      <c r="AM12" s="40" t="e">
        <f>+AG12+AI12+AK12</f>
        <v>#REF!</v>
      </c>
      <c r="AN12" s="40" t="e">
        <f>+AH12+AJ12+AL12</f>
        <v>#REF!</v>
      </c>
      <c r="AO12" s="41" t="e">
        <f>O12+W12+AE12+AM12</f>
        <v>#REF!</v>
      </c>
      <c r="AP12" s="43" t="e">
        <f>P12+X12+AF12+AN12</f>
        <v>#REF!</v>
      </c>
      <c r="AQ12" s="41" t="e">
        <f>IF(AND(AP12&gt;0,AO12&gt;0),AP12/AO12,0)</f>
        <v>#REF!</v>
      </c>
    </row>
    <row r="13" spans="1:43" ht="18">
      <c r="A13" s="333" t="s">
        <v>377</v>
      </c>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4"/>
      <c r="AM13" s="334"/>
      <c r="AN13" s="334"/>
      <c r="AO13" s="334"/>
      <c r="AP13" s="335"/>
      <c r="AQ13" s="23" t="e">
        <f>AVERAGE(AQ9:AQ12)</f>
        <v>#REF!</v>
      </c>
    </row>
    <row r="14" spans="1:43" ht="17.25">
      <c r="A14" s="4"/>
      <c r="B14" s="4"/>
      <c r="C14" s="10"/>
      <c r="D14" s="4"/>
      <c r="E14" s="4"/>
      <c r="F14" s="4"/>
      <c r="G14" s="4"/>
      <c r="H14" s="5"/>
    </row>
    <row r="15" spans="1:43" ht="13.5" customHeight="1">
      <c r="A15" s="336" t="s">
        <v>185</v>
      </c>
      <c r="B15" s="337"/>
      <c r="C15" s="337"/>
      <c r="D15" s="337"/>
      <c r="E15" s="337"/>
      <c r="F15" s="337"/>
      <c r="G15" s="337"/>
      <c r="H15" s="337"/>
    </row>
    <row r="16" spans="1:43" ht="15" customHeight="1">
      <c r="A16" s="337"/>
      <c r="B16" s="337"/>
      <c r="C16" s="337"/>
      <c r="D16" s="337"/>
      <c r="E16" s="337"/>
      <c r="F16" s="337"/>
      <c r="G16" s="337"/>
      <c r="H16" s="337"/>
    </row>
    <row r="17" spans="1:8" ht="17.25">
      <c r="A17" s="4"/>
      <c r="B17" s="338"/>
      <c r="C17" s="338"/>
      <c r="D17" s="338"/>
      <c r="E17" s="338"/>
      <c r="F17" s="338"/>
      <c r="G17" s="338"/>
      <c r="H17" s="338"/>
    </row>
    <row r="18" spans="1:8" ht="17.25">
      <c r="A18" s="4"/>
      <c r="B18" s="4"/>
      <c r="C18" s="10"/>
      <c r="D18" s="4"/>
      <c r="E18" s="4"/>
      <c r="F18" s="4"/>
      <c r="G18" s="4"/>
      <c r="H18" s="5"/>
    </row>
    <row r="19" spans="1:8" ht="17.25">
      <c r="A19" s="327" t="s">
        <v>413</v>
      </c>
      <c r="B19" s="328"/>
      <c r="C19" s="328"/>
      <c r="D19" s="4"/>
      <c r="E19" s="4"/>
      <c r="F19" s="329" t="s">
        <v>372</v>
      </c>
      <c r="G19" s="330" t="s">
        <v>391</v>
      </c>
      <c r="H19" s="330"/>
    </row>
    <row r="20" spans="1:8" ht="17.25">
      <c r="A20" s="4"/>
      <c r="B20" s="4"/>
      <c r="C20" s="10"/>
      <c r="D20" s="4"/>
      <c r="E20" s="4"/>
      <c r="F20" s="329"/>
      <c r="G20" s="331" t="s">
        <v>382</v>
      </c>
      <c r="H20" s="332"/>
    </row>
    <row r="21" spans="1:8" ht="13.5" customHeight="1">
      <c r="A21" s="4"/>
      <c r="B21" s="4"/>
      <c r="C21" s="10"/>
      <c r="D21" s="4"/>
      <c r="E21" s="4"/>
      <c r="F21" s="4"/>
      <c r="G21" s="4"/>
      <c r="H21" s="5"/>
    </row>
    <row r="22" spans="1:8" ht="15" customHeight="1">
      <c r="A22" s="4"/>
      <c r="B22" s="4"/>
      <c r="C22" s="10"/>
      <c r="D22" s="4"/>
      <c r="E22" s="4"/>
      <c r="F22" s="4"/>
      <c r="G22" s="4"/>
      <c r="H22" s="5"/>
    </row>
    <row r="23" spans="1:8" ht="17.25">
      <c r="A23" s="4"/>
      <c r="B23" s="4"/>
      <c r="C23" s="10"/>
      <c r="D23" s="4"/>
      <c r="E23" s="4"/>
      <c r="F23" s="4"/>
      <c r="G23" s="4"/>
      <c r="H23" s="5"/>
    </row>
    <row r="24" spans="1:8" ht="15" customHeight="1">
      <c r="A24" s="4"/>
      <c r="B24" s="4"/>
      <c r="C24" s="10"/>
      <c r="D24" s="326" t="s">
        <v>392</v>
      </c>
      <c r="E24" s="326"/>
      <c r="F24" s="326"/>
      <c r="G24" s="326"/>
      <c r="H24" s="4"/>
    </row>
    <row r="25" spans="1:8" ht="15" customHeight="1">
      <c r="A25" s="4"/>
      <c r="B25" s="4"/>
      <c r="C25" s="10"/>
      <c r="D25" s="4"/>
      <c r="E25" s="4"/>
      <c r="F25" s="5"/>
      <c r="G25" s="4"/>
      <c r="H25" s="4"/>
    </row>
    <row r="26" spans="1:8" ht="15" customHeight="1">
      <c r="A26" s="4"/>
      <c r="B26" s="4"/>
      <c r="C26" s="10"/>
      <c r="D26" s="326" t="s">
        <v>383</v>
      </c>
      <c r="E26" s="326"/>
      <c r="F26" s="326"/>
      <c r="G26" s="326"/>
      <c r="H26" s="4"/>
    </row>
    <row r="27" spans="1:8" ht="15" customHeight="1">
      <c r="A27" s="4"/>
      <c r="B27" s="4"/>
      <c r="C27" s="10"/>
      <c r="D27" s="4"/>
      <c r="E27" s="4"/>
      <c r="F27" s="5"/>
      <c r="G27" s="4"/>
      <c r="H27" s="4"/>
    </row>
    <row r="28" spans="1:8" ht="15" customHeight="1">
      <c r="A28" s="4"/>
      <c r="B28" s="4"/>
      <c r="C28" s="10"/>
      <c r="D28" s="326" t="s">
        <v>384</v>
      </c>
      <c r="E28" s="326"/>
      <c r="F28" s="326"/>
      <c r="G28" s="326"/>
      <c r="H28" s="4"/>
    </row>
  </sheetData>
  <sheetProtection password="DEE6" sheet="1" objects="1" scenarios="1"/>
  <mergeCells count="89">
    <mergeCell ref="D28:G28"/>
    <mergeCell ref="A9:A12"/>
    <mergeCell ref="A19:C19"/>
    <mergeCell ref="F19:F20"/>
    <mergeCell ref="G19:H19"/>
    <mergeCell ref="G20:H20"/>
    <mergeCell ref="D24:G24"/>
    <mergeCell ref="D26:G26"/>
    <mergeCell ref="B11:B12"/>
    <mergeCell ref="C11:C12"/>
    <mergeCell ref="A13:AP13"/>
    <mergeCell ref="A15:H16"/>
    <mergeCell ref="B17:H17"/>
    <mergeCell ref="AM9:AM10"/>
    <mergeCell ref="AN9:AN10"/>
    <mergeCell ref="AO9:AO10"/>
    <mergeCell ref="AP9:AP10"/>
    <mergeCell ref="AQ9:AQ10"/>
    <mergeCell ref="AG9:AG10"/>
    <mergeCell ref="AH9:AH10"/>
    <mergeCell ref="AI9:AI10"/>
    <mergeCell ref="AJ9:AJ10"/>
    <mergeCell ref="AK9:AK10"/>
    <mergeCell ref="AL9:AL10"/>
    <mergeCell ref="AF9:AF10"/>
    <mergeCell ref="U9:U10"/>
    <mergeCell ref="V9:V10"/>
    <mergeCell ref="W9:W10"/>
    <mergeCell ref="X9:X10"/>
    <mergeCell ref="Y9:Y10"/>
    <mergeCell ref="Z9:Z10"/>
    <mergeCell ref="AA9:AA10"/>
    <mergeCell ref="AB9:AB10"/>
    <mergeCell ref="AC9:AC10"/>
    <mergeCell ref="AD9:AD10"/>
    <mergeCell ref="AE9:AE10"/>
    <mergeCell ref="AA7:AB7"/>
    <mergeCell ref="AC7:AD7"/>
    <mergeCell ref="AE7:AF7"/>
    <mergeCell ref="I7:J7"/>
    <mergeCell ref="T9:T10"/>
    <mergeCell ref="I9:I10"/>
    <mergeCell ref="J9:J10"/>
    <mergeCell ref="K9:K10"/>
    <mergeCell ref="L9:L10"/>
    <mergeCell ref="M9:M10"/>
    <mergeCell ref="N9:N10"/>
    <mergeCell ref="O9:O10"/>
    <mergeCell ref="P9:P10"/>
    <mergeCell ref="Q9:Q10"/>
    <mergeCell ref="R9:R10"/>
    <mergeCell ref="S9:S10"/>
    <mergeCell ref="B9:B10"/>
    <mergeCell ref="C9:C10"/>
    <mergeCell ref="D9:D10"/>
    <mergeCell ref="E9:E10"/>
    <mergeCell ref="F9:F10"/>
    <mergeCell ref="H5:H8"/>
    <mergeCell ref="I5:AN5"/>
    <mergeCell ref="AO5:AO8"/>
    <mergeCell ref="AP5:AP8"/>
    <mergeCell ref="K7:L7"/>
    <mergeCell ref="M7:N7"/>
    <mergeCell ref="O7:P7"/>
    <mergeCell ref="Q7:R7"/>
    <mergeCell ref="S7:T7"/>
    <mergeCell ref="AG7:AH7"/>
    <mergeCell ref="AI7:AJ7"/>
    <mergeCell ref="AK7:AL7"/>
    <mergeCell ref="AM7:AN7"/>
    <mergeCell ref="U7:V7"/>
    <mergeCell ref="W7:X7"/>
    <mergeCell ref="Y7:Z7"/>
    <mergeCell ref="A1:C2"/>
    <mergeCell ref="D1:H1"/>
    <mergeCell ref="D2:H2"/>
    <mergeCell ref="AO4:AQ4"/>
    <mergeCell ref="A5:A8"/>
    <mergeCell ref="B5:B8"/>
    <mergeCell ref="C5:C8"/>
    <mergeCell ref="D5:D8"/>
    <mergeCell ref="E5:E8"/>
    <mergeCell ref="F5:F8"/>
    <mergeCell ref="AQ5:AQ8"/>
    <mergeCell ref="I6:P6"/>
    <mergeCell ref="Q6:X6"/>
    <mergeCell ref="Y6:AF6"/>
    <mergeCell ref="AG6:AN6"/>
    <mergeCell ref="G5:G8"/>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Q30"/>
  <sheetViews>
    <sheetView showGridLines="0" topLeftCell="AB1" zoomScale="65" zoomScaleNormal="65" workbookViewId="0">
      <selection activeCell="AG11" sqref="AG11:AG14"/>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285"/>
      <c r="B1" s="285"/>
      <c r="C1" s="285"/>
      <c r="D1" s="286" t="s">
        <v>345</v>
      </c>
      <c r="E1" s="286"/>
      <c r="F1" s="286"/>
      <c r="G1" s="286"/>
      <c r="H1" s="286"/>
    </row>
    <row r="2" spans="1:43" ht="39.75" customHeight="1">
      <c r="A2" s="285"/>
      <c r="B2" s="285"/>
      <c r="C2" s="285"/>
      <c r="D2" s="286">
        <v>2015</v>
      </c>
      <c r="E2" s="286"/>
      <c r="F2" s="286"/>
      <c r="G2" s="286"/>
      <c r="H2" s="286"/>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287"/>
      <c r="AP4" s="288"/>
      <c r="AQ4" s="289"/>
    </row>
    <row r="5" spans="1:43" ht="13.5" customHeight="1">
      <c r="A5" s="290" t="s">
        <v>0</v>
      </c>
      <c r="B5" s="290" t="s">
        <v>1</v>
      </c>
      <c r="C5" s="290" t="s">
        <v>2</v>
      </c>
      <c r="D5" s="292" t="s">
        <v>3</v>
      </c>
      <c r="E5" s="292" t="s">
        <v>4</v>
      </c>
      <c r="F5" s="292" t="s">
        <v>5</v>
      </c>
      <c r="G5" s="292" t="s">
        <v>6</v>
      </c>
      <c r="H5" s="292" t="s">
        <v>7</v>
      </c>
      <c r="I5" s="303" t="s">
        <v>346</v>
      </c>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294" t="s">
        <v>347</v>
      </c>
      <c r="AP5" s="295" t="s">
        <v>348</v>
      </c>
      <c r="AQ5" s="295" t="s">
        <v>378</v>
      </c>
    </row>
    <row r="6" spans="1:43" ht="13.5" customHeight="1">
      <c r="A6" s="290"/>
      <c r="B6" s="290"/>
      <c r="C6" s="290"/>
      <c r="D6" s="292"/>
      <c r="E6" s="292"/>
      <c r="F6" s="292"/>
      <c r="G6" s="292"/>
      <c r="H6" s="292"/>
      <c r="I6" s="296" t="s">
        <v>349</v>
      </c>
      <c r="J6" s="296"/>
      <c r="K6" s="296"/>
      <c r="L6" s="296"/>
      <c r="M6" s="296"/>
      <c r="N6" s="296"/>
      <c r="O6" s="296"/>
      <c r="P6" s="296"/>
      <c r="Q6" s="296" t="s">
        <v>350</v>
      </c>
      <c r="R6" s="296"/>
      <c r="S6" s="296"/>
      <c r="T6" s="296"/>
      <c r="U6" s="296"/>
      <c r="V6" s="296"/>
      <c r="W6" s="296"/>
      <c r="X6" s="296"/>
      <c r="Y6" s="296" t="s">
        <v>351</v>
      </c>
      <c r="Z6" s="296"/>
      <c r="AA6" s="296"/>
      <c r="AB6" s="296"/>
      <c r="AC6" s="296"/>
      <c r="AD6" s="296"/>
      <c r="AE6" s="296"/>
      <c r="AF6" s="296"/>
      <c r="AG6" s="296" t="s">
        <v>352</v>
      </c>
      <c r="AH6" s="296"/>
      <c r="AI6" s="296"/>
      <c r="AJ6" s="296"/>
      <c r="AK6" s="296"/>
      <c r="AL6" s="296"/>
      <c r="AM6" s="296"/>
      <c r="AN6" s="296"/>
      <c r="AO6" s="294"/>
      <c r="AP6" s="295"/>
      <c r="AQ6" s="295"/>
    </row>
    <row r="7" spans="1:43" ht="17.25" customHeight="1">
      <c r="A7" s="290"/>
      <c r="B7" s="290"/>
      <c r="C7" s="290"/>
      <c r="D7" s="292"/>
      <c r="E7" s="292"/>
      <c r="F7" s="292"/>
      <c r="G7" s="292"/>
      <c r="H7" s="292"/>
      <c r="I7" s="299" t="s">
        <v>353</v>
      </c>
      <c r="J7" s="299"/>
      <c r="K7" s="299" t="s">
        <v>354</v>
      </c>
      <c r="L7" s="299"/>
      <c r="M7" s="299" t="s">
        <v>355</v>
      </c>
      <c r="N7" s="299"/>
      <c r="O7" s="297" t="s">
        <v>356</v>
      </c>
      <c r="P7" s="298"/>
      <c r="Q7" s="299" t="s">
        <v>357</v>
      </c>
      <c r="R7" s="299"/>
      <c r="S7" s="299" t="s">
        <v>358</v>
      </c>
      <c r="T7" s="299"/>
      <c r="U7" s="299" t="s">
        <v>359</v>
      </c>
      <c r="V7" s="299"/>
      <c r="W7" s="297" t="s">
        <v>356</v>
      </c>
      <c r="X7" s="298"/>
      <c r="Y7" s="299" t="s">
        <v>360</v>
      </c>
      <c r="Z7" s="299"/>
      <c r="AA7" s="299" t="s">
        <v>361</v>
      </c>
      <c r="AB7" s="299"/>
      <c r="AC7" s="299" t="s">
        <v>362</v>
      </c>
      <c r="AD7" s="299"/>
      <c r="AE7" s="297" t="s">
        <v>356</v>
      </c>
      <c r="AF7" s="298"/>
      <c r="AG7" s="299" t="s">
        <v>363</v>
      </c>
      <c r="AH7" s="299"/>
      <c r="AI7" s="299" t="s">
        <v>364</v>
      </c>
      <c r="AJ7" s="299"/>
      <c r="AK7" s="299" t="s">
        <v>365</v>
      </c>
      <c r="AL7" s="299"/>
      <c r="AM7" s="297" t="s">
        <v>356</v>
      </c>
      <c r="AN7" s="298"/>
      <c r="AO7" s="294"/>
      <c r="AP7" s="295"/>
      <c r="AQ7" s="295"/>
    </row>
    <row r="8" spans="1:43" ht="15.75" customHeight="1">
      <c r="A8" s="291"/>
      <c r="B8" s="291"/>
      <c r="C8" s="291"/>
      <c r="D8" s="293"/>
      <c r="E8" s="293"/>
      <c r="F8" s="293"/>
      <c r="G8" s="293"/>
      <c r="H8" s="293"/>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294"/>
      <c r="AP8" s="295"/>
      <c r="AQ8" s="295"/>
    </row>
    <row r="9" spans="1:43" ht="74.25" customHeight="1">
      <c r="A9" s="392" t="s">
        <v>100</v>
      </c>
      <c r="B9" s="363" t="s">
        <v>402</v>
      </c>
      <c r="C9" s="363" t="s">
        <v>101</v>
      </c>
      <c r="D9" s="440" t="s">
        <v>256</v>
      </c>
      <c r="E9" s="442">
        <v>1</v>
      </c>
      <c r="F9" s="444" t="s">
        <v>248</v>
      </c>
      <c r="G9" s="66" t="s">
        <v>131</v>
      </c>
      <c r="H9" s="66" t="s">
        <v>255</v>
      </c>
      <c r="I9" s="308">
        <v>0</v>
      </c>
      <c r="J9" s="308">
        <v>0</v>
      </c>
      <c r="K9" s="308">
        <v>0</v>
      </c>
      <c r="L9" s="308">
        <v>0</v>
      </c>
      <c r="M9" s="308">
        <v>0</v>
      </c>
      <c r="N9" s="308">
        <v>0</v>
      </c>
      <c r="O9" s="311">
        <f>I9+K9+M9</f>
        <v>0</v>
      </c>
      <c r="P9" s="311">
        <f>+J9+L9+N9</f>
        <v>0</v>
      </c>
      <c r="Q9" s="308">
        <v>0</v>
      </c>
      <c r="R9" s="308">
        <v>0</v>
      </c>
      <c r="S9" s="308">
        <v>0</v>
      </c>
      <c r="T9" s="308">
        <v>0</v>
      </c>
      <c r="U9" s="308">
        <v>0.5</v>
      </c>
      <c r="V9" s="308">
        <v>0.33329999999999999</v>
      </c>
      <c r="W9" s="311">
        <f>Q9+S9+U9</f>
        <v>0.5</v>
      </c>
      <c r="X9" s="311">
        <f>+R9+T9+V9</f>
        <v>0.33329999999999999</v>
      </c>
      <c r="Y9" s="308">
        <v>0</v>
      </c>
      <c r="Z9" s="446">
        <v>0</v>
      </c>
      <c r="AA9" s="308">
        <v>0</v>
      </c>
      <c r="AB9" s="446">
        <v>0</v>
      </c>
      <c r="AC9" s="308">
        <v>0.33</v>
      </c>
      <c r="AD9" s="446">
        <v>0.33</v>
      </c>
      <c r="AE9" s="311">
        <f>Y9+AA9+AC9</f>
        <v>0.33</v>
      </c>
      <c r="AF9" s="311">
        <f>+Z9+AB9+AD9</f>
        <v>0.33</v>
      </c>
      <c r="AG9" s="308" t="e">
        <f>SUM('PL (Pág 2 de 3)'!#REF!)</f>
        <v>#REF!</v>
      </c>
      <c r="AH9" s="308" t="e">
        <f>SUM('PL (Pág 2 de 3)'!#REF!)</f>
        <v>#REF!</v>
      </c>
      <c r="AI9" s="308" t="e">
        <f>SUM('PL (Pág 2 de 3)'!#REF!)</f>
        <v>#REF!</v>
      </c>
      <c r="AJ9" s="308" t="e">
        <f>SUM('PL (Pág 2 de 3)'!#REF!)</f>
        <v>#REF!</v>
      </c>
      <c r="AK9" s="308">
        <v>0.17</v>
      </c>
      <c r="AL9" s="308" t="e">
        <f>SUM('PL (Pág 2 de 3)'!#REF!)</f>
        <v>#REF!</v>
      </c>
      <c r="AM9" s="311" t="e">
        <f>AG9+AI9+AK9</f>
        <v>#REF!</v>
      </c>
      <c r="AN9" s="311" t="e">
        <f>+AH9+AJ9+AL9</f>
        <v>#REF!</v>
      </c>
      <c r="AO9" s="320" t="e">
        <f>O9+W9+AE9+AM9</f>
        <v>#REF!</v>
      </c>
      <c r="AP9" s="320" t="e">
        <f>P9+X9+AF9+AN9</f>
        <v>#REF!</v>
      </c>
      <c r="AQ9" s="317" t="e">
        <f>IF(AND(AP9&gt;0,AO9&gt;0),AP9/AO9,0)</f>
        <v>#REF!</v>
      </c>
    </row>
    <row r="10" spans="1:43" ht="51.75">
      <c r="A10" s="392"/>
      <c r="B10" s="363"/>
      <c r="C10" s="363"/>
      <c r="D10" s="441"/>
      <c r="E10" s="443"/>
      <c r="F10" s="445"/>
      <c r="G10" s="66" t="s">
        <v>132</v>
      </c>
      <c r="H10" s="66" t="s">
        <v>249</v>
      </c>
      <c r="I10" s="309"/>
      <c r="J10" s="309"/>
      <c r="K10" s="309"/>
      <c r="L10" s="309"/>
      <c r="M10" s="309"/>
      <c r="N10" s="309"/>
      <c r="O10" s="312"/>
      <c r="P10" s="312"/>
      <c r="Q10" s="309"/>
      <c r="R10" s="309"/>
      <c r="S10" s="309"/>
      <c r="T10" s="309"/>
      <c r="U10" s="309"/>
      <c r="V10" s="309"/>
      <c r="W10" s="312"/>
      <c r="X10" s="312"/>
      <c r="Y10" s="309"/>
      <c r="Z10" s="447"/>
      <c r="AA10" s="309"/>
      <c r="AB10" s="447"/>
      <c r="AC10" s="309"/>
      <c r="AD10" s="447"/>
      <c r="AE10" s="312"/>
      <c r="AF10" s="312"/>
      <c r="AG10" s="310"/>
      <c r="AH10" s="310"/>
      <c r="AI10" s="310"/>
      <c r="AJ10" s="310"/>
      <c r="AK10" s="310"/>
      <c r="AL10" s="310"/>
      <c r="AM10" s="312"/>
      <c r="AN10" s="312"/>
      <c r="AO10" s="321"/>
      <c r="AP10" s="321"/>
      <c r="AQ10" s="318"/>
    </row>
    <row r="11" spans="1:43" ht="34.5" customHeight="1">
      <c r="A11" s="392"/>
      <c r="B11" s="362"/>
      <c r="C11" s="362"/>
      <c r="D11" s="304" t="s">
        <v>134</v>
      </c>
      <c r="E11" s="416" t="s">
        <v>25</v>
      </c>
      <c r="F11" s="304" t="s">
        <v>135</v>
      </c>
      <c r="G11" s="66" t="s">
        <v>136</v>
      </c>
      <c r="H11" s="66" t="s">
        <v>249</v>
      </c>
      <c r="I11" s="399" t="e">
        <f>SUM(#REF!)</f>
        <v>#REF!</v>
      </c>
      <c r="J11" s="399" t="e">
        <f>SUM(#REF!)</f>
        <v>#REF!</v>
      </c>
      <c r="K11" s="399" t="e">
        <f>SUM(#REF!)</f>
        <v>#REF!</v>
      </c>
      <c r="L11" s="399" t="e">
        <f>SUM(#REF!)</f>
        <v>#REF!</v>
      </c>
      <c r="M11" s="399" t="e">
        <f>SUM(#REF!)</f>
        <v>#REF!</v>
      </c>
      <c r="N11" s="399" t="e">
        <f>SUM(#REF!)</f>
        <v>#REF!</v>
      </c>
      <c r="O11" s="343" t="e">
        <f>I11+K11+M11</f>
        <v>#REF!</v>
      </c>
      <c r="P11" s="343" t="e">
        <f>+J11+L11+N11</f>
        <v>#REF!</v>
      </c>
      <c r="Q11" s="399" t="e">
        <f>SUM(#REF!)</f>
        <v>#REF!</v>
      </c>
      <c r="R11" s="399" t="e">
        <f>SUM(#REF!)</f>
        <v>#REF!</v>
      </c>
      <c r="S11" s="399" t="e">
        <f>SUM(#REF!)</f>
        <v>#REF!</v>
      </c>
      <c r="T11" s="399" t="e">
        <f>SUM(#REF!)</f>
        <v>#REF!</v>
      </c>
      <c r="U11" s="399" t="e">
        <f>SUM(#REF!)</f>
        <v>#REF!</v>
      </c>
      <c r="V11" s="399" t="e">
        <f>SUM(#REF!)</f>
        <v>#REF!</v>
      </c>
      <c r="W11" s="343" t="e">
        <f>Q11+S11+U11</f>
        <v>#REF!</v>
      </c>
      <c r="X11" s="343" t="e">
        <f>+R11+T11+V11</f>
        <v>#REF!</v>
      </c>
      <c r="Y11" s="399" t="e">
        <f>SUM(#REF!)</f>
        <v>#REF!</v>
      </c>
      <c r="Z11" s="399" t="e">
        <f>SUM(#REF!)</f>
        <v>#REF!</v>
      </c>
      <c r="AA11" s="399" t="e">
        <f>SUM(#REF!)</f>
        <v>#REF!</v>
      </c>
      <c r="AB11" s="399" t="e">
        <f>SUM(#REF!)</f>
        <v>#REF!</v>
      </c>
      <c r="AC11" s="399" t="e">
        <f>SUM(#REF!)</f>
        <v>#REF!</v>
      </c>
      <c r="AD11" s="399" t="e">
        <f>SUM(#REF!)</f>
        <v>#REF!</v>
      </c>
      <c r="AE11" s="343" t="e">
        <f>Y11+AA11+AC11</f>
        <v>#REF!</v>
      </c>
      <c r="AF11" s="343" t="e">
        <f>+Z11+AB11+AD11</f>
        <v>#REF!</v>
      </c>
      <c r="AG11" s="399" t="e">
        <f>SUM(#REF!)</f>
        <v>#REF!</v>
      </c>
      <c r="AH11" s="399" t="e">
        <f>SUM(#REF!)</f>
        <v>#REF!</v>
      </c>
      <c r="AI11" s="399" t="e">
        <f>SUM(#REF!)</f>
        <v>#REF!</v>
      </c>
      <c r="AJ11" s="399" t="e">
        <f>SUM(#REF!)</f>
        <v>#REF!</v>
      </c>
      <c r="AK11" s="399" t="e">
        <f>SUM(#REF!)</f>
        <v>#REF!</v>
      </c>
      <c r="AL11" s="399" t="e">
        <f>SUM(#REF!)</f>
        <v>#REF!</v>
      </c>
      <c r="AM11" s="343" t="e">
        <f>AG11+AI11+AK11</f>
        <v>#REF!</v>
      </c>
      <c r="AN11" s="343" t="e">
        <f>+AH11+AJ11+AL11</f>
        <v>#REF!</v>
      </c>
      <c r="AO11" s="339" t="e">
        <f>O11+W11+AE11+AM11</f>
        <v>#REF!</v>
      </c>
      <c r="AP11" s="339" t="e">
        <f>P11+X11+AF11+AN11</f>
        <v>#REF!</v>
      </c>
      <c r="AQ11" s="317" t="e">
        <f>IF(AND(AP11&gt;0,AO11&gt;0),AP11/AO11,0)</f>
        <v>#REF!</v>
      </c>
    </row>
    <row r="12" spans="1:43" ht="34.5">
      <c r="A12" s="392"/>
      <c r="B12" s="363"/>
      <c r="C12" s="363"/>
      <c r="D12" s="304"/>
      <c r="E12" s="416"/>
      <c r="F12" s="304"/>
      <c r="G12" s="66" t="s">
        <v>137</v>
      </c>
      <c r="H12" s="66" t="s">
        <v>249</v>
      </c>
      <c r="I12" s="405"/>
      <c r="J12" s="405"/>
      <c r="K12" s="405"/>
      <c r="L12" s="405"/>
      <c r="M12" s="405"/>
      <c r="N12" s="405"/>
      <c r="O12" s="403"/>
      <c r="P12" s="403"/>
      <c r="Q12" s="405"/>
      <c r="R12" s="405"/>
      <c r="S12" s="405"/>
      <c r="T12" s="405"/>
      <c r="U12" s="405"/>
      <c r="V12" s="405"/>
      <c r="W12" s="403"/>
      <c r="X12" s="403"/>
      <c r="Y12" s="405"/>
      <c r="Z12" s="405"/>
      <c r="AA12" s="405"/>
      <c r="AB12" s="405"/>
      <c r="AC12" s="405"/>
      <c r="AD12" s="405"/>
      <c r="AE12" s="403"/>
      <c r="AF12" s="403"/>
      <c r="AG12" s="405"/>
      <c r="AH12" s="405"/>
      <c r="AI12" s="405"/>
      <c r="AJ12" s="405"/>
      <c r="AK12" s="405"/>
      <c r="AL12" s="405"/>
      <c r="AM12" s="403"/>
      <c r="AN12" s="403"/>
      <c r="AO12" s="387"/>
      <c r="AP12" s="387"/>
      <c r="AQ12" s="318"/>
    </row>
    <row r="13" spans="1:43" ht="34.5">
      <c r="A13" s="392"/>
      <c r="B13" s="363"/>
      <c r="C13" s="363"/>
      <c r="D13" s="304"/>
      <c r="E13" s="416"/>
      <c r="F13" s="304"/>
      <c r="G13" s="66" t="s">
        <v>138</v>
      </c>
      <c r="H13" s="66" t="s">
        <v>250</v>
      </c>
      <c r="I13" s="405"/>
      <c r="J13" s="405"/>
      <c r="K13" s="405"/>
      <c r="L13" s="405"/>
      <c r="M13" s="405"/>
      <c r="N13" s="405"/>
      <c r="O13" s="403"/>
      <c r="P13" s="403"/>
      <c r="Q13" s="405"/>
      <c r="R13" s="405"/>
      <c r="S13" s="405"/>
      <c r="T13" s="405"/>
      <c r="U13" s="405"/>
      <c r="V13" s="405"/>
      <c r="W13" s="403"/>
      <c r="X13" s="403"/>
      <c r="Y13" s="405"/>
      <c r="Z13" s="405"/>
      <c r="AA13" s="405"/>
      <c r="AB13" s="405"/>
      <c r="AC13" s="405"/>
      <c r="AD13" s="405"/>
      <c r="AE13" s="403"/>
      <c r="AF13" s="403"/>
      <c r="AG13" s="405"/>
      <c r="AH13" s="405"/>
      <c r="AI13" s="405"/>
      <c r="AJ13" s="405"/>
      <c r="AK13" s="405"/>
      <c r="AL13" s="405"/>
      <c r="AM13" s="403"/>
      <c r="AN13" s="403"/>
      <c r="AO13" s="387"/>
      <c r="AP13" s="387"/>
      <c r="AQ13" s="318"/>
    </row>
    <row r="14" spans="1:43" ht="34.5">
      <c r="A14" s="392"/>
      <c r="B14" s="364"/>
      <c r="C14" s="364"/>
      <c r="D14" s="304"/>
      <c r="E14" s="416"/>
      <c r="F14" s="304"/>
      <c r="G14" s="66" t="s">
        <v>139</v>
      </c>
      <c r="H14" s="66" t="s">
        <v>250</v>
      </c>
      <c r="I14" s="342"/>
      <c r="J14" s="342"/>
      <c r="K14" s="342"/>
      <c r="L14" s="342"/>
      <c r="M14" s="342"/>
      <c r="N14" s="342"/>
      <c r="O14" s="344"/>
      <c r="P14" s="344"/>
      <c r="Q14" s="342"/>
      <c r="R14" s="342"/>
      <c r="S14" s="342"/>
      <c r="T14" s="342"/>
      <c r="U14" s="342"/>
      <c r="V14" s="342"/>
      <c r="W14" s="344"/>
      <c r="X14" s="344"/>
      <c r="Y14" s="342"/>
      <c r="Z14" s="342"/>
      <c r="AA14" s="342"/>
      <c r="AB14" s="342"/>
      <c r="AC14" s="342"/>
      <c r="AD14" s="342"/>
      <c r="AE14" s="344"/>
      <c r="AF14" s="344"/>
      <c r="AG14" s="342"/>
      <c r="AH14" s="342"/>
      <c r="AI14" s="342"/>
      <c r="AJ14" s="342"/>
      <c r="AK14" s="342"/>
      <c r="AL14" s="342"/>
      <c r="AM14" s="344"/>
      <c r="AN14" s="344"/>
      <c r="AO14" s="340"/>
      <c r="AP14" s="340"/>
      <c r="AQ14" s="319"/>
    </row>
    <row r="15" spans="1:43" ht="18">
      <c r="A15" s="333" t="s">
        <v>377</v>
      </c>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4"/>
      <c r="AM15" s="334"/>
      <c r="AN15" s="334"/>
      <c r="AO15" s="334"/>
      <c r="AP15" s="335"/>
      <c r="AQ15" s="23" t="e">
        <f>AVERAGE(AQ9:AQ14)</f>
        <v>#REF!</v>
      </c>
    </row>
    <row r="16" spans="1:43" ht="17.25">
      <c r="A16" s="4"/>
      <c r="B16" s="4"/>
      <c r="C16" s="10"/>
      <c r="D16" s="4"/>
      <c r="E16" s="4"/>
      <c r="F16" s="4"/>
      <c r="G16" s="4"/>
      <c r="H16" s="5"/>
    </row>
    <row r="17" spans="1:8" ht="13.5" customHeight="1">
      <c r="A17" s="336" t="s">
        <v>185</v>
      </c>
      <c r="B17" s="337"/>
      <c r="C17" s="337"/>
      <c r="D17" s="337"/>
      <c r="E17" s="337"/>
      <c r="F17" s="337"/>
      <c r="G17" s="337"/>
      <c r="H17" s="337"/>
    </row>
    <row r="18" spans="1:8" ht="15" customHeight="1">
      <c r="A18" s="337"/>
      <c r="B18" s="337"/>
      <c r="C18" s="337"/>
      <c r="D18" s="337"/>
      <c r="E18" s="337"/>
      <c r="F18" s="337"/>
      <c r="G18" s="337"/>
      <c r="H18" s="337"/>
    </row>
    <row r="19" spans="1:8" ht="17.25">
      <c r="A19" s="4"/>
      <c r="B19" s="338"/>
      <c r="C19" s="338"/>
      <c r="D19" s="338"/>
      <c r="E19" s="338"/>
      <c r="F19" s="338"/>
      <c r="G19" s="338"/>
      <c r="H19" s="338"/>
    </row>
    <row r="20" spans="1:8" ht="17.25">
      <c r="A20" s="4"/>
      <c r="B20" s="4"/>
      <c r="C20" s="10"/>
      <c r="D20" s="4"/>
      <c r="E20" s="4"/>
      <c r="F20" s="4"/>
      <c r="G20" s="4"/>
      <c r="H20" s="5"/>
    </row>
    <row r="21" spans="1:8" ht="17.25">
      <c r="A21" s="327" t="s">
        <v>413</v>
      </c>
      <c r="B21" s="328"/>
      <c r="C21" s="328"/>
      <c r="D21" s="4"/>
      <c r="E21" s="4"/>
      <c r="F21" s="329" t="s">
        <v>372</v>
      </c>
      <c r="G21" s="330" t="s">
        <v>391</v>
      </c>
      <c r="H21" s="330"/>
    </row>
    <row r="22" spans="1:8" ht="17.25">
      <c r="A22" s="4"/>
      <c r="B22" s="4"/>
      <c r="C22" s="10"/>
      <c r="D22" s="4"/>
      <c r="E22" s="4"/>
      <c r="F22" s="329"/>
      <c r="G22" s="331" t="s">
        <v>382</v>
      </c>
      <c r="H22" s="332"/>
    </row>
    <row r="23" spans="1:8" ht="13.5" customHeight="1">
      <c r="A23" s="4"/>
      <c r="B23" s="4"/>
      <c r="C23" s="10"/>
      <c r="D23" s="4"/>
      <c r="E23" s="4"/>
      <c r="F23" s="4"/>
      <c r="G23" s="4"/>
      <c r="H23" s="5"/>
    </row>
    <row r="24" spans="1:8" ht="15" customHeight="1">
      <c r="A24" s="4"/>
      <c r="B24" s="4"/>
      <c r="C24" s="10"/>
      <c r="D24" s="4"/>
      <c r="E24" s="4"/>
      <c r="F24" s="4"/>
      <c r="G24" s="4"/>
      <c r="H24" s="5"/>
    </row>
    <row r="25" spans="1:8" ht="17.25">
      <c r="A25" s="4"/>
      <c r="B25" s="4"/>
      <c r="C25" s="10"/>
      <c r="D25" s="4"/>
      <c r="E25" s="4"/>
      <c r="F25" s="4"/>
      <c r="G25" s="4"/>
      <c r="H25" s="5"/>
    </row>
    <row r="26" spans="1:8" ht="15" customHeight="1">
      <c r="A26" s="4"/>
      <c r="B26" s="4"/>
      <c r="C26" s="10"/>
      <c r="D26" s="326" t="s">
        <v>392</v>
      </c>
      <c r="E26" s="326"/>
      <c r="F26" s="326"/>
      <c r="G26" s="326"/>
      <c r="H26" s="4"/>
    </row>
    <row r="27" spans="1:8" ht="15" customHeight="1">
      <c r="A27" s="4"/>
      <c r="B27" s="4"/>
      <c r="C27" s="10"/>
      <c r="D27" s="4"/>
      <c r="E27" s="4"/>
      <c r="F27" s="5"/>
      <c r="G27" s="4"/>
      <c r="H27" s="4"/>
    </row>
    <row r="28" spans="1:8" ht="15" customHeight="1">
      <c r="A28" s="4"/>
      <c r="B28" s="4"/>
      <c r="C28" s="10"/>
      <c r="D28" s="326" t="s">
        <v>383</v>
      </c>
      <c r="E28" s="326"/>
      <c r="F28" s="326"/>
      <c r="G28" s="326"/>
      <c r="H28" s="4"/>
    </row>
    <row r="29" spans="1:8" ht="15" customHeight="1">
      <c r="A29" s="4"/>
      <c r="B29" s="4"/>
      <c r="C29" s="10"/>
      <c r="D29" s="4"/>
      <c r="E29" s="4"/>
      <c r="F29" s="5"/>
      <c r="G29" s="4"/>
      <c r="H29" s="4"/>
    </row>
    <row r="30" spans="1:8" ht="15" customHeight="1">
      <c r="A30" s="4"/>
      <c r="B30" s="4"/>
      <c r="C30" s="10"/>
      <c r="D30" s="326" t="s">
        <v>384</v>
      </c>
      <c r="E30" s="326"/>
      <c r="F30" s="326"/>
      <c r="G30" s="326"/>
      <c r="H30" s="4"/>
    </row>
  </sheetData>
  <sheetProtection password="DEE6" sheet="1" objects="1" scenarios="1"/>
  <mergeCells count="125">
    <mergeCell ref="D30:G30"/>
    <mergeCell ref="A21:C21"/>
    <mergeCell ref="F21:F22"/>
    <mergeCell ref="G21:H21"/>
    <mergeCell ref="G22:H22"/>
    <mergeCell ref="D26:G26"/>
    <mergeCell ref="D28:G28"/>
    <mergeCell ref="A15:AP15"/>
    <mergeCell ref="A17:H18"/>
    <mergeCell ref="B19:H19"/>
    <mergeCell ref="AO11:AO14"/>
    <mergeCell ref="AP11:AP14"/>
    <mergeCell ref="AQ11:AQ14"/>
    <mergeCell ref="AI11:AI14"/>
    <mergeCell ref="AJ11:AJ14"/>
    <mergeCell ref="AK11:AK14"/>
    <mergeCell ref="AL11:AL14"/>
    <mergeCell ref="AM11:AM14"/>
    <mergeCell ref="AN11:AN14"/>
    <mergeCell ref="AC11:AC14"/>
    <mergeCell ref="AD11:AD14"/>
    <mergeCell ref="AE11:AE14"/>
    <mergeCell ref="AF11:AF14"/>
    <mergeCell ref="AG11:AG14"/>
    <mergeCell ref="AH11:AH14"/>
    <mergeCell ref="W11:W14"/>
    <mergeCell ref="X11:X14"/>
    <mergeCell ref="Y11:Y14"/>
    <mergeCell ref="Z11:Z14"/>
    <mergeCell ref="AA11:AA14"/>
    <mergeCell ref="AB11:AB14"/>
    <mergeCell ref="R11:R14"/>
    <mergeCell ref="S11:S14"/>
    <mergeCell ref="T11:T14"/>
    <mergeCell ref="U11:U14"/>
    <mergeCell ref="V11:V14"/>
    <mergeCell ref="K11:K14"/>
    <mergeCell ref="L11:L14"/>
    <mergeCell ref="M11:M14"/>
    <mergeCell ref="N11:N14"/>
    <mergeCell ref="O11:O14"/>
    <mergeCell ref="P11:P14"/>
    <mergeCell ref="AN9:AN10"/>
    <mergeCell ref="AO9:AO10"/>
    <mergeCell ref="AP9:AP10"/>
    <mergeCell ref="AQ9:AQ10"/>
    <mergeCell ref="D11:D14"/>
    <mergeCell ref="E11:E14"/>
    <mergeCell ref="F11:F14"/>
    <mergeCell ref="I11:I14"/>
    <mergeCell ref="J11:J14"/>
    <mergeCell ref="AG9:AG10"/>
    <mergeCell ref="AH9:AH10"/>
    <mergeCell ref="AI9:AI10"/>
    <mergeCell ref="AJ9:AJ10"/>
    <mergeCell ref="AK9:AK10"/>
    <mergeCell ref="AL9:AL10"/>
    <mergeCell ref="AA9:AA10"/>
    <mergeCell ref="AB9:AB10"/>
    <mergeCell ref="AC9:AC10"/>
    <mergeCell ref="AD9:AD10"/>
    <mergeCell ref="AE9:AE10"/>
    <mergeCell ref="AF9:AF10"/>
    <mergeCell ref="U9:U10"/>
    <mergeCell ref="V9:V10"/>
    <mergeCell ref="Q11:Q14"/>
    <mergeCell ref="Y9:Y10"/>
    <mergeCell ref="Z9:Z10"/>
    <mergeCell ref="O9:O10"/>
    <mergeCell ref="P9:P10"/>
    <mergeCell ref="Q9:Q10"/>
    <mergeCell ref="R9:R10"/>
    <mergeCell ref="S9:S10"/>
    <mergeCell ref="T9:T10"/>
    <mergeCell ref="AM9:AM10"/>
    <mergeCell ref="F9:F10"/>
    <mergeCell ref="I9:I10"/>
    <mergeCell ref="J9:J10"/>
    <mergeCell ref="K9:K10"/>
    <mergeCell ref="L9:L10"/>
    <mergeCell ref="M9:M10"/>
    <mergeCell ref="N9:N10"/>
    <mergeCell ref="W9:W10"/>
    <mergeCell ref="X9:X10"/>
    <mergeCell ref="A9:A14"/>
    <mergeCell ref="B9:B14"/>
    <mergeCell ref="C9:C14"/>
    <mergeCell ref="AG7:AH7"/>
    <mergeCell ref="AI7:AJ7"/>
    <mergeCell ref="AK7:AL7"/>
    <mergeCell ref="AM7:AN7"/>
    <mergeCell ref="U7:V7"/>
    <mergeCell ref="W7:X7"/>
    <mergeCell ref="Y7:Z7"/>
    <mergeCell ref="AA7:AB7"/>
    <mergeCell ref="AC7:AD7"/>
    <mergeCell ref="AE7:AF7"/>
    <mergeCell ref="I7:J7"/>
    <mergeCell ref="K7:L7"/>
    <mergeCell ref="M7:N7"/>
    <mergeCell ref="O7:P7"/>
    <mergeCell ref="Q7:R7"/>
    <mergeCell ref="S7:T7"/>
    <mergeCell ref="G5:G8"/>
    <mergeCell ref="H5:H8"/>
    <mergeCell ref="I5:AN5"/>
    <mergeCell ref="D9:D10"/>
    <mergeCell ref="E9:E10"/>
    <mergeCell ref="AO5:AO8"/>
    <mergeCell ref="AP5:AP8"/>
    <mergeCell ref="AQ5:AQ8"/>
    <mergeCell ref="I6:P6"/>
    <mergeCell ref="Q6:X6"/>
    <mergeCell ref="Y6:AF6"/>
    <mergeCell ref="AG6:AN6"/>
    <mergeCell ref="A1:C2"/>
    <mergeCell ref="D1:H1"/>
    <mergeCell ref="D2:H2"/>
    <mergeCell ref="AO4:AQ4"/>
    <mergeCell ref="A5:A8"/>
    <mergeCell ref="B5:B8"/>
    <mergeCell ref="C5:C8"/>
    <mergeCell ref="D5:D8"/>
    <mergeCell ref="E5:E8"/>
    <mergeCell ref="F5:F8"/>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Q47"/>
  <sheetViews>
    <sheetView showGridLines="0" topLeftCell="AB25" zoomScale="65" zoomScaleNormal="65" workbookViewId="0">
      <selection activeCell="AK28" sqref="AK28:AK31"/>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285"/>
      <c r="B1" s="285"/>
      <c r="C1" s="285"/>
      <c r="D1" s="286" t="s">
        <v>345</v>
      </c>
      <c r="E1" s="286"/>
      <c r="F1" s="286"/>
      <c r="G1" s="286"/>
      <c r="H1" s="286"/>
    </row>
    <row r="2" spans="1:43" ht="39.75" customHeight="1">
      <c r="A2" s="285"/>
      <c r="B2" s="285"/>
      <c r="C2" s="285"/>
      <c r="D2" s="286">
        <v>2015</v>
      </c>
      <c r="E2" s="286"/>
      <c r="F2" s="286"/>
      <c r="G2" s="286"/>
      <c r="H2" s="286"/>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287"/>
      <c r="AP4" s="288"/>
      <c r="AQ4" s="289"/>
    </row>
    <row r="5" spans="1:43" ht="13.5" customHeight="1">
      <c r="A5" s="290" t="s">
        <v>0</v>
      </c>
      <c r="B5" s="290" t="s">
        <v>1</v>
      </c>
      <c r="C5" s="290" t="s">
        <v>2</v>
      </c>
      <c r="D5" s="292" t="s">
        <v>3</v>
      </c>
      <c r="E5" s="292" t="s">
        <v>4</v>
      </c>
      <c r="F5" s="292" t="s">
        <v>5</v>
      </c>
      <c r="G5" s="292" t="s">
        <v>6</v>
      </c>
      <c r="H5" s="292" t="s">
        <v>7</v>
      </c>
      <c r="I5" s="303" t="s">
        <v>346</v>
      </c>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294" t="s">
        <v>347</v>
      </c>
      <c r="AP5" s="295" t="s">
        <v>348</v>
      </c>
      <c r="AQ5" s="295" t="s">
        <v>378</v>
      </c>
    </row>
    <row r="6" spans="1:43" ht="13.5" customHeight="1">
      <c r="A6" s="290"/>
      <c r="B6" s="290"/>
      <c r="C6" s="290"/>
      <c r="D6" s="292"/>
      <c r="E6" s="292"/>
      <c r="F6" s="292"/>
      <c r="G6" s="292"/>
      <c r="H6" s="292"/>
      <c r="I6" s="296" t="s">
        <v>349</v>
      </c>
      <c r="J6" s="296"/>
      <c r="K6" s="296"/>
      <c r="L6" s="296"/>
      <c r="M6" s="296"/>
      <c r="N6" s="296"/>
      <c r="O6" s="296"/>
      <c r="P6" s="296"/>
      <c r="Q6" s="296" t="s">
        <v>350</v>
      </c>
      <c r="R6" s="296"/>
      <c r="S6" s="296"/>
      <c r="T6" s="296"/>
      <c r="U6" s="296"/>
      <c r="V6" s="296"/>
      <c r="W6" s="296"/>
      <c r="X6" s="296"/>
      <c r="Y6" s="296" t="s">
        <v>351</v>
      </c>
      <c r="Z6" s="296"/>
      <c r="AA6" s="296"/>
      <c r="AB6" s="296"/>
      <c r="AC6" s="296"/>
      <c r="AD6" s="296"/>
      <c r="AE6" s="296"/>
      <c r="AF6" s="296"/>
      <c r="AG6" s="296" t="s">
        <v>352</v>
      </c>
      <c r="AH6" s="296"/>
      <c r="AI6" s="296"/>
      <c r="AJ6" s="296"/>
      <c r="AK6" s="296"/>
      <c r="AL6" s="296"/>
      <c r="AM6" s="296"/>
      <c r="AN6" s="296"/>
      <c r="AO6" s="294"/>
      <c r="AP6" s="295"/>
      <c r="AQ6" s="295"/>
    </row>
    <row r="7" spans="1:43" ht="17.25" customHeight="1">
      <c r="A7" s="290"/>
      <c r="B7" s="290"/>
      <c r="C7" s="290"/>
      <c r="D7" s="292"/>
      <c r="E7" s="292"/>
      <c r="F7" s="292"/>
      <c r="G7" s="292"/>
      <c r="H7" s="292"/>
      <c r="I7" s="299" t="s">
        <v>353</v>
      </c>
      <c r="J7" s="299"/>
      <c r="K7" s="299" t="s">
        <v>354</v>
      </c>
      <c r="L7" s="299"/>
      <c r="M7" s="299" t="s">
        <v>355</v>
      </c>
      <c r="N7" s="299"/>
      <c r="O7" s="297" t="s">
        <v>356</v>
      </c>
      <c r="P7" s="298"/>
      <c r="Q7" s="299" t="s">
        <v>357</v>
      </c>
      <c r="R7" s="299"/>
      <c r="S7" s="299" t="s">
        <v>358</v>
      </c>
      <c r="T7" s="299"/>
      <c r="U7" s="299" t="s">
        <v>359</v>
      </c>
      <c r="V7" s="299"/>
      <c r="W7" s="297" t="s">
        <v>356</v>
      </c>
      <c r="X7" s="298"/>
      <c r="Y7" s="299" t="s">
        <v>360</v>
      </c>
      <c r="Z7" s="299"/>
      <c r="AA7" s="299" t="s">
        <v>361</v>
      </c>
      <c r="AB7" s="299"/>
      <c r="AC7" s="299" t="s">
        <v>362</v>
      </c>
      <c r="AD7" s="299"/>
      <c r="AE7" s="297" t="s">
        <v>356</v>
      </c>
      <c r="AF7" s="298"/>
      <c r="AG7" s="299" t="s">
        <v>363</v>
      </c>
      <c r="AH7" s="299"/>
      <c r="AI7" s="299" t="s">
        <v>364</v>
      </c>
      <c r="AJ7" s="299"/>
      <c r="AK7" s="299" t="s">
        <v>365</v>
      </c>
      <c r="AL7" s="299"/>
      <c r="AM7" s="297" t="s">
        <v>356</v>
      </c>
      <c r="AN7" s="298"/>
      <c r="AO7" s="294"/>
      <c r="AP7" s="295"/>
      <c r="AQ7" s="295"/>
    </row>
    <row r="8" spans="1:43" ht="15.75" customHeight="1">
      <c r="A8" s="291"/>
      <c r="B8" s="291"/>
      <c r="C8" s="291"/>
      <c r="D8" s="293"/>
      <c r="E8" s="293"/>
      <c r="F8" s="293"/>
      <c r="G8" s="293"/>
      <c r="H8" s="293"/>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294"/>
      <c r="AP8" s="295"/>
      <c r="AQ8" s="295"/>
    </row>
    <row r="9" spans="1:43" ht="55.5" customHeight="1">
      <c r="A9" s="300" t="s">
        <v>100</v>
      </c>
      <c r="B9" s="300" t="s">
        <v>402</v>
      </c>
      <c r="C9" s="323" t="s">
        <v>101</v>
      </c>
      <c r="D9" s="307" t="s">
        <v>297</v>
      </c>
      <c r="E9" s="348" t="s">
        <v>102</v>
      </c>
      <c r="F9" s="306" t="s">
        <v>296</v>
      </c>
      <c r="G9" s="66" t="s">
        <v>103</v>
      </c>
      <c r="H9" s="66" t="s">
        <v>275</v>
      </c>
      <c r="I9" s="399" t="e">
        <f>SUM(#REF!)</f>
        <v>#REF!</v>
      </c>
      <c r="J9" s="399" t="e">
        <f>SUM(#REF!)</f>
        <v>#REF!</v>
      </c>
      <c r="K9" s="399" t="e">
        <f>SUM(#REF!)</f>
        <v>#REF!</v>
      </c>
      <c r="L9" s="399" t="e">
        <f>SUM(#REF!)</f>
        <v>#REF!</v>
      </c>
      <c r="M9" s="399" t="e">
        <f>SUM(#REF!)</f>
        <v>#REF!</v>
      </c>
      <c r="N9" s="399" t="e">
        <f>SUM(#REF!)</f>
        <v>#REF!</v>
      </c>
      <c r="O9" s="343" t="e">
        <f>I9+K9+M9</f>
        <v>#REF!</v>
      </c>
      <c r="P9" s="343" t="e">
        <f>J9+L9+N9</f>
        <v>#REF!</v>
      </c>
      <c r="Q9" s="399" t="e">
        <f>SUM(#REF!)</f>
        <v>#REF!</v>
      </c>
      <c r="R9" s="399" t="e">
        <f>SUM(#REF!)</f>
        <v>#REF!</v>
      </c>
      <c r="S9" s="399" t="e">
        <f>SUM(#REF!)</f>
        <v>#REF!</v>
      </c>
      <c r="T9" s="399" t="e">
        <f>SUM(#REF!)</f>
        <v>#REF!</v>
      </c>
      <c r="U9" s="399" t="e">
        <f>SUM(#REF!)</f>
        <v>#REF!</v>
      </c>
      <c r="V9" s="399" t="e">
        <f>SUM(#REF!)</f>
        <v>#REF!</v>
      </c>
      <c r="W9" s="343" t="e">
        <f>Q9+S9+U9</f>
        <v>#REF!</v>
      </c>
      <c r="X9" s="343" t="e">
        <f>R9+T9+V9</f>
        <v>#REF!</v>
      </c>
      <c r="Y9" s="399" t="e">
        <f>SUM(#REF!)</f>
        <v>#REF!</v>
      </c>
      <c r="Z9" s="399" t="e">
        <f>SUM(#REF!)</f>
        <v>#REF!</v>
      </c>
      <c r="AA9" s="399" t="e">
        <f>SUM(#REF!)</f>
        <v>#REF!</v>
      </c>
      <c r="AB9" s="399" t="e">
        <f>SUM(#REF!)</f>
        <v>#REF!</v>
      </c>
      <c r="AC9" s="399" t="e">
        <f>SUM(#REF!)</f>
        <v>#REF!</v>
      </c>
      <c r="AD9" s="399" t="e">
        <f>SUM(#REF!)</f>
        <v>#REF!</v>
      </c>
      <c r="AE9" s="343" t="e">
        <f>Y9+AA9+AC9</f>
        <v>#REF!</v>
      </c>
      <c r="AF9" s="343" t="e">
        <f>Z9+AB9+AD9</f>
        <v>#REF!</v>
      </c>
      <c r="AG9" s="399" t="e">
        <f>SUM(#REF!)</f>
        <v>#REF!</v>
      </c>
      <c r="AH9" s="399" t="e">
        <f>SUM(#REF!)</f>
        <v>#REF!</v>
      </c>
      <c r="AI9" s="399" t="e">
        <f>SUM(#REF!)</f>
        <v>#REF!</v>
      </c>
      <c r="AJ9" s="399" t="e">
        <f>SUM(#REF!)</f>
        <v>#REF!</v>
      </c>
      <c r="AK9" s="399" t="e">
        <f>SUM(#REF!)</f>
        <v>#REF!</v>
      </c>
      <c r="AL9" s="399" t="e">
        <f>SUM(#REF!)</f>
        <v>#REF!</v>
      </c>
      <c r="AM9" s="343" t="e">
        <f>AG9+AI9+AK9</f>
        <v>#REF!</v>
      </c>
      <c r="AN9" s="343" t="e">
        <f>AH9+AJ9+AL9</f>
        <v>#REF!</v>
      </c>
      <c r="AO9" s="339" t="e">
        <f>O9+W9+AE9+AM9</f>
        <v>#REF!</v>
      </c>
      <c r="AP9" s="339" t="e">
        <f>P9+X9+AF9+AN9</f>
        <v>#REF!</v>
      </c>
      <c r="AQ9" s="317" t="e">
        <f>IF(AND(AP9&gt;0,AO9&gt;0),AP9/AO9,0)</f>
        <v>#REF!</v>
      </c>
    </row>
    <row r="10" spans="1:43" ht="51.75">
      <c r="A10" s="301"/>
      <c r="B10" s="301"/>
      <c r="C10" s="324"/>
      <c r="D10" s="307"/>
      <c r="E10" s="305"/>
      <c r="F10" s="307"/>
      <c r="G10" s="66" t="s">
        <v>104</v>
      </c>
      <c r="H10" s="66" t="s">
        <v>275</v>
      </c>
      <c r="I10" s="405"/>
      <c r="J10" s="405"/>
      <c r="K10" s="405"/>
      <c r="L10" s="405"/>
      <c r="M10" s="405"/>
      <c r="N10" s="405"/>
      <c r="O10" s="403"/>
      <c r="P10" s="403"/>
      <c r="Q10" s="405"/>
      <c r="R10" s="405"/>
      <c r="S10" s="405"/>
      <c r="T10" s="405"/>
      <c r="U10" s="405"/>
      <c r="V10" s="405"/>
      <c r="W10" s="403"/>
      <c r="X10" s="403"/>
      <c r="Y10" s="405"/>
      <c r="Z10" s="405"/>
      <c r="AA10" s="405"/>
      <c r="AB10" s="405"/>
      <c r="AC10" s="405"/>
      <c r="AD10" s="405"/>
      <c r="AE10" s="403"/>
      <c r="AF10" s="403"/>
      <c r="AG10" s="405"/>
      <c r="AH10" s="405"/>
      <c r="AI10" s="405"/>
      <c r="AJ10" s="405"/>
      <c r="AK10" s="405"/>
      <c r="AL10" s="405"/>
      <c r="AM10" s="403"/>
      <c r="AN10" s="403"/>
      <c r="AO10" s="387"/>
      <c r="AP10" s="387"/>
      <c r="AQ10" s="318"/>
    </row>
    <row r="11" spans="1:43" ht="51.75">
      <c r="A11" s="301"/>
      <c r="B11" s="301"/>
      <c r="C11" s="324"/>
      <c r="D11" s="307"/>
      <c r="E11" s="305"/>
      <c r="F11" s="307"/>
      <c r="G11" s="66" t="s">
        <v>106</v>
      </c>
      <c r="H11" s="66" t="s">
        <v>231</v>
      </c>
      <c r="I11" s="405"/>
      <c r="J11" s="405"/>
      <c r="K11" s="405"/>
      <c r="L11" s="405"/>
      <c r="M11" s="405"/>
      <c r="N11" s="405"/>
      <c r="O11" s="403"/>
      <c r="P11" s="403"/>
      <c r="Q11" s="405"/>
      <c r="R11" s="405"/>
      <c r="S11" s="405"/>
      <c r="T11" s="405"/>
      <c r="U11" s="405"/>
      <c r="V11" s="405"/>
      <c r="W11" s="403"/>
      <c r="X11" s="403"/>
      <c r="Y11" s="405"/>
      <c r="Z11" s="405"/>
      <c r="AA11" s="405"/>
      <c r="AB11" s="405"/>
      <c r="AC11" s="405"/>
      <c r="AD11" s="405"/>
      <c r="AE11" s="403"/>
      <c r="AF11" s="403"/>
      <c r="AG11" s="405"/>
      <c r="AH11" s="405"/>
      <c r="AI11" s="405"/>
      <c r="AJ11" s="405"/>
      <c r="AK11" s="405"/>
      <c r="AL11" s="405"/>
      <c r="AM11" s="403"/>
      <c r="AN11" s="403"/>
      <c r="AO11" s="387"/>
      <c r="AP11" s="387"/>
      <c r="AQ11" s="318"/>
    </row>
    <row r="12" spans="1:43" ht="51.75">
      <c r="A12" s="301"/>
      <c r="B12" s="301"/>
      <c r="C12" s="324"/>
      <c r="D12" s="307"/>
      <c r="E12" s="305"/>
      <c r="F12" s="307"/>
      <c r="G12" s="66" t="s">
        <v>107</v>
      </c>
      <c r="H12" s="66" t="s">
        <v>230</v>
      </c>
      <c r="I12" s="405"/>
      <c r="J12" s="405"/>
      <c r="K12" s="405"/>
      <c r="L12" s="405"/>
      <c r="M12" s="405"/>
      <c r="N12" s="405"/>
      <c r="O12" s="403"/>
      <c r="P12" s="403"/>
      <c r="Q12" s="405"/>
      <c r="R12" s="405"/>
      <c r="S12" s="405"/>
      <c r="T12" s="405"/>
      <c r="U12" s="405"/>
      <c r="V12" s="405"/>
      <c r="W12" s="403"/>
      <c r="X12" s="403"/>
      <c r="Y12" s="405"/>
      <c r="Z12" s="405"/>
      <c r="AA12" s="405"/>
      <c r="AB12" s="405"/>
      <c r="AC12" s="405"/>
      <c r="AD12" s="405"/>
      <c r="AE12" s="403"/>
      <c r="AF12" s="403"/>
      <c r="AG12" s="405"/>
      <c r="AH12" s="405"/>
      <c r="AI12" s="405"/>
      <c r="AJ12" s="405"/>
      <c r="AK12" s="405"/>
      <c r="AL12" s="405"/>
      <c r="AM12" s="403"/>
      <c r="AN12" s="403"/>
      <c r="AO12" s="387"/>
      <c r="AP12" s="387"/>
      <c r="AQ12" s="318"/>
    </row>
    <row r="13" spans="1:43" ht="69">
      <c r="A13" s="301"/>
      <c r="B13" s="302"/>
      <c r="C13" s="324"/>
      <c r="D13" s="307"/>
      <c r="E13" s="305"/>
      <c r="F13" s="307"/>
      <c r="G13" s="66" t="s">
        <v>108</v>
      </c>
      <c r="H13" s="66" t="s">
        <v>276</v>
      </c>
      <c r="I13" s="342"/>
      <c r="J13" s="342"/>
      <c r="K13" s="342"/>
      <c r="L13" s="342"/>
      <c r="M13" s="342"/>
      <c r="N13" s="342"/>
      <c r="O13" s="344"/>
      <c r="P13" s="344"/>
      <c r="Q13" s="342"/>
      <c r="R13" s="342"/>
      <c r="S13" s="342"/>
      <c r="T13" s="342"/>
      <c r="U13" s="342"/>
      <c r="V13" s="342"/>
      <c r="W13" s="344"/>
      <c r="X13" s="344"/>
      <c r="Y13" s="342"/>
      <c r="Z13" s="342"/>
      <c r="AA13" s="342"/>
      <c r="AB13" s="342"/>
      <c r="AC13" s="342"/>
      <c r="AD13" s="342"/>
      <c r="AE13" s="344"/>
      <c r="AF13" s="344"/>
      <c r="AG13" s="342"/>
      <c r="AH13" s="342"/>
      <c r="AI13" s="342"/>
      <c r="AJ13" s="342"/>
      <c r="AK13" s="342"/>
      <c r="AL13" s="342"/>
      <c r="AM13" s="344"/>
      <c r="AN13" s="344"/>
      <c r="AO13" s="340"/>
      <c r="AP13" s="340"/>
      <c r="AQ13" s="319"/>
    </row>
    <row r="14" spans="1:43" ht="51.75" customHeight="1">
      <c r="A14" s="301"/>
      <c r="B14" s="362" t="s">
        <v>402</v>
      </c>
      <c r="C14" s="324"/>
      <c r="D14" s="307" t="s">
        <v>113</v>
      </c>
      <c r="E14" s="348" t="s">
        <v>114</v>
      </c>
      <c r="F14" s="304" t="s">
        <v>115</v>
      </c>
      <c r="G14" s="66" t="s">
        <v>116</v>
      </c>
      <c r="H14" s="66" t="s">
        <v>277</v>
      </c>
      <c r="I14" s="399" t="e">
        <f>SUM(#REF!)</f>
        <v>#REF!</v>
      </c>
      <c r="J14" s="399" t="e">
        <f>SUM(#REF!)</f>
        <v>#REF!</v>
      </c>
      <c r="K14" s="399" t="e">
        <f>SUM(#REF!)</f>
        <v>#REF!</v>
      </c>
      <c r="L14" s="399" t="e">
        <f>SUM(#REF!)</f>
        <v>#REF!</v>
      </c>
      <c r="M14" s="399" t="e">
        <f>SUM(#REF!)</f>
        <v>#REF!</v>
      </c>
      <c r="N14" s="399" t="e">
        <f>SUM(#REF!)</f>
        <v>#REF!</v>
      </c>
      <c r="O14" s="343" t="e">
        <f>I14+K14+M14</f>
        <v>#REF!</v>
      </c>
      <c r="P14" s="343" t="e">
        <f>J14+L14+N14</f>
        <v>#REF!</v>
      </c>
      <c r="Q14" s="399" t="e">
        <f>SUM(#REF!)</f>
        <v>#REF!</v>
      </c>
      <c r="R14" s="399" t="e">
        <f>SUM(#REF!)</f>
        <v>#REF!</v>
      </c>
      <c r="S14" s="399" t="e">
        <f>SUM(#REF!)</f>
        <v>#REF!</v>
      </c>
      <c r="T14" s="399" t="e">
        <f>SUM(#REF!)</f>
        <v>#REF!</v>
      </c>
      <c r="U14" s="399" t="e">
        <f>SUM(#REF!)</f>
        <v>#REF!</v>
      </c>
      <c r="V14" s="399" t="e">
        <f>SUM(#REF!)</f>
        <v>#REF!</v>
      </c>
      <c r="W14" s="343" t="e">
        <f>Q14+S14+U14</f>
        <v>#REF!</v>
      </c>
      <c r="X14" s="343" t="e">
        <f>R14+T14+V14</f>
        <v>#REF!</v>
      </c>
      <c r="Y14" s="399" t="e">
        <f>SUM(#REF!)</f>
        <v>#REF!</v>
      </c>
      <c r="Z14" s="399" t="e">
        <f>SUM(#REF!)</f>
        <v>#REF!</v>
      </c>
      <c r="AA14" s="399" t="e">
        <f>SUM(#REF!)</f>
        <v>#REF!</v>
      </c>
      <c r="AB14" s="399" t="e">
        <f>SUM(#REF!)</f>
        <v>#REF!</v>
      </c>
      <c r="AC14" s="399" t="e">
        <f>SUM(#REF!)</f>
        <v>#REF!</v>
      </c>
      <c r="AD14" s="399" t="e">
        <f>SUM(#REF!)</f>
        <v>#REF!</v>
      </c>
      <c r="AE14" s="343" t="e">
        <f>Y14+AA14+AC14</f>
        <v>#REF!</v>
      </c>
      <c r="AF14" s="343" t="e">
        <f>Z14+AB14+AD14</f>
        <v>#REF!</v>
      </c>
      <c r="AG14" s="399" t="e">
        <f>SUM(#REF!)</f>
        <v>#REF!</v>
      </c>
      <c r="AH14" s="399" t="e">
        <f>SUM(#REF!)</f>
        <v>#REF!</v>
      </c>
      <c r="AI14" s="399" t="e">
        <f>SUM(#REF!)</f>
        <v>#REF!</v>
      </c>
      <c r="AJ14" s="399" t="e">
        <f>SUM(#REF!)</f>
        <v>#REF!</v>
      </c>
      <c r="AK14" s="399" t="e">
        <f>SUM(#REF!)</f>
        <v>#REF!</v>
      </c>
      <c r="AL14" s="399" t="e">
        <f>SUM(#REF!)</f>
        <v>#REF!</v>
      </c>
      <c r="AM14" s="343" t="e">
        <f>AG14+AI14+AK14</f>
        <v>#REF!</v>
      </c>
      <c r="AN14" s="343" t="e">
        <f>AH14+AJ14+AL14</f>
        <v>#REF!</v>
      </c>
      <c r="AO14" s="339" t="e">
        <f>O14+W14+AE14+AM14</f>
        <v>#REF!</v>
      </c>
      <c r="AP14" s="339" t="e">
        <f>P14+X14+AF14+AN14</f>
        <v>#REF!</v>
      </c>
      <c r="AQ14" s="317" t="e">
        <f>IF(AND(AP14&gt;0,AO14&gt;0),AP14/AO14,0)</f>
        <v>#REF!</v>
      </c>
    </row>
    <row r="15" spans="1:43" ht="51.75">
      <c r="A15" s="301"/>
      <c r="B15" s="363"/>
      <c r="C15" s="324"/>
      <c r="D15" s="307"/>
      <c r="E15" s="305"/>
      <c r="F15" s="304"/>
      <c r="G15" s="66" t="s">
        <v>117</v>
      </c>
      <c r="H15" s="66" t="s">
        <v>244</v>
      </c>
      <c r="I15" s="342"/>
      <c r="J15" s="342"/>
      <c r="K15" s="342"/>
      <c r="L15" s="342"/>
      <c r="M15" s="342"/>
      <c r="N15" s="342"/>
      <c r="O15" s="344"/>
      <c r="P15" s="344"/>
      <c r="Q15" s="342"/>
      <c r="R15" s="342"/>
      <c r="S15" s="342"/>
      <c r="T15" s="342"/>
      <c r="U15" s="342"/>
      <c r="V15" s="342"/>
      <c r="W15" s="344"/>
      <c r="X15" s="344"/>
      <c r="Y15" s="342"/>
      <c r="Z15" s="342"/>
      <c r="AA15" s="342"/>
      <c r="AB15" s="342"/>
      <c r="AC15" s="342"/>
      <c r="AD15" s="342"/>
      <c r="AE15" s="344"/>
      <c r="AF15" s="344"/>
      <c r="AG15" s="342"/>
      <c r="AH15" s="342"/>
      <c r="AI15" s="342"/>
      <c r="AJ15" s="342"/>
      <c r="AK15" s="342"/>
      <c r="AL15" s="342"/>
      <c r="AM15" s="344"/>
      <c r="AN15" s="344"/>
      <c r="AO15" s="340"/>
      <c r="AP15" s="340"/>
      <c r="AQ15" s="319"/>
    </row>
    <row r="16" spans="1:43" ht="17.25" customHeight="1">
      <c r="A16" s="301"/>
      <c r="B16" s="363"/>
      <c r="C16" s="324"/>
      <c r="D16" s="307" t="s">
        <v>118</v>
      </c>
      <c r="E16" s="348" t="s">
        <v>119</v>
      </c>
      <c r="F16" s="304" t="s">
        <v>120</v>
      </c>
      <c r="G16" s="66" t="s">
        <v>121</v>
      </c>
      <c r="H16" s="306" t="s">
        <v>243</v>
      </c>
      <c r="I16" s="399" t="e">
        <f>SUM(#REF!)</f>
        <v>#REF!</v>
      </c>
      <c r="J16" s="399" t="e">
        <f>SUM(#REF!)</f>
        <v>#REF!</v>
      </c>
      <c r="K16" s="399" t="e">
        <f>SUM(#REF!)</f>
        <v>#REF!</v>
      </c>
      <c r="L16" s="399" t="e">
        <f>SUM(#REF!)</f>
        <v>#REF!</v>
      </c>
      <c r="M16" s="399" t="e">
        <f>SUM(#REF!)</f>
        <v>#REF!</v>
      </c>
      <c r="N16" s="399" t="e">
        <f>SUM(#REF!)</f>
        <v>#REF!</v>
      </c>
      <c r="O16" s="343" t="e">
        <f>I16+K16+M16</f>
        <v>#REF!</v>
      </c>
      <c r="P16" s="343" t="e">
        <f>J16+L16+N16</f>
        <v>#REF!</v>
      </c>
      <c r="Q16" s="399" t="e">
        <f>SUM(#REF!)</f>
        <v>#REF!</v>
      </c>
      <c r="R16" s="399" t="e">
        <f>SUM(#REF!)</f>
        <v>#REF!</v>
      </c>
      <c r="S16" s="399" t="e">
        <f>SUM(#REF!)</f>
        <v>#REF!</v>
      </c>
      <c r="T16" s="399" t="e">
        <f>SUM(#REF!)</f>
        <v>#REF!</v>
      </c>
      <c r="U16" s="399" t="e">
        <f>SUM(#REF!)</f>
        <v>#REF!</v>
      </c>
      <c r="V16" s="399" t="e">
        <f>SUM(#REF!)</f>
        <v>#REF!</v>
      </c>
      <c r="W16" s="343" t="e">
        <f>Q16+S16+U16</f>
        <v>#REF!</v>
      </c>
      <c r="X16" s="343" t="e">
        <f>R16+T16+V16</f>
        <v>#REF!</v>
      </c>
      <c r="Y16" s="399" t="e">
        <f>SUM(#REF!)</f>
        <v>#REF!</v>
      </c>
      <c r="Z16" s="399" t="e">
        <f>SUM(#REF!)</f>
        <v>#REF!</v>
      </c>
      <c r="AA16" s="399" t="e">
        <f>SUM(#REF!)</f>
        <v>#REF!</v>
      </c>
      <c r="AB16" s="399" t="e">
        <f>SUM(#REF!)</f>
        <v>#REF!</v>
      </c>
      <c r="AC16" s="399" t="e">
        <f>SUM(#REF!)</f>
        <v>#REF!</v>
      </c>
      <c r="AD16" s="399" t="e">
        <f>SUM(#REF!)</f>
        <v>#REF!</v>
      </c>
      <c r="AE16" s="343" t="e">
        <f>Y16+AA16+AC16</f>
        <v>#REF!</v>
      </c>
      <c r="AF16" s="343" t="e">
        <f>Z16+AB16+AD16</f>
        <v>#REF!</v>
      </c>
      <c r="AG16" s="399" t="e">
        <f>SUM(#REF!)</f>
        <v>#REF!</v>
      </c>
      <c r="AH16" s="399" t="e">
        <f>SUM(#REF!)</f>
        <v>#REF!</v>
      </c>
      <c r="AI16" s="399" t="e">
        <f>SUM(#REF!)</f>
        <v>#REF!</v>
      </c>
      <c r="AJ16" s="399" t="e">
        <f>SUM(#REF!)</f>
        <v>#REF!</v>
      </c>
      <c r="AK16" s="399" t="e">
        <f>SUM(#REF!)</f>
        <v>#REF!</v>
      </c>
      <c r="AL16" s="399" t="e">
        <f>SUM(#REF!)</f>
        <v>#REF!</v>
      </c>
      <c r="AM16" s="343" t="e">
        <f>AG16+AI16+AK16</f>
        <v>#REF!</v>
      </c>
      <c r="AN16" s="343" t="e">
        <f>AH16+AJ16+AL16</f>
        <v>#REF!</v>
      </c>
      <c r="AO16" s="339" t="e">
        <f>O16+W16+AE16+AM16</f>
        <v>#REF!</v>
      </c>
      <c r="AP16" s="339" t="e">
        <f>P16+X16+AF16+AN16</f>
        <v>#REF!</v>
      </c>
      <c r="AQ16" s="317" t="e">
        <f>IF(AND(AP16&gt;0,AO16&gt;0),AP16/AO16,0)</f>
        <v>#REF!</v>
      </c>
    </row>
    <row r="17" spans="1:43" ht="17.25" customHeight="1">
      <c r="A17" s="301"/>
      <c r="B17" s="363"/>
      <c r="C17" s="324"/>
      <c r="D17" s="307"/>
      <c r="E17" s="305"/>
      <c r="F17" s="304"/>
      <c r="G17" s="66" t="s">
        <v>122</v>
      </c>
      <c r="H17" s="307"/>
      <c r="I17" s="342"/>
      <c r="J17" s="342"/>
      <c r="K17" s="342"/>
      <c r="L17" s="342"/>
      <c r="M17" s="342"/>
      <c r="N17" s="342"/>
      <c r="O17" s="344"/>
      <c r="P17" s="344"/>
      <c r="Q17" s="342"/>
      <c r="R17" s="342"/>
      <c r="S17" s="342"/>
      <c r="T17" s="342"/>
      <c r="U17" s="342"/>
      <c r="V17" s="342"/>
      <c r="W17" s="344"/>
      <c r="X17" s="344"/>
      <c r="Y17" s="342"/>
      <c r="Z17" s="342"/>
      <c r="AA17" s="342"/>
      <c r="AB17" s="342"/>
      <c r="AC17" s="342"/>
      <c r="AD17" s="342"/>
      <c r="AE17" s="344"/>
      <c r="AF17" s="344"/>
      <c r="AG17" s="342"/>
      <c r="AH17" s="342"/>
      <c r="AI17" s="342"/>
      <c r="AJ17" s="342"/>
      <c r="AK17" s="342"/>
      <c r="AL17" s="342"/>
      <c r="AM17" s="344"/>
      <c r="AN17" s="344"/>
      <c r="AO17" s="340"/>
      <c r="AP17" s="340"/>
      <c r="AQ17" s="319"/>
    </row>
    <row r="18" spans="1:43" ht="17.25" customHeight="1">
      <c r="A18" s="301"/>
      <c r="B18" s="363"/>
      <c r="C18" s="324"/>
      <c r="D18" s="307" t="s">
        <v>123</v>
      </c>
      <c r="E18" s="348" t="s">
        <v>124</v>
      </c>
      <c r="F18" s="306" t="s">
        <v>125</v>
      </c>
      <c r="G18" s="66" t="s">
        <v>397</v>
      </c>
      <c r="H18" s="306" t="s">
        <v>243</v>
      </c>
      <c r="I18" s="399" t="e">
        <f>SUM(#REF!)</f>
        <v>#REF!</v>
      </c>
      <c r="J18" s="399" t="e">
        <f>SUM(#REF!)</f>
        <v>#REF!</v>
      </c>
      <c r="K18" s="399" t="e">
        <f>SUM(#REF!)</f>
        <v>#REF!</v>
      </c>
      <c r="L18" s="399" t="e">
        <f>SUM(#REF!)</f>
        <v>#REF!</v>
      </c>
      <c r="M18" s="399" t="e">
        <f>SUM(#REF!)</f>
        <v>#REF!</v>
      </c>
      <c r="N18" s="399" t="e">
        <f>SUM(#REF!)</f>
        <v>#REF!</v>
      </c>
      <c r="O18" s="343" t="e">
        <f>I18+K18+M18</f>
        <v>#REF!</v>
      </c>
      <c r="P18" s="343" t="e">
        <f>+J18+L18+N18</f>
        <v>#REF!</v>
      </c>
      <c r="Q18" s="399" t="e">
        <f>SUM(#REF!)</f>
        <v>#REF!</v>
      </c>
      <c r="R18" s="399" t="e">
        <f>SUM(#REF!)</f>
        <v>#REF!</v>
      </c>
      <c r="S18" s="399" t="e">
        <f>SUM(#REF!)</f>
        <v>#REF!</v>
      </c>
      <c r="T18" s="399" t="e">
        <f>SUM(#REF!)</f>
        <v>#REF!</v>
      </c>
      <c r="U18" s="399" t="e">
        <f>SUM(#REF!)</f>
        <v>#REF!</v>
      </c>
      <c r="V18" s="399" t="e">
        <f>SUM(#REF!)</f>
        <v>#REF!</v>
      </c>
      <c r="W18" s="343" t="e">
        <f>Q18+S18+U18</f>
        <v>#REF!</v>
      </c>
      <c r="X18" s="343" t="e">
        <f>+R18+T18+V18</f>
        <v>#REF!</v>
      </c>
      <c r="Y18" s="399" t="e">
        <f>SUM(#REF!)</f>
        <v>#REF!</v>
      </c>
      <c r="Z18" s="399" t="e">
        <f>SUM(#REF!)</f>
        <v>#REF!</v>
      </c>
      <c r="AA18" s="399" t="e">
        <f>SUM(#REF!)</f>
        <v>#REF!</v>
      </c>
      <c r="AB18" s="399" t="e">
        <f>SUM(#REF!)</f>
        <v>#REF!</v>
      </c>
      <c r="AC18" s="399" t="e">
        <f>SUM(#REF!)</f>
        <v>#REF!</v>
      </c>
      <c r="AD18" s="399" t="e">
        <f>SUM(#REF!)</f>
        <v>#REF!</v>
      </c>
      <c r="AE18" s="343" t="e">
        <f>Y18+AA18+AC18</f>
        <v>#REF!</v>
      </c>
      <c r="AF18" s="343" t="e">
        <f>+Z18+AB18+AD18</f>
        <v>#REF!</v>
      </c>
      <c r="AG18" s="399" t="e">
        <f>SUM(#REF!)</f>
        <v>#REF!</v>
      </c>
      <c r="AH18" s="399" t="e">
        <f>SUM(#REF!)</f>
        <v>#REF!</v>
      </c>
      <c r="AI18" s="399" t="e">
        <f>SUM(#REF!)</f>
        <v>#REF!</v>
      </c>
      <c r="AJ18" s="399" t="e">
        <f>SUM(#REF!)</f>
        <v>#REF!</v>
      </c>
      <c r="AK18" s="399" t="e">
        <f>SUM(#REF!)</f>
        <v>#REF!</v>
      </c>
      <c r="AL18" s="399" t="e">
        <f>SUM(#REF!)</f>
        <v>#REF!</v>
      </c>
      <c r="AM18" s="343" t="e">
        <f>AG18+AI18+AK18</f>
        <v>#REF!</v>
      </c>
      <c r="AN18" s="343" t="e">
        <f>+AH18+AJ18+AL18</f>
        <v>#REF!</v>
      </c>
      <c r="AO18" s="339" t="e">
        <f>O18+W18+AE18+AM18</f>
        <v>#REF!</v>
      </c>
      <c r="AP18" s="339" t="e">
        <f>P18+X18+AF18+AN18</f>
        <v>#REF!</v>
      </c>
      <c r="AQ18" s="317" t="e">
        <f>IF(AND(AP18&gt;0,AO18&gt;0),AP18/AO18,0)</f>
        <v>#REF!</v>
      </c>
    </row>
    <row r="19" spans="1:43" ht="17.25" customHeight="1">
      <c r="A19" s="301"/>
      <c r="B19" s="363"/>
      <c r="C19" s="324"/>
      <c r="D19" s="307"/>
      <c r="E19" s="305"/>
      <c r="F19" s="307"/>
      <c r="G19" s="66" t="s">
        <v>394</v>
      </c>
      <c r="H19" s="306"/>
      <c r="I19" s="405"/>
      <c r="J19" s="405"/>
      <c r="K19" s="405"/>
      <c r="L19" s="405"/>
      <c r="M19" s="405"/>
      <c r="N19" s="405"/>
      <c r="O19" s="403"/>
      <c r="P19" s="403"/>
      <c r="Q19" s="405"/>
      <c r="R19" s="405"/>
      <c r="S19" s="405"/>
      <c r="T19" s="405"/>
      <c r="U19" s="405"/>
      <c r="V19" s="405"/>
      <c r="W19" s="403"/>
      <c r="X19" s="403"/>
      <c r="Y19" s="405"/>
      <c r="Z19" s="405"/>
      <c r="AA19" s="405"/>
      <c r="AB19" s="405"/>
      <c r="AC19" s="405"/>
      <c r="AD19" s="405"/>
      <c r="AE19" s="403"/>
      <c r="AF19" s="403"/>
      <c r="AG19" s="405"/>
      <c r="AH19" s="405"/>
      <c r="AI19" s="405"/>
      <c r="AJ19" s="405"/>
      <c r="AK19" s="405"/>
      <c r="AL19" s="405"/>
      <c r="AM19" s="403"/>
      <c r="AN19" s="403"/>
      <c r="AO19" s="387"/>
      <c r="AP19" s="387"/>
      <c r="AQ19" s="318"/>
    </row>
    <row r="20" spans="1:43" ht="17.25" customHeight="1">
      <c r="A20" s="301"/>
      <c r="B20" s="363"/>
      <c r="C20" s="324"/>
      <c r="D20" s="307"/>
      <c r="E20" s="305"/>
      <c r="F20" s="307"/>
      <c r="G20" s="66" t="s">
        <v>395</v>
      </c>
      <c r="H20" s="306"/>
      <c r="I20" s="405"/>
      <c r="J20" s="405"/>
      <c r="K20" s="405"/>
      <c r="L20" s="405"/>
      <c r="M20" s="405"/>
      <c r="N20" s="405"/>
      <c r="O20" s="403"/>
      <c r="P20" s="403"/>
      <c r="Q20" s="405"/>
      <c r="R20" s="405"/>
      <c r="S20" s="405"/>
      <c r="T20" s="405"/>
      <c r="U20" s="405"/>
      <c r="V20" s="405"/>
      <c r="W20" s="403"/>
      <c r="X20" s="403"/>
      <c r="Y20" s="405"/>
      <c r="Z20" s="405"/>
      <c r="AA20" s="405"/>
      <c r="AB20" s="405"/>
      <c r="AC20" s="405"/>
      <c r="AD20" s="405"/>
      <c r="AE20" s="403"/>
      <c r="AF20" s="403"/>
      <c r="AG20" s="405"/>
      <c r="AH20" s="405"/>
      <c r="AI20" s="405"/>
      <c r="AJ20" s="405"/>
      <c r="AK20" s="405"/>
      <c r="AL20" s="405"/>
      <c r="AM20" s="403"/>
      <c r="AN20" s="403"/>
      <c r="AO20" s="387"/>
      <c r="AP20" s="387"/>
      <c r="AQ20" s="318"/>
    </row>
    <row r="21" spans="1:43" ht="17.25" customHeight="1">
      <c r="A21" s="301"/>
      <c r="B21" s="363"/>
      <c r="C21" s="324"/>
      <c r="D21" s="307"/>
      <c r="E21" s="305"/>
      <c r="F21" s="307"/>
      <c r="G21" s="66" t="s">
        <v>396</v>
      </c>
      <c r="H21" s="306"/>
      <c r="I21" s="342"/>
      <c r="J21" s="342"/>
      <c r="K21" s="342"/>
      <c r="L21" s="342"/>
      <c r="M21" s="342"/>
      <c r="N21" s="342"/>
      <c r="O21" s="344"/>
      <c r="P21" s="344"/>
      <c r="Q21" s="342"/>
      <c r="R21" s="342"/>
      <c r="S21" s="342"/>
      <c r="T21" s="342"/>
      <c r="U21" s="342"/>
      <c r="V21" s="342"/>
      <c r="W21" s="344"/>
      <c r="X21" s="344"/>
      <c r="Y21" s="342"/>
      <c r="Z21" s="342"/>
      <c r="AA21" s="342"/>
      <c r="AB21" s="342"/>
      <c r="AC21" s="342"/>
      <c r="AD21" s="342"/>
      <c r="AE21" s="344"/>
      <c r="AF21" s="344"/>
      <c r="AG21" s="342"/>
      <c r="AH21" s="342"/>
      <c r="AI21" s="342"/>
      <c r="AJ21" s="342"/>
      <c r="AK21" s="342"/>
      <c r="AL21" s="342"/>
      <c r="AM21" s="344"/>
      <c r="AN21" s="344"/>
      <c r="AO21" s="340"/>
      <c r="AP21" s="340"/>
      <c r="AQ21" s="319"/>
    </row>
    <row r="22" spans="1:43" ht="86.25">
      <c r="A22" s="301"/>
      <c r="B22" s="363"/>
      <c r="C22" s="324"/>
      <c r="D22" s="62" t="s">
        <v>126</v>
      </c>
      <c r="E22" s="63" t="s">
        <v>127</v>
      </c>
      <c r="F22" s="66" t="s">
        <v>245</v>
      </c>
      <c r="G22" s="37" t="s">
        <v>246</v>
      </c>
      <c r="H22" s="66" t="s">
        <v>243</v>
      </c>
      <c r="I22" s="49" t="e">
        <f>SUM(#REF!)</f>
        <v>#REF!</v>
      </c>
      <c r="J22" s="49" t="e">
        <f>SUM(#REF!)</f>
        <v>#REF!</v>
      </c>
      <c r="K22" s="49" t="e">
        <f>SUM(#REF!)</f>
        <v>#REF!</v>
      </c>
      <c r="L22" s="49" t="e">
        <f>SUM(#REF!)</f>
        <v>#REF!</v>
      </c>
      <c r="M22" s="49" t="e">
        <f>SUM(#REF!)</f>
        <v>#REF!</v>
      </c>
      <c r="N22" s="49" t="e">
        <f>SUM(#REF!)</f>
        <v>#REF!</v>
      </c>
      <c r="O22" s="29" t="e">
        <f>+I22+K22+M22</f>
        <v>#REF!</v>
      </c>
      <c r="P22" s="29" t="e">
        <f>+J22+L22+N22</f>
        <v>#REF!</v>
      </c>
      <c r="Q22" s="49" t="e">
        <f>SUM(#REF!)</f>
        <v>#REF!</v>
      </c>
      <c r="R22" s="49" t="e">
        <f>SUM(#REF!)</f>
        <v>#REF!</v>
      </c>
      <c r="S22" s="49" t="e">
        <f>SUM(#REF!)</f>
        <v>#REF!</v>
      </c>
      <c r="T22" s="49" t="e">
        <f>SUM(#REF!)</f>
        <v>#REF!</v>
      </c>
      <c r="U22" s="49" t="e">
        <f>SUM(#REF!)</f>
        <v>#REF!</v>
      </c>
      <c r="V22" s="49" t="e">
        <f>SUM(#REF!)</f>
        <v>#REF!</v>
      </c>
      <c r="W22" s="29" t="e">
        <f>+Q22+S22+U22</f>
        <v>#REF!</v>
      </c>
      <c r="X22" s="29" t="e">
        <f>+R22+T22+V22</f>
        <v>#REF!</v>
      </c>
      <c r="Y22" s="49" t="e">
        <f>SUM(#REF!)</f>
        <v>#REF!</v>
      </c>
      <c r="Z22" s="49" t="e">
        <f>SUM(#REF!)</f>
        <v>#REF!</v>
      </c>
      <c r="AA22" s="49" t="e">
        <f>SUM(#REF!)</f>
        <v>#REF!</v>
      </c>
      <c r="AB22" s="49" t="e">
        <f>SUM(#REF!)</f>
        <v>#REF!</v>
      </c>
      <c r="AC22" s="49" t="e">
        <f>SUM(#REF!)</f>
        <v>#REF!</v>
      </c>
      <c r="AD22" s="49" t="e">
        <f>SUM(#REF!)</f>
        <v>#REF!</v>
      </c>
      <c r="AE22" s="29" t="e">
        <f>+Y22+AA22+AC22</f>
        <v>#REF!</v>
      </c>
      <c r="AF22" s="29" t="e">
        <f>+Z22+AB22+AD22</f>
        <v>#REF!</v>
      </c>
      <c r="AG22" s="49" t="e">
        <f>SUM(#REF!)</f>
        <v>#REF!</v>
      </c>
      <c r="AH22" s="49" t="e">
        <f>SUM(#REF!)</f>
        <v>#REF!</v>
      </c>
      <c r="AI22" s="49" t="e">
        <f>SUM(#REF!)</f>
        <v>#REF!</v>
      </c>
      <c r="AJ22" s="49" t="e">
        <f>SUM(#REF!)</f>
        <v>#REF!</v>
      </c>
      <c r="AK22" s="49" t="e">
        <f>SUM(#REF!)</f>
        <v>#REF!</v>
      </c>
      <c r="AL22" s="49" t="e">
        <f>SUM(#REF!)</f>
        <v>#REF!</v>
      </c>
      <c r="AM22" s="29" t="e">
        <f>+AG22+AI22+AK22</f>
        <v>#REF!</v>
      </c>
      <c r="AN22" s="29" t="e">
        <f>+AH22+AJ22+AL22</f>
        <v>#REF!</v>
      </c>
      <c r="AO22" s="30" t="e">
        <f>O22+W22+AE22+AM22</f>
        <v>#REF!</v>
      </c>
      <c r="AP22" s="30" t="e">
        <f>P22+X22+AF22+AN22</f>
        <v>#REF!</v>
      </c>
      <c r="AQ22" s="31" t="e">
        <f>IF(AND(AP22&gt;0,AO22&gt;0),AP22/AO22,0)</f>
        <v>#REF!</v>
      </c>
    </row>
    <row r="23" spans="1:43" ht="34.5">
      <c r="A23" s="301"/>
      <c r="B23" s="363"/>
      <c r="C23" s="324"/>
      <c r="D23" s="304" t="s">
        <v>128</v>
      </c>
      <c r="E23" s="415" t="s">
        <v>129</v>
      </c>
      <c r="F23" s="304" t="s">
        <v>337</v>
      </c>
      <c r="G23" s="65" t="s">
        <v>186</v>
      </c>
      <c r="H23" s="304" t="s">
        <v>243</v>
      </c>
      <c r="I23" s="399" t="e">
        <f>SUM(#REF!)</f>
        <v>#REF!</v>
      </c>
      <c r="J23" s="399" t="e">
        <f>SUM(#REF!)</f>
        <v>#REF!</v>
      </c>
      <c r="K23" s="399" t="e">
        <f>SUM(#REF!)</f>
        <v>#REF!</v>
      </c>
      <c r="L23" s="399" t="e">
        <f>SUM(#REF!)</f>
        <v>#REF!</v>
      </c>
      <c r="M23" s="399" t="e">
        <f>SUM(#REF!)</f>
        <v>#REF!</v>
      </c>
      <c r="N23" s="399" t="e">
        <f>SUM(#REF!)</f>
        <v>#REF!</v>
      </c>
      <c r="O23" s="343" t="e">
        <f>I23+K23+M23</f>
        <v>#REF!</v>
      </c>
      <c r="P23" s="343" t="e">
        <f>+J23+L23+N23</f>
        <v>#REF!</v>
      </c>
      <c r="Q23" s="399" t="e">
        <f>SUM(#REF!)</f>
        <v>#REF!</v>
      </c>
      <c r="R23" s="399" t="e">
        <f>SUM(#REF!)</f>
        <v>#REF!</v>
      </c>
      <c r="S23" s="399" t="e">
        <f>SUM(#REF!)</f>
        <v>#REF!</v>
      </c>
      <c r="T23" s="399" t="e">
        <f>SUM(#REF!)</f>
        <v>#REF!</v>
      </c>
      <c r="U23" s="399" t="e">
        <f>SUM(#REF!)</f>
        <v>#REF!</v>
      </c>
      <c r="V23" s="399" t="e">
        <f>SUM(#REF!)</f>
        <v>#REF!</v>
      </c>
      <c r="W23" s="343" t="e">
        <f>Q23+S23+U23</f>
        <v>#REF!</v>
      </c>
      <c r="X23" s="343" t="e">
        <f>+R23+T23+V23</f>
        <v>#REF!</v>
      </c>
      <c r="Y23" s="399" t="e">
        <f>SUM(#REF!)</f>
        <v>#REF!</v>
      </c>
      <c r="Z23" s="399" t="e">
        <f>SUM(#REF!)</f>
        <v>#REF!</v>
      </c>
      <c r="AA23" s="399" t="e">
        <f>SUM(#REF!)</f>
        <v>#REF!</v>
      </c>
      <c r="AB23" s="399" t="e">
        <f>SUM(#REF!)</f>
        <v>#REF!</v>
      </c>
      <c r="AC23" s="399" t="e">
        <f>SUM(#REF!)</f>
        <v>#REF!</v>
      </c>
      <c r="AD23" s="399" t="e">
        <f>SUM(#REF!)</f>
        <v>#REF!</v>
      </c>
      <c r="AE23" s="343" t="e">
        <f>Y23+AA23+AC23</f>
        <v>#REF!</v>
      </c>
      <c r="AF23" s="343" t="e">
        <f>+Z23+AB23+AD23</f>
        <v>#REF!</v>
      </c>
      <c r="AG23" s="399" t="e">
        <f>SUM(#REF!)</f>
        <v>#REF!</v>
      </c>
      <c r="AH23" s="399" t="e">
        <f>SUM(#REF!)</f>
        <v>#REF!</v>
      </c>
      <c r="AI23" s="399" t="e">
        <f>SUM(#REF!)</f>
        <v>#REF!</v>
      </c>
      <c r="AJ23" s="399" t="e">
        <f>SUM(#REF!)</f>
        <v>#REF!</v>
      </c>
      <c r="AK23" s="399" t="e">
        <f>SUM(#REF!)</f>
        <v>#REF!</v>
      </c>
      <c r="AL23" s="399" t="e">
        <f>SUM(#REF!)</f>
        <v>#REF!</v>
      </c>
      <c r="AM23" s="343" t="e">
        <f>AG23+AI23+AK23</f>
        <v>#REF!</v>
      </c>
      <c r="AN23" s="343" t="e">
        <f>+AH23+AJ23+AL23</f>
        <v>#REF!</v>
      </c>
      <c r="AO23" s="339" t="e">
        <f>O23+W23+AE23+AM23</f>
        <v>#REF!</v>
      </c>
      <c r="AP23" s="339" t="e">
        <f>P23+X23+AF23+AN23</f>
        <v>#REF!</v>
      </c>
      <c r="AQ23" s="317" t="e">
        <f>IF(AND(AP23&gt;0,AO23&gt;0),AP23/AO23,0)</f>
        <v>#REF!</v>
      </c>
    </row>
    <row r="24" spans="1:43" ht="59.25" customHeight="1">
      <c r="A24" s="301"/>
      <c r="B24" s="363"/>
      <c r="C24" s="324"/>
      <c r="D24" s="304"/>
      <c r="E24" s="416"/>
      <c r="F24" s="304"/>
      <c r="G24" s="65" t="s">
        <v>188</v>
      </c>
      <c r="H24" s="304"/>
      <c r="I24" s="405"/>
      <c r="J24" s="405"/>
      <c r="K24" s="405"/>
      <c r="L24" s="405"/>
      <c r="M24" s="405"/>
      <c r="N24" s="405"/>
      <c r="O24" s="403"/>
      <c r="P24" s="403"/>
      <c r="Q24" s="405"/>
      <c r="R24" s="405"/>
      <c r="S24" s="405"/>
      <c r="T24" s="405"/>
      <c r="U24" s="405"/>
      <c r="V24" s="405"/>
      <c r="W24" s="403"/>
      <c r="X24" s="403"/>
      <c r="Y24" s="405"/>
      <c r="Z24" s="405"/>
      <c r="AA24" s="405"/>
      <c r="AB24" s="405"/>
      <c r="AC24" s="405"/>
      <c r="AD24" s="405"/>
      <c r="AE24" s="403"/>
      <c r="AF24" s="403"/>
      <c r="AG24" s="405"/>
      <c r="AH24" s="405"/>
      <c r="AI24" s="405"/>
      <c r="AJ24" s="405"/>
      <c r="AK24" s="405"/>
      <c r="AL24" s="405"/>
      <c r="AM24" s="403"/>
      <c r="AN24" s="403"/>
      <c r="AO24" s="387"/>
      <c r="AP24" s="387"/>
      <c r="AQ24" s="318"/>
    </row>
    <row r="25" spans="1:43" ht="111" customHeight="1">
      <c r="A25" s="301"/>
      <c r="B25" s="363"/>
      <c r="C25" s="324"/>
      <c r="D25" s="304"/>
      <c r="E25" s="416"/>
      <c r="F25" s="304"/>
      <c r="G25" s="65" t="s">
        <v>187</v>
      </c>
      <c r="H25" s="304"/>
      <c r="I25" s="405"/>
      <c r="J25" s="405"/>
      <c r="K25" s="405"/>
      <c r="L25" s="405"/>
      <c r="M25" s="405"/>
      <c r="N25" s="405"/>
      <c r="O25" s="403"/>
      <c r="P25" s="403"/>
      <c r="Q25" s="405"/>
      <c r="R25" s="405"/>
      <c r="S25" s="405"/>
      <c r="T25" s="405"/>
      <c r="U25" s="405"/>
      <c r="V25" s="405"/>
      <c r="W25" s="403"/>
      <c r="X25" s="403"/>
      <c r="Y25" s="405"/>
      <c r="Z25" s="405"/>
      <c r="AA25" s="405"/>
      <c r="AB25" s="405"/>
      <c r="AC25" s="405"/>
      <c r="AD25" s="405"/>
      <c r="AE25" s="403"/>
      <c r="AF25" s="403"/>
      <c r="AG25" s="405"/>
      <c r="AH25" s="405"/>
      <c r="AI25" s="405"/>
      <c r="AJ25" s="405"/>
      <c r="AK25" s="405"/>
      <c r="AL25" s="405"/>
      <c r="AM25" s="403"/>
      <c r="AN25" s="403"/>
      <c r="AO25" s="387"/>
      <c r="AP25" s="387"/>
      <c r="AQ25" s="318"/>
    </row>
    <row r="26" spans="1:43" ht="63" customHeight="1">
      <c r="A26" s="301"/>
      <c r="B26" s="363"/>
      <c r="C26" s="324"/>
      <c r="D26" s="304"/>
      <c r="E26" s="416"/>
      <c r="F26" s="304"/>
      <c r="G26" s="65" t="s">
        <v>130</v>
      </c>
      <c r="H26" s="304"/>
      <c r="I26" s="342"/>
      <c r="J26" s="342"/>
      <c r="K26" s="342"/>
      <c r="L26" s="342"/>
      <c r="M26" s="342"/>
      <c r="N26" s="342"/>
      <c r="O26" s="344"/>
      <c r="P26" s="344"/>
      <c r="Q26" s="342"/>
      <c r="R26" s="342"/>
      <c r="S26" s="342"/>
      <c r="T26" s="342"/>
      <c r="U26" s="342"/>
      <c r="V26" s="342"/>
      <c r="W26" s="344"/>
      <c r="X26" s="344"/>
      <c r="Y26" s="342"/>
      <c r="Z26" s="342"/>
      <c r="AA26" s="342"/>
      <c r="AB26" s="342"/>
      <c r="AC26" s="342"/>
      <c r="AD26" s="342"/>
      <c r="AE26" s="344"/>
      <c r="AF26" s="344"/>
      <c r="AG26" s="342"/>
      <c r="AH26" s="342"/>
      <c r="AI26" s="342"/>
      <c r="AJ26" s="342"/>
      <c r="AK26" s="342"/>
      <c r="AL26" s="342"/>
      <c r="AM26" s="344"/>
      <c r="AN26" s="344"/>
      <c r="AO26" s="340"/>
      <c r="AP26" s="340"/>
      <c r="AQ26" s="319"/>
    </row>
    <row r="27" spans="1:43" ht="121.5" customHeight="1">
      <c r="A27" s="301"/>
      <c r="B27" s="300" t="s">
        <v>211</v>
      </c>
      <c r="C27" s="324"/>
      <c r="D27" s="62" t="s">
        <v>165</v>
      </c>
      <c r="E27" s="63" t="s">
        <v>98</v>
      </c>
      <c r="F27" s="66" t="s">
        <v>166</v>
      </c>
      <c r="G27" s="66" t="s">
        <v>167</v>
      </c>
      <c r="H27" s="66" t="s">
        <v>243</v>
      </c>
      <c r="I27" s="25">
        <v>0</v>
      </c>
      <c r="J27" s="25">
        <v>0</v>
      </c>
      <c r="K27" s="25">
        <v>0</v>
      </c>
      <c r="L27" s="25">
        <v>0</v>
      </c>
      <c r="M27" s="25">
        <v>0</v>
      </c>
      <c r="N27" s="25">
        <v>0</v>
      </c>
      <c r="O27" s="29">
        <f>+I27+K27+M27</f>
        <v>0</v>
      </c>
      <c r="P27" s="29">
        <f>+J27+L27+N27</f>
        <v>0</v>
      </c>
      <c r="Q27" s="25">
        <v>0</v>
      </c>
      <c r="R27" s="25">
        <v>0</v>
      </c>
      <c r="S27" s="25">
        <v>0</v>
      </c>
      <c r="T27" s="25">
        <v>0</v>
      </c>
      <c r="U27" s="25">
        <v>1</v>
      </c>
      <c r="V27" s="25">
        <v>0</v>
      </c>
      <c r="W27" s="29">
        <f>+Q27+S27+U27</f>
        <v>1</v>
      </c>
      <c r="X27" s="29">
        <f>+R27+T27+V27</f>
        <v>0</v>
      </c>
      <c r="Y27" s="25">
        <v>0</v>
      </c>
      <c r="Z27" s="22">
        <v>1</v>
      </c>
      <c r="AA27" s="25">
        <v>0</v>
      </c>
      <c r="AB27" s="22">
        <v>0</v>
      </c>
      <c r="AC27" s="25">
        <v>0</v>
      </c>
      <c r="AD27" s="22">
        <v>0</v>
      </c>
      <c r="AE27" s="29">
        <f>+Y27+AA27+AC27</f>
        <v>0</v>
      </c>
      <c r="AF27" s="29">
        <f>+Z27+AB27+AD27</f>
        <v>1</v>
      </c>
      <c r="AG27" s="25">
        <v>0</v>
      </c>
      <c r="AH27" s="22">
        <v>0</v>
      </c>
      <c r="AI27" s="25">
        <v>0</v>
      </c>
      <c r="AJ27" s="22">
        <v>0</v>
      </c>
      <c r="AK27" s="25">
        <v>0</v>
      </c>
      <c r="AL27" s="22">
        <v>0</v>
      </c>
      <c r="AM27" s="29">
        <f>+AG27+AI27+AK27</f>
        <v>0</v>
      </c>
      <c r="AN27" s="29">
        <f>+AH27+AJ27+AL27</f>
        <v>0</v>
      </c>
      <c r="AO27" s="30">
        <f>O27+W27+AE27+AM27</f>
        <v>1</v>
      </c>
      <c r="AP27" s="30">
        <f>P27+X27+AF27+AN27</f>
        <v>1</v>
      </c>
      <c r="AQ27" s="31">
        <f>IF(AND(AP27&gt;0,AO27&gt;0),AP27/AO27,0)</f>
        <v>1</v>
      </c>
    </row>
    <row r="28" spans="1:43" ht="69.75" customHeight="1">
      <c r="A28" s="301"/>
      <c r="B28" s="301"/>
      <c r="C28" s="324"/>
      <c r="D28" s="307" t="s">
        <v>168</v>
      </c>
      <c r="E28" s="448" t="s">
        <v>169</v>
      </c>
      <c r="F28" s="449" t="s">
        <v>170</v>
      </c>
      <c r="G28" s="66" t="s">
        <v>171</v>
      </c>
      <c r="H28" s="66" t="s">
        <v>243</v>
      </c>
      <c r="I28" s="341">
        <v>0</v>
      </c>
      <c r="J28" s="341">
        <v>0</v>
      </c>
      <c r="K28" s="341">
        <v>0</v>
      </c>
      <c r="L28" s="341">
        <v>0</v>
      </c>
      <c r="M28" s="341">
        <v>0</v>
      </c>
      <c r="N28" s="341">
        <v>0</v>
      </c>
      <c r="O28" s="343">
        <f>I28+K28+M28</f>
        <v>0</v>
      </c>
      <c r="P28" s="343">
        <f>+J28+L28+N28</f>
        <v>0</v>
      </c>
      <c r="Q28" s="341">
        <v>0</v>
      </c>
      <c r="R28" s="341">
        <v>0</v>
      </c>
      <c r="S28" s="341">
        <v>0</v>
      </c>
      <c r="T28" s="341">
        <v>0</v>
      </c>
      <c r="U28" s="341">
        <v>0</v>
      </c>
      <c r="V28" s="341">
        <v>0</v>
      </c>
      <c r="W28" s="343">
        <f>Q28+S28+U28</f>
        <v>0</v>
      </c>
      <c r="X28" s="343">
        <f>+R28+T28+V28</f>
        <v>0</v>
      </c>
      <c r="Y28" s="341">
        <v>0</v>
      </c>
      <c r="Z28" s="401">
        <v>0</v>
      </c>
      <c r="AA28" s="341">
        <v>0</v>
      </c>
      <c r="AB28" s="401">
        <v>0</v>
      </c>
      <c r="AC28" s="341">
        <v>14</v>
      </c>
      <c r="AD28" s="401">
        <v>14</v>
      </c>
      <c r="AE28" s="343">
        <f>Y28+AA28+AC28</f>
        <v>14</v>
      </c>
      <c r="AF28" s="343">
        <f>+Z28+AB28+AD28</f>
        <v>14</v>
      </c>
      <c r="AG28" s="341">
        <v>0</v>
      </c>
      <c r="AH28" s="401">
        <v>0</v>
      </c>
      <c r="AI28" s="341">
        <v>0</v>
      </c>
      <c r="AJ28" s="401">
        <v>0</v>
      </c>
      <c r="AK28" s="341">
        <v>0</v>
      </c>
      <c r="AL28" s="401">
        <v>0</v>
      </c>
      <c r="AM28" s="343">
        <f>AG28+AI28+AK28</f>
        <v>0</v>
      </c>
      <c r="AN28" s="343">
        <f>+AH28+AJ28+AL28</f>
        <v>0</v>
      </c>
      <c r="AO28" s="339">
        <f>O28+W28+AE28+AM28</f>
        <v>14</v>
      </c>
      <c r="AP28" s="339">
        <f>P28+X28+AF28+AN28</f>
        <v>14</v>
      </c>
      <c r="AQ28" s="317">
        <f>IF(AND(AP28&gt;0,AO28&gt;0),AP28/AO28,0)</f>
        <v>1</v>
      </c>
    </row>
    <row r="29" spans="1:43" ht="66.75" customHeight="1">
      <c r="A29" s="301"/>
      <c r="B29" s="301"/>
      <c r="C29" s="324"/>
      <c r="D29" s="307"/>
      <c r="E29" s="388"/>
      <c r="F29" s="347"/>
      <c r="G29" s="39" t="s">
        <v>172</v>
      </c>
      <c r="H29" s="66" t="s">
        <v>164</v>
      </c>
      <c r="I29" s="405"/>
      <c r="J29" s="405"/>
      <c r="K29" s="405"/>
      <c r="L29" s="405"/>
      <c r="M29" s="405"/>
      <c r="N29" s="405"/>
      <c r="O29" s="403"/>
      <c r="P29" s="403"/>
      <c r="Q29" s="405"/>
      <c r="R29" s="405"/>
      <c r="S29" s="405"/>
      <c r="T29" s="405"/>
      <c r="U29" s="405"/>
      <c r="V29" s="405"/>
      <c r="W29" s="403"/>
      <c r="X29" s="403"/>
      <c r="Y29" s="405"/>
      <c r="Z29" s="406"/>
      <c r="AA29" s="405"/>
      <c r="AB29" s="406"/>
      <c r="AC29" s="405"/>
      <c r="AD29" s="406"/>
      <c r="AE29" s="403"/>
      <c r="AF29" s="403"/>
      <c r="AG29" s="405"/>
      <c r="AH29" s="406"/>
      <c r="AI29" s="405"/>
      <c r="AJ29" s="406"/>
      <c r="AK29" s="405"/>
      <c r="AL29" s="406"/>
      <c r="AM29" s="403"/>
      <c r="AN29" s="403"/>
      <c r="AO29" s="387"/>
      <c r="AP29" s="387"/>
      <c r="AQ29" s="318"/>
    </row>
    <row r="30" spans="1:43" ht="59.25" customHeight="1">
      <c r="A30" s="301"/>
      <c r="B30" s="301"/>
      <c r="C30" s="324"/>
      <c r="D30" s="307"/>
      <c r="E30" s="388"/>
      <c r="F30" s="347"/>
      <c r="G30" s="66" t="s">
        <v>173</v>
      </c>
      <c r="H30" s="306" t="s">
        <v>243</v>
      </c>
      <c r="I30" s="405"/>
      <c r="J30" s="405"/>
      <c r="K30" s="405"/>
      <c r="L30" s="405"/>
      <c r="M30" s="405"/>
      <c r="N30" s="405"/>
      <c r="O30" s="403"/>
      <c r="P30" s="403"/>
      <c r="Q30" s="405"/>
      <c r="R30" s="405"/>
      <c r="S30" s="405"/>
      <c r="T30" s="405"/>
      <c r="U30" s="405"/>
      <c r="V30" s="405"/>
      <c r="W30" s="403"/>
      <c r="X30" s="403"/>
      <c r="Y30" s="405"/>
      <c r="Z30" s="406"/>
      <c r="AA30" s="405"/>
      <c r="AB30" s="406"/>
      <c r="AC30" s="405"/>
      <c r="AD30" s="406"/>
      <c r="AE30" s="403"/>
      <c r="AF30" s="403"/>
      <c r="AG30" s="405"/>
      <c r="AH30" s="406"/>
      <c r="AI30" s="405"/>
      <c r="AJ30" s="406"/>
      <c r="AK30" s="405"/>
      <c r="AL30" s="406"/>
      <c r="AM30" s="403"/>
      <c r="AN30" s="403"/>
      <c r="AO30" s="387"/>
      <c r="AP30" s="387"/>
      <c r="AQ30" s="318"/>
    </row>
    <row r="31" spans="1:43" ht="76.5" customHeight="1">
      <c r="A31" s="302"/>
      <c r="B31" s="302"/>
      <c r="C31" s="325"/>
      <c r="D31" s="307"/>
      <c r="E31" s="388"/>
      <c r="F31" s="347"/>
      <c r="G31" s="66" t="s">
        <v>189</v>
      </c>
      <c r="H31" s="307"/>
      <c r="I31" s="342"/>
      <c r="J31" s="342"/>
      <c r="K31" s="342"/>
      <c r="L31" s="342"/>
      <c r="M31" s="342"/>
      <c r="N31" s="342"/>
      <c r="O31" s="344"/>
      <c r="P31" s="344"/>
      <c r="Q31" s="342"/>
      <c r="R31" s="342"/>
      <c r="S31" s="342"/>
      <c r="T31" s="342"/>
      <c r="U31" s="342"/>
      <c r="V31" s="342"/>
      <c r="W31" s="344"/>
      <c r="X31" s="344"/>
      <c r="Y31" s="342"/>
      <c r="Z31" s="402"/>
      <c r="AA31" s="342"/>
      <c r="AB31" s="402"/>
      <c r="AC31" s="342"/>
      <c r="AD31" s="402"/>
      <c r="AE31" s="344"/>
      <c r="AF31" s="344"/>
      <c r="AG31" s="342"/>
      <c r="AH31" s="402"/>
      <c r="AI31" s="342"/>
      <c r="AJ31" s="402"/>
      <c r="AK31" s="342"/>
      <c r="AL31" s="402"/>
      <c r="AM31" s="344"/>
      <c r="AN31" s="344"/>
      <c r="AO31" s="340"/>
      <c r="AP31" s="340"/>
      <c r="AQ31" s="319"/>
    </row>
    <row r="32" spans="1:43" ht="18">
      <c r="A32" s="333" t="s">
        <v>377</v>
      </c>
      <c r="B32" s="334"/>
      <c r="C32" s="334"/>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c r="AM32" s="334"/>
      <c r="AN32" s="334"/>
      <c r="AO32" s="334"/>
      <c r="AP32" s="335"/>
      <c r="AQ32" s="23" t="e">
        <f>AVERAGE(AQ9:AQ31)</f>
        <v>#REF!</v>
      </c>
    </row>
    <row r="33" spans="1:8" ht="17.25">
      <c r="A33" s="4"/>
      <c r="B33" s="4"/>
      <c r="C33" s="10"/>
      <c r="D33" s="4"/>
      <c r="E33" s="4"/>
      <c r="F33" s="4"/>
      <c r="G33" s="4"/>
      <c r="H33" s="5"/>
    </row>
    <row r="34" spans="1:8" ht="13.5" customHeight="1">
      <c r="A34" s="336" t="s">
        <v>185</v>
      </c>
      <c r="B34" s="337"/>
      <c r="C34" s="337"/>
      <c r="D34" s="337"/>
      <c r="E34" s="337"/>
      <c r="F34" s="337"/>
      <c r="G34" s="337"/>
      <c r="H34" s="337"/>
    </row>
    <row r="35" spans="1:8" ht="15" customHeight="1">
      <c r="A35" s="337"/>
      <c r="B35" s="337"/>
      <c r="C35" s="337"/>
      <c r="D35" s="337"/>
      <c r="E35" s="337"/>
      <c r="F35" s="337"/>
      <c r="G35" s="337"/>
      <c r="H35" s="337"/>
    </row>
    <row r="36" spans="1:8" ht="17.25">
      <c r="A36" s="4"/>
      <c r="B36" s="338"/>
      <c r="C36" s="338"/>
      <c r="D36" s="338"/>
      <c r="E36" s="338"/>
      <c r="F36" s="338"/>
      <c r="G36" s="338"/>
      <c r="H36" s="338"/>
    </row>
    <row r="37" spans="1:8" ht="17.25">
      <c r="A37" s="4"/>
      <c r="B37" s="4"/>
      <c r="C37" s="10"/>
      <c r="D37" s="4"/>
      <c r="E37" s="4"/>
      <c r="F37" s="4"/>
      <c r="G37" s="4"/>
      <c r="H37" s="5"/>
    </row>
    <row r="38" spans="1:8" ht="17.25">
      <c r="A38" s="327" t="s">
        <v>413</v>
      </c>
      <c r="B38" s="328"/>
      <c r="C38" s="328"/>
      <c r="D38" s="4"/>
      <c r="E38" s="4"/>
      <c r="F38" s="329" t="s">
        <v>372</v>
      </c>
      <c r="G38" s="330" t="s">
        <v>391</v>
      </c>
      <c r="H38" s="330"/>
    </row>
    <row r="39" spans="1:8" ht="17.25">
      <c r="A39" s="4"/>
      <c r="B39" s="4"/>
      <c r="C39" s="10"/>
      <c r="D39" s="4"/>
      <c r="E39" s="4"/>
      <c r="F39" s="329"/>
      <c r="G39" s="331" t="s">
        <v>382</v>
      </c>
      <c r="H39" s="332"/>
    </row>
    <row r="40" spans="1:8" ht="13.5" customHeight="1">
      <c r="A40" s="4"/>
      <c r="B40" s="4"/>
      <c r="C40" s="10"/>
      <c r="D40" s="4"/>
      <c r="E40" s="4"/>
      <c r="F40" s="4"/>
      <c r="G40" s="4"/>
      <c r="H40" s="5"/>
    </row>
    <row r="41" spans="1:8" ht="15" customHeight="1">
      <c r="A41" s="4"/>
      <c r="B41" s="4"/>
      <c r="C41" s="10"/>
      <c r="D41" s="4"/>
      <c r="E41" s="4"/>
      <c r="F41" s="4"/>
      <c r="G41" s="4"/>
      <c r="H41" s="5"/>
    </row>
    <row r="42" spans="1:8" ht="17.25">
      <c r="A42" s="4"/>
      <c r="B42" s="4"/>
      <c r="C42" s="10"/>
      <c r="D42" s="4"/>
      <c r="E42" s="4"/>
      <c r="F42" s="4"/>
      <c r="G42" s="4"/>
      <c r="H42" s="5"/>
    </row>
    <row r="43" spans="1:8" ht="15" customHeight="1">
      <c r="A43" s="4"/>
      <c r="B43" s="4"/>
      <c r="C43" s="10"/>
      <c r="D43" s="326" t="s">
        <v>392</v>
      </c>
      <c r="E43" s="326"/>
      <c r="F43" s="326"/>
      <c r="G43" s="326"/>
      <c r="H43" s="4"/>
    </row>
    <row r="44" spans="1:8" ht="15" customHeight="1">
      <c r="A44" s="4"/>
      <c r="B44" s="4"/>
      <c r="C44" s="10"/>
      <c r="D44" s="4"/>
      <c r="E44" s="4"/>
      <c r="F44" s="5"/>
      <c r="G44" s="4"/>
      <c r="H44" s="4"/>
    </row>
    <row r="45" spans="1:8" ht="15" customHeight="1">
      <c r="A45" s="4"/>
      <c r="B45" s="4"/>
      <c r="C45" s="10"/>
      <c r="D45" s="326" t="s">
        <v>383</v>
      </c>
      <c r="E45" s="326"/>
      <c r="F45" s="326"/>
      <c r="G45" s="326"/>
      <c r="H45" s="4"/>
    </row>
    <row r="46" spans="1:8" ht="15" customHeight="1">
      <c r="A46" s="4"/>
      <c r="B46" s="4"/>
      <c r="C46" s="10"/>
      <c r="D46" s="4"/>
      <c r="E46" s="4"/>
      <c r="F46" s="5"/>
      <c r="G46" s="4"/>
      <c r="H46" s="4"/>
    </row>
    <row r="47" spans="1:8" ht="15" customHeight="1">
      <c r="A47" s="4"/>
      <c r="B47" s="4"/>
      <c r="C47" s="10"/>
      <c r="D47" s="326" t="s">
        <v>384</v>
      </c>
      <c r="E47" s="326"/>
      <c r="F47" s="326"/>
      <c r="G47" s="326"/>
      <c r="H47" s="4"/>
    </row>
  </sheetData>
  <sheetProtection password="DEE6" sheet="1" objects="1" scenarios="1"/>
  <mergeCells count="283">
    <mergeCell ref="A9:A31"/>
    <mergeCell ref="B27:B31"/>
    <mergeCell ref="C9:C31"/>
    <mergeCell ref="D47:G47"/>
    <mergeCell ref="B9:B13"/>
    <mergeCell ref="A38:C38"/>
    <mergeCell ref="F38:F39"/>
    <mergeCell ref="G38:H38"/>
    <mergeCell ref="G39:H39"/>
    <mergeCell ref="D43:G43"/>
    <mergeCell ref="D45:G45"/>
    <mergeCell ref="A32:AP32"/>
    <mergeCell ref="A34:H35"/>
    <mergeCell ref="B36:H36"/>
    <mergeCell ref="AO28:AO31"/>
    <mergeCell ref="AP28:AP31"/>
    <mergeCell ref="U28:U31"/>
    <mergeCell ref="V28:V31"/>
    <mergeCell ref="K28:K31"/>
    <mergeCell ref="L28:L31"/>
    <mergeCell ref="M28:M31"/>
    <mergeCell ref="N28:N31"/>
    <mergeCell ref="O28:O31"/>
    <mergeCell ref="P28:P31"/>
    <mergeCell ref="AQ28:AQ31"/>
    <mergeCell ref="H30:H31"/>
    <mergeCell ref="AI28:AI31"/>
    <mergeCell ref="AJ28:AJ31"/>
    <mergeCell ref="AK28:AK31"/>
    <mergeCell ref="AL28:AL31"/>
    <mergeCell ref="AM28:AM31"/>
    <mergeCell ref="AN28:AN31"/>
    <mergeCell ref="AC28:AC31"/>
    <mergeCell ref="AD28:AD31"/>
    <mergeCell ref="AE28:AE31"/>
    <mergeCell ref="AF28:AF31"/>
    <mergeCell ref="AG28:AG31"/>
    <mergeCell ref="AH28:AH31"/>
    <mergeCell ref="W28:W31"/>
    <mergeCell ref="X28:X31"/>
    <mergeCell ref="Y28:Y31"/>
    <mergeCell ref="Z28:Z31"/>
    <mergeCell ref="AA28:AA31"/>
    <mergeCell ref="AB28:AB31"/>
    <mergeCell ref="Q28:Q31"/>
    <mergeCell ref="R28:R31"/>
    <mergeCell ref="S28:S31"/>
    <mergeCell ref="T28:T31"/>
    <mergeCell ref="D28:D31"/>
    <mergeCell ref="E28:E31"/>
    <mergeCell ref="F28:F31"/>
    <mergeCell ref="I28:I31"/>
    <mergeCell ref="J28:J31"/>
    <mergeCell ref="AQ23:AQ26"/>
    <mergeCell ref="AK23:AK26"/>
    <mergeCell ref="AL23:AL26"/>
    <mergeCell ref="AM23:AM26"/>
    <mergeCell ref="AN23:AN26"/>
    <mergeCell ref="AO23:AO26"/>
    <mergeCell ref="AP23:AP26"/>
    <mergeCell ref="AE23:AE26"/>
    <mergeCell ref="AF23:AF26"/>
    <mergeCell ref="AG23:AG26"/>
    <mergeCell ref="AH23:AH26"/>
    <mergeCell ref="AI23:AI26"/>
    <mergeCell ref="AJ23:AJ26"/>
    <mergeCell ref="Y23:Y26"/>
    <mergeCell ref="Z23:Z26"/>
    <mergeCell ref="AA23:AA26"/>
    <mergeCell ref="AB23:AB26"/>
    <mergeCell ref="AC23:AC26"/>
    <mergeCell ref="AD23:AD26"/>
    <mergeCell ref="S23:S26"/>
    <mergeCell ref="T23:T26"/>
    <mergeCell ref="U23:U26"/>
    <mergeCell ref="V23:V26"/>
    <mergeCell ref="W23:W26"/>
    <mergeCell ref="X23:X26"/>
    <mergeCell ref="M23:M26"/>
    <mergeCell ref="N23:N26"/>
    <mergeCell ref="O23:O26"/>
    <mergeCell ref="P23:P26"/>
    <mergeCell ref="Q23:Q26"/>
    <mergeCell ref="R23:R26"/>
    <mergeCell ref="AP18:AP21"/>
    <mergeCell ref="AQ18:AQ21"/>
    <mergeCell ref="D23:D26"/>
    <mergeCell ref="E23:E26"/>
    <mergeCell ref="F23:F26"/>
    <mergeCell ref="H23:H26"/>
    <mergeCell ref="I23:I26"/>
    <mergeCell ref="J23:J26"/>
    <mergeCell ref="K23:K26"/>
    <mergeCell ref="L23:L26"/>
    <mergeCell ref="AJ18:AJ21"/>
    <mergeCell ref="AK18:AK21"/>
    <mergeCell ref="AL18:AL21"/>
    <mergeCell ref="AM18:AM21"/>
    <mergeCell ref="AN18:AN21"/>
    <mergeCell ref="AO18:AO21"/>
    <mergeCell ref="AD18:AD21"/>
    <mergeCell ref="AE18:AE21"/>
    <mergeCell ref="AF18:AF21"/>
    <mergeCell ref="AG18:AG21"/>
    <mergeCell ref="AH18:AH21"/>
    <mergeCell ref="AI18:AI21"/>
    <mergeCell ref="L18:L21"/>
    <mergeCell ref="M18:M21"/>
    <mergeCell ref="AO16:AO17"/>
    <mergeCell ref="AP16:AP17"/>
    <mergeCell ref="AQ16:AQ17"/>
    <mergeCell ref="AK16:AK17"/>
    <mergeCell ref="AL16:AL17"/>
    <mergeCell ref="AM16:AM17"/>
    <mergeCell ref="AN16:AN17"/>
    <mergeCell ref="T16:T17"/>
    <mergeCell ref="U16:U17"/>
    <mergeCell ref="V16:V17"/>
    <mergeCell ref="AI16:AI17"/>
    <mergeCell ref="AJ16:AJ17"/>
    <mergeCell ref="AC16:AC17"/>
    <mergeCell ref="AD16:AD17"/>
    <mergeCell ref="AE16:AE17"/>
    <mergeCell ref="AF16:AF17"/>
    <mergeCell ref="AG16:AG17"/>
    <mergeCell ref="AH16:AH17"/>
    <mergeCell ref="W16:W17"/>
    <mergeCell ref="X16:X17"/>
    <mergeCell ref="Y16:Y17"/>
    <mergeCell ref="Z16:Z17"/>
    <mergeCell ref="AA16:AA17"/>
    <mergeCell ref="AB16:AB17"/>
    <mergeCell ref="Z18:Z21"/>
    <mergeCell ref="AA18:AA21"/>
    <mergeCell ref="AB18:AB21"/>
    <mergeCell ref="AC18:AC21"/>
    <mergeCell ref="R18:R21"/>
    <mergeCell ref="S18:S21"/>
    <mergeCell ref="T18:T21"/>
    <mergeCell ref="U18:U21"/>
    <mergeCell ref="D18:D21"/>
    <mergeCell ref="E18:E21"/>
    <mergeCell ref="F18:F21"/>
    <mergeCell ref="H18:H21"/>
    <mergeCell ref="I18:I21"/>
    <mergeCell ref="J18:J21"/>
    <mergeCell ref="K18:K21"/>
    <mergeCell ref="X18:X21"/>
    <mergeCell ref="Y18:Y21"/>
    <mergeCell ref="V18:V21"/>
    <mergeCell ref="W18:W21"/>
    <mergeCell ref="N18:N21"/>
    <mergeCell ref="O18:O21"/>
    <mergeCell ref="P18:P21"/>
    <mergeCell ref="Q18:Q21"/>
    <mergeCell ref="Q16:Q17"/>
    <mergeCell ref="R16:R17"/>
    <mergeCell ref="S16:S17"/>
    <mergeCell ref="K16:K17"/>
    <mergeCell ref="L16:L17"/>
    <mergeCell ref="M16:M17"/>
    <mergeCell ref="N16:N17"/>
    <mergeCell ref="O16:O17"/>
    <mergeCell ref="P16:P17"/>
    <mergeCell ref="D16:D17"/>
    <mergeCell ref="E16:E17"/>
    <mergeCell ref="F16:F17"/>
    <mergeCell ref="H16:H17"/>
    <mergeCell ref="I16:I17"/>
    <mergeCell ref="J16:J17"/>
    <mergeCell ref="AL14:AL15"/>
    <mergeCell ref="AM14:AM15"/>
    <mergeCell ref="AN14:AN15"/>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AO14:AO15"/>
    <mergeCell ref="AP14:AP15"/>
    <mergeCell ref="AQ14:AQ15"/>
    <mergeCell ref="AF14:AF15"/>
    <mergeCell ref="AG14:AG15"/>
    <mergeCell ref="AH14:AH15"/>
    <mergeCell ref="AI14:AI15"/>
    <mergeCell ref="AJ14:AJ15"/>
    <mergeCell ref="AK14:AK15"/>
    <mergeCell ref="Q14:Q15"/>
    <mergeCell ref="R14:R15"/>
    <mergeCell ref="S14:S15"/>
    <mergeCell ref="F14:F15"/>
    <mergeCell ref="I14:I15"/>
    <mergeCell ref="J14:J15"/>
    <mergeCell ref="K14:K15"/>
    <mergeCell ref="L14:L15"/>
    <mergeCell ref="M14:M15"/>
    <mergeCell ref="B14:B26"/>
    <mergeCell ref="D14:D15"/>
    <mergeCell ref="E14:E15"/>
    <mergeCell ref="AO9:AO13"/>
    <mergeCell ref="AP9:AP13"/>
    <mergeCell ref="AQ9:AQ13"/>
    <mergeCell ref="AI9:AI13"/>
    <mergeCell ref="AJ9:AJ13"/>
    <mergeCell ref="AK9:AK13"/>
    <mergeCell ref="AL9:AL13"/>
    <mergeCell ref="AM9:AM13"/>
    <mergeCell ref="AN9:AN13"/>
    <mergeCell ref="AC9:AC13"/>
    <mergeCell ref="AD9:AD13"/>
    <mergeCell ref="AE9:AE13"/>
    <mergeCell ref="AF9:AF13"/>
    <mergeCell ref="AG9:AG13"/>
    <mergeCell ref="AH9:AH13"/>
    <mergeCell ref="W9:W13"/>
    <mergeCell ref="X9:X13"/>
    <mergeCell ref="Y9:Y13"/>
    <mergeCell ref="Z9:Z13"/>
    <mergeCell ref="AA9:AA13"/>
    <mergeCell ref="AB9:AB13"/>
    <mergeCell ref="Q9:Q13"/>
    <mergeCell ref="R9:R13"/>
    <mergeCell ref="S9:S13"/>
    <mergeCell ref="T9:T13"/>
    <mergeCell ref="U9:U13"/>
    <mergeCell ref="V9:V13"/>
    <mergeCell ref="K9:K13"/>
    <mergeCell ref="L9:L13"/>
    <mergeCell ref="M9:M13"/>
    <mergeCell ref="N9:N13"/>
    <mergeCell ref="O9:O13"/>
    <mergeCell ref="P9:P13"/>
    <mergeCell ref="D9:D13"/>
    <mergeCell ref="E9:E13"/>
    <mergeCell ref="F9:F13"/>
    <mergeCell ref="I9:I13"/>
    <mergeCell ref="J9:J13"/>
    <mergeCell ref="AG7:AH7"/>
    <mergeCell ref="AI7:AJ7"/>
    <mergeCell ref="AK7:AL7"/>
    <mergeCell ref="AM7:AN7"/>
    <mergeCell ref="U7:V7"/>
    <mergeCell ref="W7:X7"/>
    <mergeCell ref="Y7:Z7"/>
    <mergeCell ref="AA7:AB7"/>
    <mergeCell ref="AC7:AD7"/>
    <mergeCell ref="AE7:AF7"/>
    <mergeCell ref="I7:J7"/>
    <mergeCell ref="K7:L7"/>
    <mergeCell ref="M7:N7"/>
    <mergeCell ref="O7:P7"/>
    <mergeCell ref="Q7:R7"/>
    <mergeCell ref="S7:T7"/>
    <mergeCell ref="G5:G8"/>
    <mergeCell ref="H5:H8"/>
    <mergeCell ref="I5:AN5"/>
    <mergeCell ref="AO5:AO8"/>
    <mergeCell ref="AP5:AP8"/>
    <mergeCell ref="AQ5:AQ8"/>
    <mergeCell ref="I6:P6"/>
    <mergeCell ref="Q6:X6"/>
    <mergeCell ref="Y6:AF6"/>
    <mergeCell ref="AG6:AN6"/>
    <mergeCell ref="A1:C2"/>
    <mergeCell ref="D1:H1"/>
    <mergeCell ref="D2:H2"/>
    <mergeCell ref="AO4:AQ4"/>
    <mergeCell ref="A5:A8"/>
    <mergeCell ref="B5:B8"/>
    <mergeCell ref="C5:C8"/>
    <mergeCell ref="D5:D8"/>
    <mergeCell ref="E5:E8"/>
    <mergeCell ref="F5:F8"/>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rowBreaks count="2" manualBreakCount="2">
    <brk id="13" max="16383" man="1"/>
    <brk id="27" max="16383"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Q25"/>
  <sheetViews>
    <sheetView showGridLines="0" topLeftCell="AC3" zoomScale="65" zoomScaleNormal="65" workbookViewId="0">
      <selection activeCell="AH9" sqref="AH9"/>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285"/>
      <c r="B1" s="285"/>
      <c r="C1" s="285"/>
      <c r="D1" s="286" t="s">
        <v>345</v>
      </c>
      <c r="E1" s="286"/>
      <c r="F1" s="286"/>
      <c r="G1" s="286"/>
      <c r="H1" s="286"/>
    </row>
    <row r="2" spans="1:43" ht="39.75" customHeight="1">
      <c r="A2" s="285"/>
      <c r="B2" s="285"/>
      <c r="C2" s="285"/>
      <c r="D2" s="286">
        <v>2015</v>
      </c>
      <c r="E2" s="286"/>
      <c r="F2" s="286"/>
      <c r="G2" s="286"/>
      <c r="H2" s="286"/>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287"/>
      <c r="AP4" s="288"/>
      <c r="AQ4" s="289"/>
    </row>
    <row r="5" spans="1:43" ht="13.5" customHeight="1">
      <c r="A5" s="290" t="s">
        <v>0</v>
      </c>
      <c r="B5" s="290" t="s">
        <v>1</v>
      </c>
      <c r="C5" s="290" t="s">
        <v>2</v>
      </c>
      <c r="D5" s="292" t="s">
        <v>3</v>
      </c>
      <c r="E5" s="292" t="s">
        <v>4</v>
      </c>
      <c r="F5" s="292" t="s">
        <v>5</v>
      </c>
      <c r="G5" s="292" t="s">
        <v>6</v>
      </c>
      <c r="H5" s="292" t="s">
        <v>7</v>
      </c>
      <c r="I5" s="303" t="s">
        <v>346</v>
      </c>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294" t="s">
        <v>347</v>
      </c>
      <c r="AP5" s="295" t="s">
        <v>348</v>
      </c>
      <c r="AQ5" s="295" t="s">
        <v>378</v>
      </c>
    </row>
    <row r="6" spans="1:43" ht="13.5" customHeight="1">
      <c r="A6" s="290"/>
      <c r="B6" s="290"/>
      <c r="C6" s="290"/>
      <c r="D6" s="292"/>
      <c r="E6" s="292"/>
      <c r="F6" s="292"/>
      <c r="G6" s="292"/>
      <c r="H6" s="292"/>
      <c r="I6" s="296" t="s">
        <v>349</v>
      </c>
      <c r="J6" s="296"/>
      <c r="K6" s="296"/>
      <c r="L6" s="296"/>
      <c r="M6" s="296"/>
      <c r="N6" s="296"/>
      <c r="O6" s="296"/>
      <c r="P6" s="296"/>
      <c r="Q6" s="296" t="s">
        <v>350</v>
      </c>
      <c r="R6" s="296"/>
      <c r="S6" s="296"/>
      <c r="T6" s="296"/>
      <c r="U6" s="296"/>
      <c r="V6" s="296"/>
      <c r="W6" s="296"/>
      <c r="X6" s="296"/>
      <c r="Y6" s="296" t="s">
        <v>351</v>
      </c>
      <c r="Z6" s="296"/>
      <c r="AA6" s="296"/>
      <c r="AB6" s="296"/>
      <c r="AC6" s="296"/>
      <c r="AD6" s="296"/>
      <c r="AE6" s="296"/>
      <c r="AF6" s="296"/>
      <c r="AG6" s="296" t="s">
        <v>352</v>
      </c>
      <c r="AH6" s="296"/>
      <c r="AI6" s="296"/>
      <c r="AJ6" s="296"/>
      <c r="AK6" s="296"/>
      <c r="AL6" s="296"/>
      <c r="AM6" s="296"/>
      <c r="AN6" s="296"/>
      <c r="AO6" s="294"/>
      <c r="AP6" s="295"/>
      <c r="AQ6" s="295"/>
    </row>
    <row r="7" spans="1:43" ht="17.25" customHeight="1">
      <c r="A7" s="290"/>
      <c r="B7" s="290"/>
      <c r="C7" s="290"/>
      <c r="D7" s="292"/>
      <c r="E7" s="292"/>
      <c r="F7" s="292"/>
      <c r="G7" s="292"/>
      <c r="H7" s="292"/>
      <c r="I7" s="299" t="s">
        <v>353</v>
      </c>
      <c r="J7" s="299"/>
      <c r="K7" s="299" t="s">
        <v>354</v>
      </c>
      <c r="L7" s="299"/>
      <c r="M7" s="299" t="s">
        <v>355</v>
      </c>
      <c r="N7" s="299"/>
      <c r="O7" s="297" t="s">
        <v>356</v>
      </c>
      <c r="P7" s="298"/>
      <c r="Q7" s="299" t="s">
        <v>357</v>
      </c>
      <c r="R7" s="299"/>
      <c r="S7" s="299" t="s">
        <v>358</v>
      </c>
      <c r="T7" s="299"/>
      <c r="U7" s="299" t="s">
        <v>359</v>
      </c>
      <c r="V7" s="299"/>
      <c r="W7" s="297" t="s">
        <v>356</v>
      </c>
      <c r="X7" s="298"/>
      <c r="Y7" s="299" t="s">
        <v>360</v>
      </c>
      <c r="Z7" s="299"/>
      <c r="AA7" s="299" t="s">
        <v>361</v>
      </c>
      <c r="AB7" s="299"/>
      <c r="AC7" s="299" t="s">
        <v>362</v>
      </c>
      <c r="AD7" s="299"/>
      <c r="AE7" s="297" t="s">
        <v>356</v>
      </c>
      <c r="AF7" s="298"/>
      <c r="AG7" s="299" t="s">
        <v>363</v>
      </c>
      <c r="AH7" s="299"/>
      <c r="AI7" s="299" t="s">
        <v>364</v>
      </c>
      <c r="AJ7" s="299"/>
      <c r="AK7" s="299" t="s">
        <v>365</v>
      </c>
      <c r="AL7" s="299"/>
      <c r="AM7" s="297" t="s">
        <v>356</v>
      </c>
      <c r="AN7" s="298"/>
      <c r="AO7" s="294"/>
      <c r="AP7" s="295"/>
      <c r="AQ7" s="295"/>
    </row>
    <row r="8" spans="1:43" ht="15.75" customHeight="1">
      <c r="A8" s="291"/>
      <c r="B8" s="291"/>
      <c r="C8" s="291"/>
      <c r="D8" s="293"/>
      <c r="E8" s="293"/>
      <c r="F8" s="293"/>
      <c r="G8" s="293"/>
      <c r="H8" s="293"/>
      <c r="I8" s="12" t="s">
        <v>366</v>
      </c>
      <c r="J8" s="13" t="s">
        <v>367</v>
      </c>
      <c r="K8" s="12" t="s">
        <v>366</v>
      </c>
      <c r="L8" s="13" t="s">
        <v>367</v>
      </c>
      <c r="M8" s="12" t="s">
        <v>366</v>
      </c>
      <c r="N8" s="13" t="s">
        <v>367</v>
      </c>
      <c r="O8" s="14" t="s">
        <v>366</v>
      </c>
      <c r="P8" s="15" t="s">
        <v>367</v>
      </c>
      <c r="Q8" s="78" t="s">
        <v>366</v>
      </c>
      <c r="R8" s="79" t="s">
        <v>367</v>
      </c>
      <c r="S8" s="78" t="s">
        <v>366</v>
      </c>
      <c r="T8" s="79" t="s">
        <v>367</v>
      </c>
      <c r="U8" s="78" t="s">
        <v>366</v>
      </c>
      <c r="V8" s="79" t="s">
        <v>367</v>
      </c>
      <c r="W8" s="80" t="s">
        <v>366</v>
      </c>
      <c r="X8" s="81" t="s">
        <v>367</v>
      </c>
      <c r="Y8" s="78" t="s">
        <v>366</v>
      </c>
      <c r="Z8" s="79" t="s">
        <v>367</v>
      </c>
      <c r="AA8" s="78" t="s">
        <v>366</v>
      </c>
      <c r="AB8" s="79" t="s">
        <v>367</v>
      </c>
      <c r="AC8" s="78" t="s">
        <v>366</v>
      </c>
      <c r="AD8" s="79" t="s">
        <v>367</v>
      </c>
      <c r="AE8" s="80" t="s">
        <v>366</v>
      </c>
      <c r="AF8" s="81" t="s">
        <v>367</v>
      </c>
      <c r="AG8" s="78" t="s">
        <v>366</v>
      </c>
      <c r="AH8" s="79" t="s">
        <v>367</v>
      </c>
      <c r="AI8" s="78" t="s">
        <v>366</v>
      </c>
      <c r="AJ8" s="79" t="s">
        <v>367</v>
      </c>
      <c r="AK8" s="78" t="s">
        <v>366</v>
      </c>
      <c r="AL8" s="79" t="s">
        <v>367</v>
      </c>
      <c r="AM8" s="80" t="s">
        <v>366</v>
      </c>
      <c r="AN8" s="81" t="s">
        <v>367</v>
      </c>
      <c r="AO8" s="294"/>
      <c r="AP8" s="295"/>
      <c r="AQ8" s="295"/>
    </row>
    <row r="9" spans="1:43" ht="120.75">
      <c r="A9" s="61" t="s">
        <v>100</v>
      </c>
      <c r="B9" s="61" t="s">
        <v>402</v>
      </c>
      <c r="C9" s="73" t="s">
        <v>101</v>
      </c>
      <c r="D9" s="75" t="s">
        <v>256</v>
      </c>
      <c r="E9" s="74">
        <v>1</v>
      </c>
      <c r="F9" s="76" t="s">
        <v>248</v>
      </c>
      <c r="G9" s="66" t="s">
        <v>133</v>
      </c>
      <c r="H9" s="66" t="s">
        <v>249</v>
      </c>
      <c r="I9" s="69">
        <v>0</v>
      </c>
      <c r="J9" s="69">
        <v>0</v>
      </c>
      <c r="K9" s="69">
        <v>0</v>
      </c>
      <c r="L9" s="69">
        <v>0</v>
      </c>
      <c r="M9" s="69">
        <v>0</v>
      </c>
      <c r="N9" s="69">
        <v>0</v>
      </c>
      <c r="O9" s="70">
        <f>SUM(I9+K9+M9)</f>
        <v>0</v>
      </c>
      <c r="P9" s="70">
        <f>SUM(J9+L9+N9)</f>
        <v>0</v>
      </c>
      <c r="Q9" s="69">
        <v>0</v>
      </c>
      <c r="R9" s="69">
        <v>0</v>
      </c>
      <c r="S9" s="69">
        <v>0</v>
      </c>
      <c r="T9" s="69">
        <v>0</v>
      </c>
      <c r="U9" s="69">
        <v>0.5</v>
      </c>
      <c r="V9" s="69">
        <v>0.33</v>
      </c>
      <c r="W9" s="72">
        <f>SUM(Q9+S9+U9)</f>
        <v>0.5</v>
      </c>
      <c r="X9" s="72">
        <f>SUM(R9+T9+V9)</f>
        <v>0.33</v>
      </c>
      <c r="Y9" s="71">
        <v>0</v>
      </c>
      <c r="Z9" s="71">
        <v>0</v>
      </c>
      <c r="AA9" s="71">
        <v>0</v>
      </c>
      <c r="AB9" s="71">
        <v>0</v>
      </c>
      <c r="AC9" s="71">
        <v>0.33</v>
      </c>
      <c r="AD9" s="71">
        <v>0.33</v>
      </c>
      <c r="AE9" s="72">
        <f>SUM(Y9+AA9+AC9)</f>
        <v>0.33</v>
      </c>
      <c r="AF9" s="72">
        <f>SUM(Z9+AB9+AD9)</f>
        <v>0.33</v>
      </c>
      <c r="AG9" s="71" t="e">
        <f>SUM('PL (Pág 2 de 3)'!#REF!)</f>
        <v>#REF!</v>
      </c>
      <c r="AH9" s="99" t="e">
        <f>SUM('PL (Pág 2 de 3)'!#REF!)</f>
        <v>#REF!</v>
      </c>
      <c r="AI9" s="99" t="e">
        <f>SUM('PL (Pág 2 de 3)'!#REF!)</f>
        <v>#REF!</v>
      </c>
      <c r="AJ9" s="99" t="e">
        <f>SUM('PL (Pág 2 de 3)'!#REF!)</f>
        <v>#REF!</v>
      </c>
      <c r="AK9" s="71">
        <v>0.17</v>
      </c>
      <c r="AL9" s="99" t="e">
        <f>SUM('PL (Pág 2 de 3)'!#REF!)</f>
        <v>#REF!</v>
      </c>
      <c r="AM9" s="72" t="e">
        <f>SUM(AG9+AI9+AK9)</f>
        <v>#REF!</v>
      </c>
      <c r="AN9" s="72" t="e">
        <f>SUM(AH9+AJ9+AL9)</f>
        <v>#REF!</v>
      </c>
      <c r="AO9" s="42" t="e">
        <f>SUM(O9+W9+AE9+AM9)</f>
        <v>#REF!</v>
      </c>
      <c r="AP9" s="42" t="e">
        <f>SUM(P9+X9+AF9+AN9)</f>
        <v>#REF!</v>
      </c>
      <c r="AQ9" s="31" t="e">
        <f>IF(AND(AP9&gt;0,AO9&gt;0),AP9/AO9,0)</f>
        <v>#REF!</v>
      </c>
    </row>
    <row r="10" spans="1:43" ht="18">
      <c r="A10" s="333" t="s">
        <v>377</v>
      </c>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450"/>
      <c r="AP10" s="451"/>
      <c r="AQ10" s="77" t="e">
        <f>AVERAGE(AQ9:AQ9)</f>
        <v>#REF!</v>
      </c>
    </row>
    <row r="11" spans="1:43" ht="17.25">
      <c r="A11" s="4"/>
      <c r="B11" s="4"/>
      <c r="C11" s="10"/>
      <c r="D11" s="4"/>
      <c r="E11" s="4"/>
      <c r="F11" s="4"/>
      <c r="G11" s="4"/>
      <c r="H11" s="5"/>
    </row>
    <row r="12" spans="1:43" ht="13.5" customHeight="1">
      <c r="A12" s="336" t="s">
        <v>185</v>
      </c>
      <c r="B12" s="337"/>
      <c r="C12" s="337"/>
      <c r="D12" s="337"/>
      <c r="E12" s="337"/>
      <c r="F12" s="337"/>
      <c r="G12" s="337"/>
      <c r="H12" s="337"/>
    </row>
    <row r="13" spans="1:43" ht="15" customHeight="1">
      <c r="A13" s="337"/>
      <c r="B13" s="337"/>
      <c r="C13" s="337"/>
      <c r="D13" s="337"/>
      <c r="E13" s="337"/>
      <c r="F13" s="337"/>
      <c r="G13" s="337"/>
      <c r="H13" s="337"/>
    </row>
    <row r="14" spans="1:43" ht="17.25">
      <c r="A14" s="4"/>
      <c r="B14" s="338"/>
      <c r="C14" s="338"/>
      <c r="D14" s="338"/>
      <c r="E14" s="338"/>
      <c r="F14" s="338"/>
      <c r="G14" s="338"/>
      <c r="H14" s="338"/>
    </row>
    <row r="15" spans="1:43" ht="17.25">
      <c r="A15" s="4"/>
      <c r="B15" s="4"/>
      <c r="C15" s="10"/>
      <c r="D15" s="4"/>
      <c r="E15" s="4"/>
      <c r="F15" s="4"/>
      <c r="G15" s="4"/>
      <c r="H15" s="5"/>
    </row>
    <row r="16" spans="1:43" ht="17.25">
      <c r="A16" s="327" t="s">
        <v>413</v>
      </c>
      <c r="B16" s="328"/>
      <c r="C16" s="328"/>
      <c r="D16" s="4"/>
      <c r="E16" s="4"/>
      <c r="F16" s="329" t="s">
        <v>372</v>
      </c>
      <c r="G16" s="330" t="s">
        <v>391</v>
      </c>
      <c r="H16" s="330"/>
    </row>
    <row r="17" spans="1:8" ht="17.25">
      <c r="A17" s="4"/>
      <c r="B17" s="4"/>
      <c r="C17" s="10"/>
      <c r="D17" s="4"/>
      <c r="E17" s="4"/>
      <c r="F17" s="329"/>
      <c r="G17" s="331" t="s">
        <v>382</v>
      </c>
      <c r="H17" s="332"/>
    </row>
    <row r="18" spans="1:8" ht="13.5" customHeight="1">
      <c r="A18" s="4"/>
      <c r="B18" s="4"/>
      <c r="C18" s="10"/>
      <c r="D18" s="4"/>
      <c r="E18" s="4"/>
      <c r="F18" s="4"/>
      <c r="G18" s="4"/>
      <c r="H18" s="5"/>
    </row>
    <row r="19" spans="1:8" ht="15" customHeight="1">
      <c r="A19" s="4"/>
      <c r="B19" s="4"/>
      <c r="C19" s="10"/>
      <c r="D19" s="4"/>
      <c r="E19" s="4"/>
      <c r="F19" s="4"/>
      <c r="G19" s="4"/>
      <c r="H19" s="5"/>
    </row>
    <row r="20" spans="1:8" ht="17.25">
      <c r="A20" s="4"/>
      <c r="B20" s="4"/>
      <c r="C20" s="10"/>
      <c r="D20" s="4"/>
      <c r="E20" s="4"/>
      <c r="F20" s="4"/>
      <c r="G20" s="4"/>
      <c r="H20" s="5"/>
    </row>
    <row r="21" spans="1:8" ht="15" customHeight="1">
      <c r="A21" s="4"/>
      <c r="B21" s="4"/>
      <c r="C21" s="10"/>
      <c r="D21" s="326" t="s">
        <v>392</v>
      </c>
      <c r="E21" s="326"/>
      <c r="F21" s="326"/>
      <c r="G21" s="326"/>
      <c r="H21" s="4"/>
    </row>
    <row r="22" spans="1:8" ht="15" customHeight="1">
      <c r="A22" s="4"/>
      <c r="B22" s="4"/>
      <c r="C22" s="10"/>
      <c r="D22" s="4"/>
      <c r="E22" s="4"/>
      <c r="F22" s="5"/>
      <c r="G22" s="4"/>
      <c r="H22" s="4"/>
    </row>
    <row r="23" spans="1:8" ht="15" customHeight="1">
      <c r="A23" s="4"/>
      <c r="B23" s="4"/>
      <c r="C23" s="10"/>
      <c r="D23" s="326" t="s">
        <v>383</v>
      </c>
      <c r="E23" s="326"/>
      <c r="F23" s="326"/>
      <c r="G23" s="326"/>
      <c r="H23" s="4"/>
    </row>
    <row r="24" spans="1:8" ht="15" customHeight="1">
      <c r="A24" s="4"/>
      <c r="B24" s="4"/>
      <c r="C24" s="10"/>
      <c r="D24" s="4"/>
      <c r="E24" s="4"/>
      <c r="F24" s="5"/>
      <c r="G24" s="4"/>
      <c r="H24" s="4"/>
    </row>
    <row r="25" spans="1:8" ht="15" customHeight="1">
      <c r="A25" s="4"/>
      <c r="B25" s="4"/>
      <c r="C25" s="10"/>
      <c r="D25" s="326" t="s">
        <v>384</v>
      </c>
      <c r="E25" s="326"/>
      <c r="F25" s="326"/>
      <c r="G25" s="326"/>
      <c r="H25" s="4"/>
    </row>
  </sheetData>
  <sheetProtection password="DEE6" sheet="1" objects="1" scenarios="1"/>
  <mergeCells count="46">
    <mergeCell ref="D25:G25"/>
    <mergeCell ref="A16:C16"/>
    <mergeCell ref="F16:F17"/>
    <mergeCell ref="G16:H16"/>
    <mergeCell ref="G17:H17"/>
    <mergeCell ref="D21:G21"/>
    <mergeCell ref="D23:G23"/>
    <mergeCell ref="A10:AP10"/>
    <mergeCell ref="A12:H13"/>
    <mergeCell ref="B14:H14"/>
    <mergeCell ref="AG7:AH7"/>
    <mergeCell ref="AI7:AJ7"/>
    <mergeCell ref="AK7:AL7"/>
    <mergeCell ref="AM7:AN7"/>
    <mergeCell ref="U7:V7"/>
    <mergeCell ref="W7:X7"/>
    <mergeCell ref="Y7:Z7"/>
    <mergeCell ref="AA7:AB7"/>
    <mergeCell ref="AC7:AD7"/>
    <mergeCell ref="AE7:AF7"/>
    <mergeCell ref="I7:J7"/>
    <mergeCell ref="K7:L7"/>
    <mergeCell ref="M7:N7"/>
    <mergeCell ref="AG6:AN6"/>
    <mergeCell ref="O7:P7"/>
    <mergeCell ref="Q7:R7"/>
    <mergeCell ref="S7:T7"/>
    <mergeCell ref="G5:G8"/>
    <mergeCell ref="H5:H8"/>
    <mergeCell ref="I5:AN5"/>
    <mergeCell ref="A1:C2"/>
    <mergeCell ref="D1:H1"/>
    <mergeCell ref="D2:H2"/>
    <mergeCell ref="AO4:AQ4"/>
    <mergeCell ref="A5:A8"/>
    <mergeCell ref="B5:B8"/>
    <mergeCell ref="C5:C8"/>
    <mergeCell ref="D5:D8"/>
    <mergeCell ref="E5:E8"/>
    <mergeCell ref="F5:F8"/>
    <mergeCell ref="AO5:AO8"/>
    <mergeCell ref="AP5:AP8"/>
    <mergeCell ref="AQ5:AQ8"/>
    <mergeCell ref="I6:P6"/>
    <mergeCell ref="Q6:X6"/>
    <mergeCell ref="Y6:AF6"/>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Q26"/>
  <sheetViews>
    <sheetView showGridLines="0" topLeftCell="AB1" zoomScale="65" zoomScaleNormal="65" workbookViewId="0">
      <selection activeCell="AH9" sqref="AH9:AH10"/>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285"/>
      <c r="B1" s="285"/>
      <c r="C1" s="285"/>
      <c r="D1" s="286" t="s">
        <v>345</v>
      </c>
      <c r="E1" s="286"/>
      <c r="F1" s="286"/>
      <c r="G1" s="286"/>
      <c r="H1" s="286"/>
    </row>
    <row r="2" spans="1:43" ht="39.75" customHeight="1">
      <c r="A2" s="285"/>
      <c r="B2" s="285"/>
      <c r="C2" s="285"/>
      <c r="D2" s="286">
        <v>2015</v>
      </c>
      <c r="E2" s="286"/>
      <c r="F2" s="286"/>
      <c r="G2" s="286"/>
      <c r="H2" s="286"/>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287"/>
      <c r="AP4" s="288"/>
      <c r="AQ4" s="289"/>
    </row>
    <row r="5" spans="1:43" ht="13.5" customHeight="1">
      <c r="A5" s="290" t="s">
        <v>0</v>
      </c>
      <c r="B5" s="290" t="s">
        <v>1</v>
      </c>
      <c r="C5" s="290" t="s">
        <v>2</v>
      </c>
      <c r="D5" s="292" t="s">
        <v>3</v>
      </c>
      <c r="E5" s="292" t="s">
        <v>4</v>
      </c>
      <c r="F5" s="292" t="s">
        <v>5</v>
      </c>
      <c r="G5" s="292" t="s">
        <v>6</v>
      </c>
      <c r="H5" s="292" t="s">
        <v>7</v>
      </c>
      <c r="I5" s="303" t="s">
        <v>346</v>
      </c>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294" t="s">
        <v>347</v>
      </c>
      <c r="AP5" s="295" t="s">
        <v>348</v>
      </c>
      <c r="AQ5" s="295" t="s">
        <v>378</v>
      </c>
    </row>
    <row r="6" spans="1:43" ht="13.5" customHeight="1">
      <c r="A6" s="290"/>
      <c r="B6" s="290"/>
      <c r="C6" s="290"/>
      <c r="D6" s="292"/>
      <c r="E6" s="292"/>
      <c r="F6" s="292"/>
      <c r="G6" s="292"/>
      <c r="H6" s="292"/>
      <c r="I6" s="296" t="s">
        <v>349</v>
      </c>
      <c r="J6" s="296"/>
      <c r="K6" s="296"/>
      <c r="L6" s="296"/>
      <c r="M6" s="296"/>
      <c r="N6" s="296"/>
      <c r="O6" s="296"/>
      <c r="P6" s="296"/>
      <c r="Q6" s="296" t="s">
        <v>350</v>
      </c>
      <c r="R6" s="296"/>
      <c r="S6" s="296"/>
      <c r="T6" s="296"/>
      <c r="U6" s="296"/>
      <c r="V6" s="296"/>
      <c r="W6" s="296"/>
      <c r="X6" s="296"/>
      <c r="Y6" s="296" t="s">
        <v>351</v>
      </c>
      <c r="Z6" s="296"/>
      <c r="AA6" s="296"/>
      <c r="AB6" s="296"/>
      <c r="AC6" s="296"/>
      <c r="AD6" s="296"/>
      <c r="AE6" s="296"/>
      <c r="AF6" s="296"/>
      <c r="AG6" s="296" t="s">
        <v>352</v>
      </c>
      <c r="AH6" s="296"/>
      <c r="AI6" s="296"/>
      <c r="AJ6" s="296"/>
      <c r="AK6" s="296"/>
      <c r="AL6" s="296"/>
      <c r="AM6" s="296"/>
      <c r="AN6" s="296"/>
      <c r="AO6" s="294"/>
      <c r="AP6" s="295"/>
      <c r="AQ6" s="295"/>
    </row>
    <row r="7" spans="1:43" ht="17.25" customHeight="1">
      <c r="A7" s="290"/>
      <c r="B7" s="290"/>
      <c r="C7" s="290"/>
      <c r="D7" s="292"/>
      <c r="E7" s="292"/>
      <c r="F7" s="292"/>
      <c r="G7" s="292"/>
      <c r="H7" s="292"/>
      <c r="I7" s="299" t="s">
        <v>353</v>
      </c>
      <c r="J7" s="299"/>
      <c r="K7" s="299" t="s">
        <v>354</v>
      </c>
      <c r="L7" s="299"/>
      <c r="M7" s="299" t="s">
        <v>355</v>
      </c>
      <c r="N7" s="299"/>
      <c r="O7" s="297" t="s">
        <v>356</v>
      </c>
      <c r="P7" s="298"/>
      <c r="Q7" s="299" t="s">
        <v>357</v>
      </c>
      <c r="R7" s="299"/>
      <c r="S7" s="299" t="s">
        <v>358</v>
      </c>
      <c r="T7" s="299"/>
      <c r="U7" s="299" t="s">
        <v>359</v>
      </c>
      <c r="V7" s="299"/>
      <c r="W7" s="297" t="s">
        <v>356</v>
      </c>
      <c r="X7" s="298"/>
      <c r="Y7" s="299" t="s">
        <v>360</v>
      </c>
      <c r="Z7" s="299"/>
      <c r="AA7" s="299" t="s">
        <v>361</v>
      </c>
      <c r="AB7" s="299"/>
      <c r="AC7" s="299" t="s">
        <v>362</v>
      </c>
      <c r="AD7" s="299"/>
      <c r="AE7" s="297" t="s">
        <v>356</v>
      </c>
      <c r="AF7" s="298"/>
      <c r="AG7" s="299" t="s">
        <v>363</v>
      </c>
      <c r="AH7" s="299"/>
      <c r="AI7" s="299" t="s">
        <v>364</v>
      </c>
      <c r="AJ7" s="299"/>
      <c r="AK7" s="299" t="s">
        <v>365</v>
      </c>
      <c r="AL7" s="299"/>
      <c r="AM7" s="297" t="s">
        <v>356</v>
      </c>
      <c r="AN7" s="298"/>
      <c r="AO7" s="294"/>
      <c r="AP7" s="295"/>
      <c r="AQ7" s="295"/>
    </row>
    <row r="8" spans="1:43" ht="15.75" customHeight="1">
      <c r="A8" s="291"/>
      <c r="B8" s="291"/>
      <c r="C8" s="291"/>
      <c r="D8" s="293"/>
      <c r="E8" s="293"/>
      <c r="F8" s="293"/>
      <c r="G8" s="293"/>
      <c r="H8" s="293"/>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294"/>
      <c r="AP8" s="295"/>
      <c r="AQ8" s="295"/>
    </row>
    <row r="9" spans="1:43" ht="63.75" customHeight="1">
      <c r="A9" s="300" t="s">
        <v>100</v>
      </c>
      <c r="B9" s="300" t="s">
        <v>211</v>
      </c>
      <c r="C9" s="323" t="s">
        <v>101</v>
      </c>
      <c r="D9" s="347" t="s">
        <v>298</v>
      </c>
      <c r="E9" s="388" t="s">
        <v>195</v>
      </c>
      <c r="F9" s="354" t="s">
        <v>330</v>
      </c>
      <c r="G9" s="66" t="s">
        <v>322</v>
      </c>
      <c r="H9" s="354" t="s">
        <v>179</v>
      </c>
      <c r="I9" s="452" t="e">
        <f>SUM(#REF!)</f>
        <v>#REF!</v>
      </c>
      <c r="J9" s="452" t="e">
        <f>SUM(#REF!)</f>
        <v>#REF!</v>
      </c>
      <c r="K9" s="452" t="e">
        <f>SUM(#REF!)</f>
        <v>#REF!</v>
      </c>
      <c r="L9" s="452" t="e">
        <f>SUM(#REF!)</f>
        <v>#REF!</v>
      </c>
      <c r="M9" s="452" t="e">
        <f>SUM(#REF!)</f>
        <v>#REF!</v>
      </c>
      <c r="N9" s="452" t="e">
        <f>SUM(#REF!)</f>
        <v>#REF!</v>
      </c>
      <c r="O9" s="454" t="e">
        <f>+I9+K9+M9</f>
        <v>#REF!</v>
      </c>
      <c r="P9" s="454" t="e">
        <f>J9+L9+N9</f>
        <v>#REF!</v>
      </c>
      <c r="Q9" s="452" t="e">
        <f>SUM(#REF!)</f>
        <v>#REF!</v>
      </c>
      <c r="R9" s="452" t="e">
        <f>SUM(#REF!)</f>
        <v>#REF!</v>
      </c>
      <c r="S9" s="452" t="e">
        <f>SUM(#REF!)</f>
        <v>#REF!</v>
      </c>
      <c r="T9" s="452" t="e">
        <f>SUM(#REF!)</f>
        <v>#REF!</v>
      </c>
      <c r="U9" s="452" t="e">
        <f>SUM(#REF!)</f>
        <v>#REF!</v>
      </c>
      <c r="V9" s="452" t="e">
        <f>SUM(#REF!)</f>
        <v>#REF!</v>
      </c>
      <c r="W9" s="454" t="e">
        <f>Q9+S9+U9</f>
        <v>#REF!</v>
      </c>
      <c r="X9" s="454" t="e">
        <f>R9+T9+V9</f>
        <v>#REF!</v>
      </c>
      <c r="Y9" s="452" t="e">
        <f>SUM(#REF!)</f>
        <v>#REF!</v>
      </c>
      <c r="Z9" s="452" t="e">
        <f>SUM(#REF!)</f>
        <v>#REF!</v>
      </c>
      <c r="AA9" s="452" t="e">
        <f>SUM(#REF!)</f>
        <v>#REF!</v>
      </c>
      <c r="AB9" s="452" t="e">
        <f>SUM(#REF!)</f>
        <v>#REF!</v>
      </c>
      <c r="AC9" s="452" t="e">
        <f>SUM(#REF!)</f>
        <v>#REF!</v>
      </c>
      <c r="AD9" s="452" t="e">
        <f>SUM(#REF!)</f>
        <v>#REF!</v>
      </c>
      <c r="AE9" s="454" t="e">
        <f>Y9+AA9+AC9</f>
        <v>#REF!</v>
      </c>
      <c r="AF9" s="454" t="e">
        <f>Z9+AB9+AD9</f>
        <v>#REF!</v>
      </c>
      <c r="AG9" s="452" t="e">
        <f>SUM(#REF!)</f>
        <v>#REF!</v>
      </c>
      <c r="AH9" s="452" t="e">
        <f>SUM(#REF!)</f>
        <v>#REF!</v>
      </c>
      <c r="AI9" s="452" t="e">
        <f>SUM(#REF!)</f>
        <v>#REF!</v>
      </c>
      <c r="AJ9" s="452" t="e">
        <f>SUM(#REF!)</f>
        <v>#REF!</v>
      </c>
      <c r="AK9" s="452" t="e">
        <f>SUM(#REF!)</f>
        <v>#REF!</v>
      </c>
      <c r="AL9" s="452" t="e">
        <f>SUM(#REF!)</f>
        <v>#REF!</v>
      </c>
      <c r="AM9" s="454" t="e">
        <f>AG9+AI9+AK9</f>
        <v>#REF!</v>
      </c>
      <c r="AN9" s="454" t="e">
        <f>AH9+AJ9+AL9</f>
        <v>#REF!</v>
      </c>
      <c r="AO9" s="456" t="e">
        <f>O9+W9+AE9+AM9</f>
        <v>#REF!</v>
      </c>
      <c r="AP9" s="456" t="e">
        <f>P9+X9+AF9+AN9</f>
        <v>#REF!</v>
      </c>
      <c r="AQ9" s="458" t="e">
        <f>IF(AND(AP9&gt;0,AO9&gt;0),AP9/AO9,0)</f>
        <v>#REF!</v>
      </c>
    </row>
    <row r="10" spans="1:43" ht="56.25" customHeight="1">
      <c r="A10" s="302"/>
      <c r="B10" s="302"/>
      <c r="C10" s="325"/>
      <c r="D10" s="347"/>
      <c r="E10" s="388"/>
      <c r="F10" s="354"/>
      <c r="G10" s="67" t="s">
        <v>212</v>
      </c>
      <c r="H10" s="354"/>
      <c r="I10" s="453"/>
      <c r="J10" s="453"/>
      <c r="K10" s="453"/>
      <c r="L10" s="453"/>
      <c r="M10" s="453"/>
      <c r="N10" s="453"/>
      <c r="O10" s="455"/>
      <c r="P10" s="455"/>
      <c r="Q10" s="453"/>
      <c r="R10" s="453"/>
      <c r="S10" s="453"/>
      <c r="T10" s="453"/>
      <c r="U10" s="453"/>
      <c r="V10" s="453"/>
      <c r="W10" s="455"/>
      <c r="X10" s="455"/>
      <c r="Y10" s="453"/>
      <c r="Z10" s="453"/>
      <c r="AA10" s="453"/>
      <c r="AB10" s="453"/>
      <c r="AC10" s="453"/>
      <c r="AD10" s="453"/>
      <c r="AE10" s="455"/>
      <c r="AF10" s="455"/>
      <c r="AG10" s="453"/>
      <c r="AH10" s="453"/>
      <c r="AI10" s="453"/>
      <c r="AJ10" s="453"/>
      <c r="AK10" s="453"/>
      <c r="AL10" s="453"/>
      <c r="AM10" s="455"/>
      <c r="AN10" s="455"/>
      <c r="AO10" s="457"/>
      <c r="AP10" s="457"/>
      <c r="AQ10" s="459"/>
    </row>
    <row r="11" spans="1:43" ht="18">
      <c r="A11" s="333" t="s">
        <v>377</v>
      </c>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c r="AP11" s="335"/>
      <c r="AQ11" s="23" t="e">
        <f>AVERAGE(AQ9:AQ10)</f>
        <v>#REF!</v>
      </c>
    </row>
    <row r="12" spans="1:43" ht="17.25">
      <c r="A12" s="4"/>
      <c r="B12" s="4"/>
      <c r="C12" s="10"/>
      <c r="D12" s="4"/>
      <c r="E12" s="4"/>
      <c r="F12" s="4"/>
      <c r="G12" s="4"/>
      <c r="H12" s="5"/>
    </row>
    <row r="13" spans="1:43" ht="13.5" customHeight="1">
      <c r="A13" s="336" t="s">
        <v>185</v>
      </c>
      <c r="B13" s="337"/>
      <c r="C13" s="337"/>
      <c r="D13" s="337"/>
      <c r="E13" s="337"/>
      <c r="F13" s="337"/>
      <c r="G13" s="337"/>
      <c r="H13" s="337"/>
    </row>
    <row r="14" spans="1:43" ht="15" customHeight="1">
      <c r="A14" s="337"/>
      <c r="B14" s="337"/>
      <c r="C14" s="337"/>
      <c r="D14" s="337"/>
      <c r="E14" s="337"/>
      <c r="F14" s="337"/>
      <c r="G14" s="337"/>
      <c r="H14" s="337"/>
    </row>
    <row r="15" spans="1:43" ht="17.25">
      <c r="A15" s="4"/>
      <c r="B15" s="338"/>
      <c r="C15" s="338"/>
      <c r="D15" s="338"/>
      <c r="E15" s="338"/>
      <c r="F15" s="338"/>
      <c r="G15" s="338"/>
      <c r="H15" s="338"/>
    </row>
    <row r="16" spans="1:43" ht="17.25">
      <c r="A16" s="4"/>
      <c r="B16" s="4"/>
      <c r="C16" s="10"/>
      <c r="D16" s="4"/>
      <c r="E16" s="4"/>
      <c r="F16" s="4"/>
      <c r="G16" s="4"/>
      <c r="H16" s="5"/>
    </row>
    <row r="17" spans="1:8" ht="17.25">
      <c r="A17" s="327" t="s">
        <v>413</v>
      </c>
      <c r="B17" s="328"/>
      <c r="C17" s="328"/>
      <c r="D17" s="4"/>
      <c r="E17" s="4"/>
      <c r="F17" s="329" t="s">
        <v>372</v>
      </c>
      <c r="G17" s="330" t="s">
        <v>391</v>
      </c>
      <c r="H17" s="330"/>
    </row>
    <row r="18" spans="1:8" ht="17.25">
      <c r="A18" s="4"/>
      <c r="B18" s="4"/>
      <c r="C18" s="10"/>
      <c r="D18" s="4"/>
      <c r="E18" s="4"/>
      <c r="F18" s="329"/>
      <c r="G18" s="331" t="s">
        <v>382</v>
      </c>
      <c r="H18" s="332"/>
    </row>
    <row r="19" spans="1:8" ht="13.5" customHeight="1">
      <c r="A19" s="4"/>
      <c r="B19" s="4"/>
      <c r="C19" s="10"/>
      <c r="D19" s="4"/>
      <c r="E19" s="4"/>
      <c r="F19" s="4"/>
      <c r="G19" s="4"/>
      <c r="H19" s="5"/>
    </row>
    <row r="20" spans="1:8" ht="15" customHeight="1">
      <c r="A20" s="4"/>
      <c r="B20" s="4"/>
      <c r="C20" s="10"/>
      <c r="D20" s="4"/>
      <c r="E20" s="4"/>
      <c r="F20" s="4"/>
      <c r="G20" s="4"/>
      <c r="H20" s="5"/>
    </row>
    <row r="21" spans="1:8" ht="17.25">
      <c r="A21" s="4"/>
      <c r="B21" s="4"/>
      <c r="C21" s="10"/>
      <c r="D21" s="4"/>
      <c r="E21" s="4"/>
      <c r="F21" s="4"/>
      <c r="G21" s="4"/>
      <c r="H21" s="5"/>
    </row>
    <row r="22" spans="1:8" ht="15" customHeight="1">
      <c r="A22" s="4"/>
      <c r="B22" s="4"/>
      <c r="C22" s="10"/>
      <c r="D22" s="326" t="s">
        <v>392</v>
      </c>
      <c r="E22" s="326"/>
      <c r="F22" s="326"/>
      <c r="G22" s="326"/>
      <c r="H22" s="4"/>
    </row>
    <row r="23" spans="1:8" ht="15" customHeight="1">
      <c r="A23" s="4"/>
      <c r="B23" s="4"/>
      <c r="C23" s="10"/>
      <c r="D23" s="4"/>
      <c r="E23" s="4"/>
      <c r="F23" s="5"/>
      <c r="G23" s="4"/>
      <c r="H23" s="4"/>
    </row>
    <row r="24" spans="1:8" ht="15" customHeight="1">
      <c r="A24" s="4"/>
      <c r="B24" s="4"/>
      <c r="C24" s="10"/>
      <c r="D24" s="326" t="s">
        <v>383</v>
      </c>
      <c r="E24" s="326"/>
      <c r="F24" s="326"/>
      <c r="G24" s="326"/>
      <c r="H24" s="4"/>
    </row>
    <row r="25" spans="1:8" ht="15" customHeight="1">
      <c r="A25" s="4"/>
      <c r="B25" s="4"/>
      <c r="C25" s="10"/>
      <c r="D25" s="4"/>
      <c r="E25" s="4"/>
      <c r="F25" s="5"/>
      <c r="G25" s="4"/>
      <c r="H25" s="4"/>
    </row>
    <row r="26" spans="1:8" ht="15" customHeight="1">
      <c r="A26" s="4"/>
      <c r="B26" s="4"/>
      <c r="C26" s="10"/>
      <c r="D26" s="326" t="s">
        <v>384</v>
      </c>
      <c r="E26" s="326"/>
      <c r="F26" s="326"/>
      <c r="G26" s="326"/>
      <c r="H26" s="4"/>
    </row>
  </sheetData>
  <sheetProtection password="DEE6" sheet="1" objects="1" scenarios="1"/>
  <mergeCells count="88">
    <mergeCell ref="D26:G26"/>
    <mergeCell ref="A9:A10"/>
    <mergeCell ref="B9:B10"/>
    <mergeCell ref="C9:C10"/>
    <mergeCell ref="A17:C17"/>
    <mergeCell ref="F17:F18"/>
    <mergeCell ref="G17:H17"/>
    <mergeCell ref="G18:H18"/>
    <mergeCell ref="D22:G22"/>
    <mergeCell ref="D24:G24"/>
    <mergeCell ref="B15:H15"/>
    <mergeCell ref="D9:D10"/>
    <mergeCell ref="E9:E10"/>
    <mergeCell ref="F9:F10"/>
    <mergeCell ref="H9:H10"/>
    <mergeCell ref="AO9:AO10"/>
    <mergeCell ref="AP9:AP10"/>
    <mergeCell ref="AQ9:AQ10"/>
    <mergeCell ref="A11:AP11"/>
    <mergeCell ref="A13:H14"/>
    <mergeCell ref="AI9:AI10"/>
    <mergeCell ref="AJ9:AJ10"/>
    <mergeCell ref="AK9:AK10"/>
    <mergeCell ref="AL9:AL10"/>
    <mergeCell ref="AM9:AM10"/>
    <mergeCell ref="AN9:AN10"/>
    <mergeCell ref="AC9:AC10"/>
    <mergeCell ref="AD9:AD10"/>
    <mergeCell ref="AE9:AE10"/>
    <mergeCell ref="AF9:AF10"/>
    <mergeCell ref="AG9:AG10"/>
    <mergeCell ref="T9:T10"/>
    <mergeCell ref="U9:U10"/>
    <mergeCell ref="AH9:AH10"/>
    <mergeCell ref="W9:W10"/>
    <mergeCell ref="X9:X10"/>
    <mergeCell ref="Y9:Y10"/>
    <mergeCell ref="Z9:Z10"/>
    <mergeCell ref="AA9:AA10"/>
    <mergeCell ref="AB9:AB10"/>
    <mergeCell ref="O9:O10"/>
    <mergeCell ref="P9:P10"/>
    <mergeCell ref="Q9:Q10"/>
    <mergeCell ref="R9:R10"/>
    <mergeCell ref="S9:S10"/>
    <mergeCell ref="I9:I10"/>
    <mergeCell ref="J9:J10"/>
    <mergeCell ref="AG7:AH7"/>
    <mergeCell ref="AI7:AJ7"/>
    <mergeCell ref="AK7:AL7"/>
    <mergeCell ref="I7:J7"/>
    <mergeCell ref="K7:L7"/>
    <mergeCell ref="M7:N7"/>
    <mergeCell ref="O7:P7"/>
    <mergeCell ref="Q7:R7"/>
    <mergeCell ref="S7:T7"/>
    <mergeCell ref="V9:V10"/>
    <mergeCell ref="K9:K10"/>
    <mergeCell ref="L9:L10"/>
    <mergeCell ref="M9:M10"/>
    <mergeCell ref="N9:N10"/>
    <mergeCell ref="H5:H8"/>
    <mergeCell ref="I5:AN5"/>
    <mergeCell ref="AO5:AO8"/>
    <mergeCell ref="AP5:AP8"/>
    <mergeCell ref="AM7:AN7"/>
    <mergeCell ref="U7:V7"/>
    <mergeCell ref="W7:X7"/>
    <mergeCell ref="Y7:Z7"/>
    <mergeCell ref="AA7:AB7"/>
    <mergeCell ref="AC7:AD7"/>
    <mergeCell ref="AE7:AF7"/>
    <mergeCell ref="A1:C2"/>
    <mergeCell ref="D1:H1"/>
    <mergeCell ref="D2:H2"/>
    <mergeCell ref="AO4:AQ4"/>
    <mergeCell ref="A5:A8"/>
    <mergeCell ref="B5:B8"/>
    <mergeCell ref="C5:C8"/>
    <mergeCell ref="D5:D8"/>
    <mergeCell ref="E5:E8"/>
    <mergeCell ref="F5:F8"/>
    <mergeCell ref="AQ5:AQ8"/>
    <mergeCell ref="I6:P6"/>
    <mergeCell ref="Q6:X6"/>
    <mergeCell ref="Y6:AF6"/>
    <mergeCell ref="AG6:AN6"/>
    <mergeCell ref="G5:G8"/>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Q33"/>
  <sheetViews>
    <sheetView showGridLines="0" topLeftCell="AB11" zoomScale="65" zoomScaleNormal="65" workbookViewId="0">
      <selection activeCell="AL16" sqref="AL16:AL17"/>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285"/>
      <c r="B1" s="285"/>
      <c r="C1" s="285"/>
      <c r="D1" s="286" t="s">
        <v>345</v>
      </c>
      <c r="E1" s="286"/>
      <c r="F1" s="286"/>
      <c r="G1" s="286"/>
      <c r="H1" s="286"/>
    </row>
    <row r="2" spans="1:43" ht="39.75" customHeight="1">
      <c r="A2" s="285"/>
      <c r="B2" s="285"/>
      <c r="C2" s="285"/>
      <c r="D2" s="286">
        <v>2015</v>
      </c>
      <c r="E2" s="286"/>
      <c r="F2" s="286"/>
      <c r="G2" s="286"/>
      <c r="H2" s="286"/>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287"/>
      <c r="AP4" s="288"/>
      <c r="AQ4" s="289"/>
    </row>
    <row r="5" spans="1:43" ht="13.5" customHeight="1">
      <c r="A5" s="290" t="s">
        <v>0</v>
      </c>
      <c r="B5" s="290" t="s">
        <v>1</v>
      </c>
      <c r="C5" s="290" t="s">
        <v>2</v>
      </c>
      <c r="D5" s="292" t="s">
        <v>3</v>
      </c>
      <c r="E5" s="292" t="s">
        <v>4</v>
      </c>
      <c r="F5" s="292" t="s">
        <v>5</v>
      </c>
      <c r="G5" s="292" t="s">
        <v>6</v>
      </c>
      <c r="H5" s="292" t="s">
        <v>7</v>
      </c>
      <c r="I5" s="303" t="s">
        <v>346</v>
      </c>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294" t="s">
        <v>347</v>
      </c>
      <c r="AP5" s="295" t="s">
        <v>348</v>
      </c>
      <c r="AQ5" s="295" t="s">
        <v>378</v>
      </c>
    </row>
    <row r="6" spans="1:43" ht="13.5" customHeight="1">
      <c r="A6" s="290"/>
      <c r="B6" s="290"/>
      <c r="C6" s="290"/>
      <c r="D6" s="292"/>
      <c r="E6" s="292"/>
      <c r="F6" s="292"/>
      <c r="G6" s="292"/>
      <c r="H6" s="292"/>
      <c r="I6" s="296" t="s">
        <v>349</v>
      </c>
      <c r="J6" s="296"/>
      <c r="K6" s="296"/>
      <c r="L6" s="296"/>
      <c r="M6" s="296"/>
      <c r="N6" s="296"/>
      <c r="O6" s="296"/>
      <c r="P6" s="296"/>
      <c r="Q6" s="296" t="s">
        <v>350</v>
      </c>
      <c r="R6" s="296"/>
      <c r="S6" s="296"/>
      <c r="T6" s="296"/>
      <c r="U6" s="296"/>
      <c r="V6" s="296"/>
      <c r="W6" s="296"/>
      <c r="X6" s="296"/>
      <c r="Y6" s="296" t="s">
        <v>351</v>
      </c>
      <c r="Z6" s="296"/>
      <c r="AA6" s="296"/>
      <c r="AB6" s="296"/>
      <c r="AC6" s="296"/>
      <c r="AD6" s="296"/>
      <c r="AE6" s="296"/>
      <c r="AF6" s="296"/>
      <c r="AG6" s="296" t="s">
        <v>352</v>
      </c>
      <c r="AH6" s="296"/>
      <c r="AI6" s="296"/>
      <c r="AJ6" s="296"/>
      <c r="AK6" s="296"/>
      <c r="AL6" s="296"/>
      <c r="AM6" s="296"/>
      <c r="AN6" s="296"/>
      <c r="AO6" s="294"/>
      <c r="AP6" s="295"/>
      <c r="AQ6" s="295"/>
    </row>
    <row r="7" spans="1:43" ht="17.25" customHeight="1">
      <c r="A7" s="290"/>
      <c r="B7" s="290"/>
      <c r="C7" s="290"/>
      <c r="D7" s="292"/>
      <c r="E7" s="292"/>
      <c r="F7" s="292"/>
      <c r="G7" s="292"/>
      <c r="H7" s="292"/>
      <c r="I7" s="299" t="s">
        <v>353</v>
      </c>
      <c r="J7" s="299"/>
      <c r="K7" s="299" t="s">
        <v>354</v>
      </c>
      <c r="L7" s="299"/>
      <c r="M7" s="299" t="s">
        <v>355</v>
      </c>
      <c r="N7" s="299"/>
      <c r="O7" s="297" t="s">
        <v>356</v>
      </c>
      <c r="P7" s="298"/>
      <c r="Q7" s="299" t="s">
        <v>357</v>
      </c>
      <c r="R7" s="299"/>
      <c r="S7" s="299" t="s">
        <v>358</v>
      </c>
      <c r="T7" s="299"/>
      <c r="U7" s="299" t="s">
        <v>359</v>
      </c>
      <c r="V7" s="299"/>
      <c r="W7" s="297" t="s">
        <v>356</v>
      </c>
      <c r="X7" s="298"/>
      <c r="Y7" s="299" t="s">
        <v>360</v>
      </c>
      <c r="Z7" s="299"/>
      <c r="AA7" s="299" t="s">
        <v>361</v>
      </c>
      <c r="AB7" s="299"/>
      <c r="AC7" s="299" t="s">
        <v>362</v>
      </c>
      <c r="AD7" s="299"/>
      <c r="AE7" s="297" t="s">
        <v>356</v>
      </c>
      <c r="AF7" s="298"/>
      <c r="AG7" s="299" t="s">
        <v>363</v>
      </c>
      <c r="AH7" s="299"/>
      <c r="AI7" s="299" t="s">
        <v>364</v>
      </c>
      <c r="AJ7" s="299"/>
      <c r="AK7" s="299" t="s">
        <v>365</v>
      </c>
      <c r="AL7" s="299"/>
      <c r="AM7" s="297" t="s">
        <v>356</v>
      </c>
      <c r="AN7" s="298"/>
      <c r="AO7" s="294"/>
      <c r="AP7" s="295"/>
      <c r="AQ7" s="295"/>
    </row>
    <row r="8" spans="1:43" ht="15.75" customHeight="1">
      <c r="A8" s="291"/>
      <c r="B8" s="291"/>
      <c r="C8" s="291"/>
      <c r="D8" s="293"/>
      <c r="E8" s="293"/>
      <c r="F8" s="293"/>
      <c r="G8" s="293"/>
      <c r="H8" s="293"/>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294"/>
      <c r="AP8" s="295"/>
      <c r="AQ8" s="295"/>
    </row>
    <row r="9" spans="1:43" ht="69" customHeight="1">
      <c r="A9" s="300" t="s">
        <v>100</v>
      </c>
      <c r="B9" s="300" t="s">
        <v>402</v>
      </c>
      <c r="C9" s="323" t="s">
        <v>101</v>
      </c>
      <c r="D9" s="410" t="s">
        <v>110</v>
      </c>
      <c r="E9" s="348" t="s">
        <v>111</v>
      </c>
      <c r="F9" s="306" t="s">
        <v>112</v>
      </c>
      <c r="G9" s="66" t="s">
        <v>237</v>
      </c>
      <c r="H9" s="66" t="s">
        <v>238</v>
      </c>
      <c r="I9" s="460" t="e">
        <f>SUM(#REF!)</f>
        <v>#REF!</v>
      </c>
      <c r="J9" s="460" t="e">
        <f>SUM(#REF!)</f>
        <v>#REF!</v>
      </c>
      <c r="K9" s="460" t="e">
        <f>SUM(#REF!)</f>
        <v>#REF!</v>
      </c>
      <c r="L9" s="460" t="e">
        <f>SUM(#REF!)</f>
        <v>#REF!</v>
      </c>
      <c r="M9" s="460" t="e">
        <f>SUM(#REF!)</f>
        <v>#REF!</v>
      </c>
      <c r="N9" s="460" t="e">
        <f>SUM(#REF!)</f>
        <v>#REF!</v>
      </c>
      <c r="O9" s="349" t="e">
        <f>I9+K9+M9</f>
        <v>#REF!</v>
      </c>
      <c r="P9" s="349" t="e">
        <f>J9+L9+N9</f>
        <v>#REF!</v>
      </c>
      <c r="Q9" s="460" t="e">
        <f>SUM(#REF!)</f>
        <v>#REF!</v>
      </c>
      <c r="R9" s="460" t="e">
        <f>SUM(#REF!)</f>
        <v>#REF!</v>
      </c>
      <c r="S9" s="460" t="e">
        <f>SUM(#REF!)</f>
        <v>#REF!</v>
      </c>
      <c r="T9" s="460" t="e">
        <f>SUM(#REF!)</f>
        <v>#REF!</v>
      </c>
      <c r="U9" s="460" t="e">
        <f>SUM(#REF!)</f>
        <v>#REF!</v>
      </c>
      <c r="V9" s="460" t="e">
        <f>SUM(#REF!)</f>
        <v>#REF!</v>
      </c>
      <c r="W9" s="349" t="e">
        <f>Q9+S9+U9</f>
        <v>#REF!</v>
      </c>
      <c r="X9" s="349" t="e">
        <f>R9+T9+V9</f>
        <v>#REF!</v>
      </c>
      <c r="Y9" s="460" t="e">
        <f>SUM(#REF!)</f>
        <v>#REF!</v>
      </c>
      <c r="Z9" s="460" t="e">
        <f>SUM(#REF!)</f>
        <v>#REF!</v>
      </c>
      <c r="AA9" s="460" t="e">
        <f>SUM(#REF!)</f>
        <v>#REF!</v>
      </c>
      <c r="AB9" s="460" t="e">
        <f>SUM(#REF!)</f>
        <v>#REF!</v>
      </c>
      <c r="AC9" s="460" t="e">
        <f>SUM(#REF!)</f>
        <v>#REF!</v>
      </c>
      <c r="AD9" s="460" t="e">
        <f>SUM(#REF!)</f>
        <v>#REF!</v>
      </c>
      <c r="AE9" s="349" t="e">
        <f>Y9+AA9+AC9</f>
        <v>#REF!</v>
      </c>
      <c r="AF9" s="349" t="e">
        <f>Z9+AB9+AD9</f>
        <v>#REF!</v>
      </c>
      <c r="AG9" s="460" t="e">
        <f>SUM(#REF!)</f>
        <v>#REF!</v>
      </c>
      <c r="AH9" s="460" t="e">
        <f>SUM(#REF!)</f>
        <v>#REF!</v>
      </c>
      <c r="AI9" s="460" t="e">
        <f>SUM(#REF!)</f>
        <v>#REF!</v>
      </c>
      <c r="AJ9" s="460" t="e">
        <f>SUM(#REF!)</f>
        <v>#REF!</v>
      </c>
      <c r="AK9" s="460" t="e">
        <f>SUM(#REF!)</f>
        <v>#REF!</v>
      </c>
      <c r="AL9" s="460" t="e">
        <f>SUM(#REF!)</f>
        <v>#REF!</v>
      </c>
      <c r="AM9" s="349" t="e">
        <f>AG9+AI9+AK9</f>
        <v>#REF!</v>
      </c>
      <c r="AN9" s="349" t="e">
        <f>AH9+AJ9+AL9</f>
        <v>#REF!</v>
      </c>
      <c r="AO9" s="317" t="e">
        <f>O9+W9+AE9+AM9</f>
        <v>#REF!</v>
      </c>
      <c r="AP9" s="317" t="e">
        <f>P9+X9+AF9+AN9</f>
        <v>#REF!</v>
      </c>
      <c r="AQ9" s="317" t="e">
        <f>IF(AND(AP9&gt;0,AO9&gt;0),AP9/AO9,0)</f>
        <v>#REF!</v>
      </c>
    </row>
    <row r="10" spans="1:43" ht="69">
      <c r="A10" s="301"/>
      <c r="B10" s="301"/>
      <c r="C10" s="324"/>
      <c r="D10" s="410"/>
      <c r="E10" s="348"/>
      <c r="F10" s="306"/>
      <c r="G10" s="66" t="s">
        <v>239</v>
      </c>
      <c r="H10" s="66" t="s">
        <v>241</v>
      </c>
      <c r="I10" s="461"/>
      <c r="J10" s="461"/>
      <c r="K10" s="461"/>
      <c r="L10" s="461"/>
      <c r="M10" s="461"/>
      <c r="N10" s="461"/>
      <c r="O10" s="350"/>
      <c r="P10" s="350"/>
      <c r="Q10" s="461"/>
      <c r="R10" s="461"/>
      <c r="S10" s="461"/>
      <c r="T10" s="461"/>
      <c r="U10" s="461"/>
      <c r="V10" s="461"/>
      <c r="W10" s="350"/>
      <c r="X10" s="350"/>
      <c r="Y10" s="461"/>
      <c r="Z10" s="461"/>
      <c r="AA10" s="461"/>
      <c r="AB10" s="461"/>
      <c r="AC10" s="461"/>
      <c r="AD10" s="461"/>
      <c r="AE10" s="350"/>
      <c r="AF10" s="350"/>
      <c r="AG10" s="461"/>
      <c r="AH10" s="461"/>
      <c r="AI10" s="461"/>
      <c r="AJ10" s="461"/>
      <c r="AK10" s="461"/>
      <c r="AL10" s="461"/>
      <c r="AM10" s="350"/>
      <c r="AN10" s="350"/>
      <c r="AO10" s="318"/>
      <c r="AP10" s="318"/>
      <c r="AQ10" s="318"/>
    </row>
    <row r="11" spans="1:43" ht="69">
      <c r="A11" s="301"/>
      <c r="B11" s="301"/>
      <c r="C11" s="324"/>
      <c r="D11" s="410"/>
      <c r="E11" s="348"/>
      <c r="F11" s="306"/>
      <c r="G11" s="66" t="s">
        <v>240</v>
      </c>
      <c r="H11" s="66" t="s">
        <v>241</v>
      </c>
      <c r="I11" s="461"/>
      <c r="J11" s="461"/>
      <c r="K11" s="461"/>
      <c r="L11" s="461"/>
      <c r="M11" s="461"/>
      <c r="N11" s="461"/>
      <c r="O11" s="350"/>
      <c r="P11" s="350"/>
      <c r="Q11" s="461"/>
      <c r="R11" s="461"/>
      <c r="S11" s="461"/>
      <c r="T11" s="461"/>
      <c r="U11" s="461"/>
      <c r="V11" s="461"/>
      <c r="W11" s="350"/>
      <c r="X11" s="350"/>
      <c r="Y11" s="461"/>
      <c r="Z11" s="461"/>
      <c r="AA11" s="461"/>
      <c r="AB11" s="461"/>
      <c r="AC11" s="461"/>
      <c r="AD11" s="461"/>
      <c r="AE11" s="350"/>
      <c r="AF11" s="350"/>
      <c r="AG11" s="461"/>
      <c r="AH11" s="461"/>
      <c r="AI11" s="461"/>
      <c r="AJ11" s="461"/>
      <c r="AK11" s="461"/>
      <c r="AL11" s="461"/>
      <c r="AM11" s="350"/>
      <c r="AN11" s="350"/>
      <c r="AO11" s="318"/>
      <c r="AP11" s="318"/>
      <c r="AQ11" s="318"/>
    </row>
    <row r="12" spans="1:43" ht="69">
      <c r="A12" s="301"/>
      <c r="B12" s="301"/>
      <c r="C12" s="324"/>
      <c r="D12" s="410"/>
      <c r="E12" s="348"/>
      <c r="F12" s="306"/>
      <c r="G12" s="66" t="s">
        <v>242</v>
      </c>
      <c r="H12" s="66" t="s">
        <v>241</v>
      </c>
      <c r="I12" s="461"/>
      <c r="J12" s="461"/>
      <c r="K12" s="461"/>
      <c r="L12" s="461"/>
      <c r="M12" s="461"/>
      <c r="N12" s="461"/>
      <c r="O12" s="350"/>
      <c r="P12" s="350"/>
      <c r="Q12" s="461"/>
      <c r="R12" s="461"/>
      <c r="S12" s="461"/>
      <c r="T12" s="461"/>
      <c r="U12" s="461"/>
      <c r="V12" s="461"/>
      <c r="W12" s="350"/>
      <c r="X12" s="350"/>
      <c r="Y12" s="461"/>
      <c r="Z12" s="461"/>
      <c r="AA12" s="461"/>
      <c r="AB12" s="461"/>
      <c r="AC12" s="461"/>
      <c r="AD12" s="461"/>
      <c r="AE12" s="350"/>
      <c r="AF12" s="350"/>
      <c r="AG12" s="461"/>
      <c r="AH12" s="461"/>
      <c r="AI12" s="461"/>
      <c r="AJ12" s="461"/>
      <c r="AK12" s="461"/>
      <c r="AL12" s="461"/>
      <c r="AM12" s="350"/>
      <c r="AN12" s="350"/>
      <c r="AO12" s="318"/>
      <c r="AP12" s="318"/>
      <c r="AQ12" s="318"/>
    </row>
    <row r="13" spans="1:43" ht="35.25" customHeight="1">
      <c r="A13" s="301"/>
      <c r="B13" s="302"/>
      <c r="C13" s="324"/>
      <c r="D13" s="410"/>
      <c r="E13" s="348"/>
      <c r="F13" s="306"/>
      <c r="G13" s="65" t="s">
        <v>320</v>
      </c>
      <c r="H13" s="65" t="s">
        <v>321</v>
      </c>
      <c r="I13" s="462"/>
      <c r="J13" s="462"/>
      <c r="K13" s="462"/>
      <c r="L13" s="462"/>
      <c r="M13" s="462"/>
      <c r="N13" s="462"/>
      <c r="O13" s="351"/>
      <c r="P13" s="351"/>
      <c r="Q13" s="462"/>
      <c r="R13" s="462"/>
      <c r="S13" s="462"/>
      <c r="T13" s="462"/>
      <c r="U13" s="462"/>
      <c r="V13" s="462"/>
      <c r="W13" s="351"/>
      <c r="X13" s="351"/>
      <c r="Y13" s="462"/>
      <c r="Z13" s="462"/>
      <c r="AA13" s="462"/>
      <c r="AB13" s="462"/>
      <c r="AC13" s="462"/>
      <c r="AD13" s="462"/>
      <c r="AE13" s="351"/>
      <c r="AF13" s="351"/>
      <c r="AG13" s="462"/>
      <c r="AH13" s="462"/>
      <c r="AI13" s="462"/>
      <c r="AJ13" s="462"/>
      <c r="AK13" s="462"/>
      <c r="AL13" s="462"/>
      <c r="AM13" s="351"/>
      <c r="AN13" s="351"/>
      <c r="AO13" s="319"/>
      <c r="AP13" s="319"/>
      <c r="AQ13" s="319"/>
    </row>
    <row r="14" spans="1:43" ht="72.75" customHeight="1">
      <c r="A14" s="301"/>
      <c r="B14" s="300" t="s">
        <v>211</v>
      </c>
      <c r="C14" s="324"/>
      <c r="D14" s="304" t="s">
        <v>258</v>
      </c>
      <c r="E14" s="348">
        <v>1</v>
      </c>
      <c r="F14" s="304" t="s">
        <v>338</v>
      </c>
      <c r="G14" s="66" t="s">
        <v>163</v>
      </c>
      <c r="H14" s="66" t="s">
        <v>164</v>
      </c>
      <c r="I14" s="460" t="e">
        <f>SUM(#REF!)</f>
        <v>#REF!</v>
      </c>
      <c r="J14" s="460" t="e">
        <f>SUM(#REF!)</f>
        <v>#REF!</v>
      </c>
      <c r="K14" s="460" t="e">
        <f>SUM(#REF!)</f>
        <v>#REF!</v>
      </c>
      <c r="L14" s="460" t="e">
        <f>SUM(#REF!)</f>
        <v>#REF!</v>
      </c>
      <c r="M14" s="460" t="e">
        <f>SUM(#REF!)</f>
        <v>#REF!</v>
      </c>
      <c r="N14" s="460" t="e">
        <f>SUM(#REF!)</f>
        <v>#REF!</v>
      </c>
      <c r="O14" s="349" t="e">
        <f>I14+K14+M14</f>
        <v>#REF!</v>
      </c>
      <c r="P14" s="349" t="e">
        <f>J14+L14+N14</f>
        <v>#REF!</v>
      </c>
      <c r="Q14" s="460" t="e">
        <f>SUM(#REF!)</f>
        <v>#REF!</v>
      </c>
      <c r="R14" s="460" t="e">
        <f>SUM(#REF!)</f>
        <v>#REF!</v>
      </c>
      <c r="S14" s="460" t="e">
        <f>SUM(#REF!)</f>
        <v>#REF!</v>
      </c>
      <c r="T14" s="460" t="e">
        <f>SUM(#REF!)</f>
        <v>#REF!</v>
      </c>
      <c r="U14" s="460" t="e">
        <f>SUM(#REF!)</f>
        <v>#REF!</v>
      </c>
      <c r="V14" s="460" t="e">
        <f>SUM(#REF!)</f>
        <v>#REF!</v>
      </c>
      <c r="W14" s="349" t="e">
        <f>Q14+S14+U14</f>
        <v>#REF!</v>
      </c>
      <c r="X14" s="349" t="e">
        <f>R14+T14+V14</f>
        <v>#REF!</v>
      </c>
      <c r="Y14" s="460" t="e">
        <f>SUM(#REF!)</f>
        <v>#REF!</v>
      </c>
      <c r="Z14" s="460" t="e">
        <f>SUM(#REF!)</f>
        <v>#REF!</v>
      </c>
      <c r="AA14" s="460" t="e">
        <f>SUM(#REF!)</f>
        <v>#REF!</v>
      </c>
      <c r="AB14" s="460" t="e">
        <f>SUM(#REF!)</f>
        <v>#REF!</v>
      </c>
      <c r="AC14" s="460" t="e">
        <f>SUM(#REF!)</f>
        <v>#REF!</v>
      </c>
      <c r="AD14" s="460" t="e">
        <f>SUM(#REF!)</f>
        <v>#REF!</v>
      </c>
      <c r="AE14" s="311" t="e">
        <f>Y14+AA14+AC14</f>
        <v>#REF!</v>
      </c>
      <c r="AF14" s="311" t="e">
        <f>Z14+AB14+AD14</f>
        <v>#REF!</v>
      </c>
      <c r="AG14" s="460" t="e">
        <f>SUM(#REF!)</f>
        <v>#REF!</v>
      </c>
      <c r="AH14" s="460" t="e">
        <f>SUM(#REF!)</f>
        <v>#REF!</v>
      </c>
      <c r="AI14" s="460" t="e">
        <f>SUM(#REF!)</f>
        <v>#REF!</v>
      </c>
      <c r="AJ14" s="460" t="e">
        <f>SUM(#REF!)</f>
        <v>#REF!</v>
      </c>
      <c r="AK14" s="460" t="e">
        <f>SUM(#REF!)</f>
        <v>#REF!</v>
      </c>
      <c r="AL14" s="460" t="e">
        <f>SUM(#REF!)</f>
        <v>#REF!</v>
      </c>
      <c r="AM14" s="311" t="e">
        <f>AG14+AI14+AK14</f>
        <v>#REF!</v>
      </c>
      <c r="AN14" s="311" t="e">
        <f>AH14+AJ14+AL14</f>
        <v>#REF!</v>
      </c>
      <c r="AO14" s="320" t="e">
        <f>O14+W14+AE14+AM14</f>
        <v>#REF!</v>
      </c>
      <c r="AP14" s="320" t="e">
        <f>P14+X14+AF14+AN14</f>
        <v>#REF!</v>
      </c>
      <c r="AQ14" s="317" t="e">
        <f>IF(AND(AP14&gt;0,AO14&gt;0),AP14/AO14,0)</f>
        <v>#REF!</v>
      </c>
    </row>
    <row r="15" spans="1:43" ht="69">
      <c r="A15" s="301"/>
      <c r="B15" s="301"/>
      <c r="C15" s="324"/>
      <c r="D15" s="304"/>
      <c r="E15" s="305"/>
      <c r="F15" s="304"/>
      <c r="G15" s="66" t="s">
        <v>339</v>
      </c>
      <c r="H15" s="66" t="s">
        <v>164</v>
      </c>
      <c r="I15" s="462"/>
      <c r="J15" s="462"/>
      <c r="K15" s="462"/>
      <c r="L15" s="462"/>
      <c r="M15" s="462"/>
      <c r="N15" s="462"/>
      <c r="O15" s="351"/>
      <c r="P15" s="351"/>
      <c r="Q15" s="462"/>
      <c r="R15" s="462"/>
      <c r="S15" s="462"/>
      <c r="T15" s="462"/>
      <c r="U15" s="462"/>
      <c r="V15" s="462"/>
      <c r="W15" s="351"/>
      <c r="X15" s="351"/>
      <c r="Y15" s="462"/>
      <c r="Z15" s="462"/>
      <c r="AA15" s="462"/>
      <c r="AB15" s="462"/>
      <c r="AC15" s="462"/>
      <c r="AD15" s="462"/>
      <c r="AE15" s="313"/>
      <c r="AF15" s="313"/>
      <c r="AG15" s="462"/>
      <c r="AH15" s="462"/>
      <c r="AI15" s="462"/>
      <c r="AJ15" s="462"/>
      <c r="AK15" s="462"/>
      <c r="AL15" s="462"/>
      <c r="AM15" s="313"/>
      <c r="AN15" s="313"/>
      <c r="AO15" s="322"/>
      <c r="AP15" s="322"/>
      <c r="AQ15" s="319"/>
    </row>
    <row r="16" spans="1:43" ht="132.75" customHeight="1">
      <c r="A16" s="301"/>
      <c r="B16" s="301"/>
      <c r="C16" s="324"/>
      <c r="D16" s="307" t="s">
        <v>176</v>
      </c>
      <c r="E16" s="305" t="s">
        <v>177</v>
      </c>
      <c r="F16" s="306" t="s">
        <v>178</v>
      </c>
      <c r="G16" s="66" t="s">
        <v>213</v>
      </c>
      <c r="H16" s="467" t="s">
        <v>341</v>
      </c>
      <c r="I16" s="465">
        <v>0.16</v>
      </c>
      <c r="J16" s="465">
        <v>0.16</v>
      </c>
      <c r="K16" s="465">
        <v>0.06</v>
      </c>
      <c r="L16" s="465">
        <v>0.06</v>
      </c>
      <c r="M16" s="465">
        <v>0.16</v>
      </c>
      <c r="N16" s="465">
        <v>0.12</v>
      </c>
      <c r="O16" s="463">
        <f>I16+K16+M16</f>
        <v>0.38</v>
      </c>
      <c r="P16" s="463">
        <f>J16+L16+N16</f>
        <v>0.33999999999999997</v>
      </c>
      <c r="Q16" s="465">
        <v>0.06</v>
      </c>
      <c r="R16" s="465">
        <v>0.1</v>
      </c>
      <c r="S16" s="465">
        <v>0.03</v>
      </c>
      <c r="T16" s="465">
        <v>7.0000000000000007E-2</v>
      </c>
      <c r="U16" s="465">
        <v>0.17</v>
      </c>
      <c r="V16" s="465">
        <v>7.0000000000000007E-2</v>
      </c>
      <c r="W16" s="463">
        <f>Q16+S16+U16</f>
        <v>0.26</v>
      </c>
      <c r="X16" s="463">
        <f>R16+T16+V16</f>
        <v>0.24000000000000002</v>
      </c>
      <c r="Y16" s="465">
        <v>0.08</v>
      </c>
      <c r="Z16" s="469">
        <v>0.1</v>
      </c>
      <c r="AA16" s="465">
        <v>0.03</v>
      </c>
      <c r="AB16" s="469">
        <v>0.05</v>
      </c>
      <c r="AC16" s="465">
        <v>0.1</v>
      </c>
      <c r="AD16" s="469">
        <v>0.12</v>
      </c>
      <c r="AE16" s="463">
        <f>Y16+AA16+AC16</f>
        <v>0.21000000000000002</v>
      </c>
      <c r="AF16" s="463">
        <f>Z16+AB16+AD16</f>
        <v>0.27</v>
      </c>
      <c r="AG16" s="465" t="e">
        <f>SUM('PL (Pág 2 de 3)'!#REF!)</f>
        <v>#REF!</v>
      </c>
      <c r="AH16" s="465" t="e">
        <f>SUM('PL (Pág 2 de 3)'!#REF!)</f>
        <v>#REF!</v>
      </c>
      <c r="AI16" s="465" t="e">
        <f>SUM('PL (Pág 2 de 3)'!#REF!)</f>
        <v>#REF!</v>
      </c>
      <c r="AJ16" s="465" t="e">
        <f>SUM('PL (Pág 2 de 3)'!#REF!)</f>
        <v>#REF!</v>
      </c>
      <c r="AK16" s="465" t="e">
        <f>SUM('PL (Pág 2 de 3)'!#REF!)</f>
        <v>#REF!</v>
      </c>
      <c r="AL16" s="465" t="e">
        <f>SUM('PL (Pág 2 de 3)'!#REF!)</f>
        <v>#REF!</v>
      </c>
      <c r="AM16" s="463" t="e">
        <f>AG16+AI16+AK16</f>
        <v>#REF!</v>
      </c>
      <c r="AN16" s="463" t="e">
        <f>AH16+AJ16+AL16</f>
        <v>#REF!</v>
      </c>
      <c r="AO16" s="458" t="e">
        <f>O16+W16+AE16+AM16</f>
        <v>#REF!</v>
      </c>
      <c r="AP16" s="458" t="e">
        <f>P16+X16+AF16+AN16</f>
        <v>#REF!</v>
      </c>
      <c r="AQ16" s="458" t="e">
        <f>IF(AND(AP16&gt;0,AO16&gt;0),AP16/AO16,0)</f>
        <v>#REF!</v>
      </c>
    </row>
    <row r="17" spans="1:43" ht="94.5" customHeight="1">
      <c r="A17" s="302"/>
      <c r="B17" s="302"/>
      <c r="C17" s="325"/>
      <c r="D17" s="307"/>
      <c r="E17" s="305"/>
      <c r="F17" s="307"/>
      <c r="G17" s="66" t="s">
        <v>214</v>
      </c>
      <c r="H17" s="468"/>
      <c r="I17" s="466"/>
      <c r="J17" s="466"/>
      <c r="K17" s="466"/>
      <c r="L17" s="466"/>
      <c r="M17" s="466"/>
      <c r="N17" s="466"/>
      <c r="O17" s="464"/>
      <c r="P17" s="464"/>
      <c r="Q17" s="466"/>
      <c r="R17" s="466"/>
      <c r="S17" s="466"/>
      <c r="T17" s="466"/>
      <c r="U17" s="466"/>
      <c r="V17" s="466"/>
      <c r="W17" s="464"/>
      <c r="X17" s="464"/>
      <c r="Y17" s="466"/>
      <c r="Z17" s="470"/>
      <c r="AA17" s="466"/>
      <c r="AB17" s="470"/>
      <c r="AC17" s="466"/>
      <c r="AD17" s="470"/>
      <c r="AE17" s="464"/>
      <c r="AF17" s="464"/>
      <c r="AG17" s="466"/>
      <c r="AH17" s="466"/>
      <c r="AI17" s="466"/>
      <c r="AJ17" s="466"/>
      <c r="AK17" s="466"/>
      <c r="AL17" s="466"/>
      <c r="AM17" s="464"/>
      <c r="AN17" s="464"/>
      <c r="AO17" s="459"/>
      <c r="AP17" s="459"/>
      <c r="AQ17" s="459"/>
    </row>
    <row r="18" spans="1:43" ht="18">
      <c r="A18" s="333" t="s">
        <v>377</v>
      </c>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5"/>
      <c r="AQ18" s="23" t="e">
        <f>AVERAGE(AQ9:AQ17)</f>
        <v>#REF!</v>
      </c>
    </row>
    <row r="19" spans="1:43" ht="17.25">
      <c r="A19" s="4"/>
      <c r="B19" s="4"/>
      <c r="C19" s="10"/>
      <c r="D19" s="4"/>
      <c r="E19" s="4"/>
      <c r="F19" s="4"/>
      <c r="G19" s="4"/>
      <c r="H19" s="5"/>
    </row>
    <row r="20" spans="1:43" ht="13.5" customHeight="1">
      <c r="A20" s="336" t="s">
        <v>185</v>
      </c>
      <c r="B20" s="337"/>
      <c r="C20" s="337"/>
      <c r="D20" s="337"/>
      <c r="E20" s="337"/>
      <c r="F20" s="337"/>
      <c r="G20" s="337"/>
      <c r="H20" s="337"/>
    </row>
    <row r="21" spans="1:43" ht="15" customHeight="1">
      <c r="A21" s="337"/>
      <c r="B21" s="337"/>
      <c r="C21" s="337"/>
      <c r="D21" s="337"/>
      <c r="E21" s="337"/>
      <c r="F21" s="337"/>
      <c r="G21" s="337"/>
      <c r="H21" s="337"/>
    </row>
    <row r="22" spans="1:43" ht="17.25">
      <c r="A22" s="4"/>
      <c r="B22" s="338"/>
      <c r="C22" s="338"/>
      <c r="D22" s="338"/>
      <c r="E22" s="338"/>
      <c r="F22" s="338"/>
      <c r="G22" s="338"/>
      <c r="H22" s="338"/>
    </row>
    <row r="23" spans="1:43" ht="17.25">
      <c r="A23" s="4"/>
      <c r="B23" s="4"/>
      <c r="C23" s="10"/>
      <c r="D23" s="4"/>
      <c r="E23" s="4"/>
      <c r="F23" s="4"/>
      <c r="G23" s="4"/>
      <c r="H23" s="5"/>
    </row>
    <row r="24" spans="1:43" ht="17.25">
      <c r="A24" s="327" t="s">
        <v>413</v>
      </c>
      <c r="B24" s="328"/>
      <c r="C24" s="328"/>
      <c r="D24" s="4"/>
      <c r="E24" s="4"/>
      <c r="F24" s="329" t="s">
        <v>372</v>
      </c>
      <c r="G24" s="330" t="s">
        <v>391</v>
      </c>
      <c r="H24" s="330"/>
    </row>
    <row r="25" spans="1:43" ht="17.25">
      <c r="A25" s="4"/>
      <c r="B25" s="4"/>
      <c r="C25" s="10"/>
      <c r="D25" s="4"/>
      <c r="E25" s="4"/>
      <c r="F25" s="329"/>
      <c r="G25" s="331" t="s">
        <v>382</v>
      </c>
      <c r="H25" s="332"/>
    </row>
    <row r="26" spans="1:43" ht="13.5" customHeight="1">
      <c r="A26" s="4"/>
      <c r="B26" s="4"/>
      <c r="C26" s="10"/>
      <c r="D26" s="4"/>
      <c r="E26" s="4"/>
      <c r="F26" s="4"/>
      <c r="G26" s="4"/>
      <c r="H26" s="5"/>
    </row>
    <row r="27" spans="1:43" ht="15" customHeight="1">
      <c r="A27" s="4"/>
      <c r="B27" s="4"/>
      <c r="C27" s="10"/>
      <c r="D27" s="4"/>
      <c r="E27" s="4"/>
      <c r="F27" s="4"/>
      <c r="G27" s="4"/>
      <c r="H27" s="5"/>
    </row>
    <row r="28" spans="1:43" ht="17.25">
      <c r="A28" s="4"/>
      <c r="B28" s="4"/>
      <c r="C28" s="10"/>
      <c r="D28" s="4"/>
      <c r="E28" s="4"/>
      <c r="F28" s="4"/>
      <c r="G28" s="4"/>
      <c r="H28" s="5"/>
    </row>
    <row r="29" spans="1:43" ht="15" customHeight="1">
      <c r="A29" s="4"/>
      <c r="B29" s="4"/>
      <c r="C29" s="10"/>
      <c r="D29" s="326" t="s">
        <v>392</v>
      </c>
      <c r="E29" s="326"/>
      <c r="F29" s="326"/>
      <c r="G29" s="326"/>
      <c r="H29" s="4"/>
    </row>
    <row r="30" spans="1:43" ht="15" customHeight="1">
      <c r="A30" s="4"/>
      <c r="B30" s="4"/>
      <c r="C30" s="10"/>
      <c r="D30" s="4"/>
      <c r="E30" s="4"/>
      <c r="F30" s="5"/>
      <c r="G30" s="4"/>
      <c r="H30" s="4"/>
    </row>
    <row r="31" spans="1:43" ht="15" customHeight="1">
      <c r="A31" s="4"/>
      <c r="B31" s="4"/>
      <c r="C31" s="10"/>
      <c r="D31" s="326" t="s">
        <v>383</v>
      </c>
      <c r="E31" s="326"/>
      <c r="F31" s="326"/>
      <c r="G31" s="326"/>
      <c r="H31" s="4"/>
    </row>
    <row r="32" spans="1:43" ht="15" customHeight="1">
      <c r="A32" s="4"/>
      <c r="B32" s="4"/>
      <c r="C32" s="10"/>
      <c r="D32" s="4"/>
      <c r="E32" s="4"/>
      <c r="F32" s="5"/>
      <c r="G32" s="4"/>
      <c r="H32" s="4"/>
    </row>
    <row r="33" spans="1:8" ht="15" customHeight="1">
      <c r="A33" s="4"/>
      <c r="B33" s="4"/>
      <c r="C33" s="10"/>
      <c r="D33" s="326" t="s">
        <v>384</v>
      </c>
      <c r="E33" s="326"/>
      <c r="F33" s="326"/>
      <c r="G33" s="326"/>
      <c r="H33" s="4"/>
    </row>
  </sheetData>
  <sheetProtection password="DEE6" sheet="1" objects="1" scenarios="1"/>
  <mergeCells count="165">
    <mergeCell ref="D33:G33"/>
    <mergeCell ref="B9:B13"/>
    <mergeCell ref="B14:B17"/>
    <mergeCell ref="C9:C17"/>
    <mergeCell ref="A9:A17"/>
    <mergeCell ref="A24:C24"/>
    <mergeCell ref="F24:F25"/>
    <mergeCell ref="G24:H24"/>
    <mergeCell ref="G25:H25"/>
    <mergeCell ref="D29:G29"/>
    <mergeCell ref="D31:G31"/>
    <mergeCell ref="A18:AP18"/>
    <mergeCell ref="A20:H21"/>
    <mergeCell ref="B22:H22"/>
    <mergeCell ref="Y16:Y17"/>
    <mergeCell ref="Z16:Z17"/>
    <mergeCell ref="AA16:AA17"/>
    <mergeCell ref="AB16:AB17"/>
    <mergeCell ref="AC16:AC17"/>
    <mergeCell ref="AD16:AD17"/>
    <mergeCell ref="S16:S17"/>
    <mergeCell ref="T16:T17"/>
    <mergeCell ref="U16:U17"/>
    <mergeCell ref="V16:V17"/>
    <mergeCell ref="AQ16:AQ17"/>
    <mergeCell ref="AK16:AK17"/>
    <mergeCell ref="AL16:AL17"/>
    <mergeCell ref="AM16:AM17"/>
    <mergeCell ref="AN16:AN17"/>
    <mergeCell ref="AO16:AO17"/>
    <mergeCell ref="AP16:AP17"/>
    <mergeCell ref="AE16:AE17"/>
    <mergeCell ref="AF16:AF17"/>
    <mergeCell ref="AG16:AG17"/>
    <mergeCell ref="AH16:AH17"/>
    <mergeCell ref="AI16:AI17"/>
    <mergeCell ref="AJ16:AJ17"/>
    <mergeCell ref="W16:W17"/>
    <mergeCell ref="X16:X17"/>
    <mergeCell ref="M16:M17"/>
    <mergeCell ref="N16:N17"/>
    <mergeCell ref="O16:O17"/>
    <mergeCell ref="P16:P17"/>
    <mergeCell ref="Q16:Q17"/>
    <mergeCell ref="R16:R17"/>
    <mergeCell ref="D16:D17"/>
    <mergeCell ref="E16:E17"/>
    <mergeCell ref="F16:F17"/>
    <mergeCell ref="H16:H17"/>
    <mergeCell ref="I16:I17"/>
    <mergeCell ref="J16:J17"/>
    <mergeCell ref="K16:K17"/>
    <mergeCell ref="L16:L17"/>
    <mergeCell ref="AP14:AP15"/>
    <mergeCell ref="AQ14:AQ15"/>
    <mergeCell ref="AJ14:AJ15"/>
    <mergeCell ref="AK14:AK15"/>
    <mergeCell ref="AL14:AL15"/>
    <mergeCell ref="AM14:AM15"/>
    <mergeCell ref="AN14:AN15"/>
    <mergeCell ref="AO14:AO15"/>
    <mergeCell ref="AD14:AD15"/>
    <mergeCell ref="AE14:AE15"/>
    <mergeCell ref="AF14:AF15"/>
    <mergeCell ref="AG14:AG15"/>
    <mergeCell ref="AH14:AH15"/>
    <mergeCell ref="AI14:AI15"/>
    <mergeCell ref="X14:X15"/>
    <mergeCell ref="Y14:Y15"/>
    <mergeCell ref="Z14:Z15"/>
    <mergeCell ref="AA14:AA15"/>
    <mergeCell ref="AB14:AB15"/>
    <mergeCell ref="AC14:AC15"/>
    <mergeCell ref="R14:R15"/>
    <mergeCell ref="S14:S15"/>
    <mergeCell ref="T14:T15"/>
    <mergeCell ref="U14:U15"/>
    <mergeCell ref="V14:V15"/>
    <mergeCell ref="W14:W15"/>
    <mergeCell ref="L14:L15"/>
    <mergeCell ref="M14:M15"/>
    <mergeCell ref="N14:N15"/>
    <mergeCell ref="O14:O15"/>
    <mergeCell ref="P14:P15"/>
    <mergeCell ref="Q14:Q15"/>
    <mergeCell ref="D14:D15"/>
    <mergeCell ref="E14:E15"/>
    <mergeCell ref="F14:F15"/>
    <mergeCell ref="I14:I15"/>
    <mergeCell ref="J14:J15"/>
    <mergeCell ref="K14:K15"/>
    <mergeCell ref="AM9:AM13"/>
    <mergeCell ref="AN9:AN13"/>
    <mergeCell ref="AO9:AO13"/>
    <mergeCell ref="AP9:AP13"/>
    <mergeCell ref="AQ9:AQ13"/>
    <mergeCell ref="AG9:AG13"/>
    <mergeCell ref="AH9:AH13"/>
    <mergeCell ref="AI9:AI13"/>
    <mergeCell ref="AJ9:AJ13"/>
    <mergeCell ref="AK9:AK13"/>
    <mergeCell ref="AL9:AL13"/>
    <mergeCell ref="AA9:AA13"/>
    <mergeCell ref="AB9:AB13"/>
    <mergeCell ref="AC9:AC13"/>
    <mergeCell ref="AD9:AD13"/>
    <mergeCell ref="AE9:AE13"/>
    <mergeCell ref="AF9:AF13"/>
    <mergeCell ref="U9:U13"/>
    <mergeCell ref="V9:V13"/>
    <mergeCell ref="W9:W13"/>
    <mergeCell ref="X9:X13"/>
    <mergeCell ref="Y9:Y13"/>
    <mergeCell ref="Z9:Z13"/>
    <mergeCell ref="O9:O13"/>
    <mergeCell ref="P9:P13"/>
    <mergeCell ref="Q9:Q13"/>
    <mergeCell ref="R9:R13"/>
    <mergeCell ref="S9:S13"/>
    <mergeCell ref="T9:T13"/>
    <mergeCell ref="D9:D13"/>
    <mergeCell ref="E9:E13"/>
    <mergeCell ref="F9:F13"/>
    <mergeCell ref="I9:I13"/>
    <mergeCell ref="J9:J13"/>
    <mergeCell ref="K9:K13"/>
    <mergeCell ref="L9:L13"/>
    <mergeCell ref="M9:M13"/>
    <mergeCell ref="N9:N13"/>
    <mergeCell ref="H5:H8"/>
    <mergeCell ref="I5:AN5"/>
    <mergeCell ref="AG7:AH7"/>
    <mergeCell ref="AI7:AJ7"/>
    <mergeCell ref="AK7:AL7"/>
    <mergeCell ref="AM7:AN7"/>
    <mergeCell ref="U7:V7"/>
    <mergeCell ref="W7:X7"/>
    <mergeCell ref="Y7:Z7"/>
    <mergeCell ref="AA7:AB7"/>
    <mergeCell ref="AC7:AD7"/>
    <mergeCell ref="AE7:AF7"/>
    <mergeCell ref="AO5:AO8"/>
    <mergeCell ref="AP5:AP8"/>
    <mergeCell ref="AQ5:AQ8"/>
    <mergeCell ref="I6:P6"/>
    <mergeCell ref="Q6:X6"/>
    <mergeCell ref="Y6:AF6"/>
    <mergeCell ref="AG6:AN6"/>
    <mergeCell ref="A1:C2"/>
    <mergeCell ref="D1:H1"/>
    <mergeCell ref="D2:H2"/>
    <mergeCell ref="AO4:AQ4"/>
    <mergeCell ref="A5:A8"/>
    <mergeCell ref="B5:B8"/>
    <mergeCell ref="C5:C8"/>
    <mergeCell ref="D5:D8"/>
    <mergeCell ref="E5:E8"/>
    <mergeCell ref="F5:F8"/>
    <mergeCell ref="I7:J7"/>
    <mergeCell ref="K7:L7"/>
    <mergeCell ref="M7:N7"/>
    <mergeCell ref="O7:P7"/>
    <mergeCell ref="Q7:R7"/>
    <mergeCell ref="S7:T7"/>
    <mergeCell ref="G5:G8"/>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O27"/>
  <sheetViews>
    <sheetView zoomScale="90" zoomScaleNormal="90" workbookViewId="0">
      <selection activeCell="C14" sqref="C14:O14"/>
    </sheetView>
  </sheetViews>
  <sheetFormatPr baseColWidth="10" defaultRowHeight="15"/>
  <cols>
    <col min="1" max="1" width="4.28515625" style="100" customWidth="1"/>
    <col min="2" max="4" width="14.28515625" style="100" customWidth="1"/>
    <col min="5" max="15" width="7.140625" style="100" customWidth="1"/>
    <col min="16" max="16384" width="11.42578125" style="100"/>
  </cols>
  <sheetData>
    <row r="1" spans="2:15" ht="7.5" customHeight="1" thickBot="1"/>
    <row r="2" spans="2:15" ht="15.75" customHeight="1">
      <c r="B2" s="500"/>
      <c r="C2" s="501"/>
      <c r="D2" s="506" t="s">
        <v>519</v>
      </c>
      <c r="E2" s="506"/>
      <c r="F2" s="506"/>
      <c r="G2" s="506"/>
      <c r="H2" s="506"/>
      <c r="I2" s="506"/>
      <c r="J2" s="506"/>
      <c r="K2" s="506"/>
      <c r="L2" s="509" t="s">
        <v>470</v>
      </c>
      <c r="M2" s="510"/>
      <c r="N2" s="510"/>
      <c r="O2" s="511"/>
    </row>
    <row r="3" spans="2:15" ht="15.75" customHeight="1">
      <c r="B3" s="502"/>
      <c r="C3" s="503"/>
      <c r="D3" s="507"/>
      <c r="E3" s="507"/>
      <c r="F3" s="507"/>
      <c r="G3" s="507"/>
      <c r="H3" s="507"/>
      <c r="I3" s="507"/>
      <c r="J3" s="507"/>
      <c r="K3" s="507"/>
      <c r="L3" s="512" t="s">
        <v>434</v>
      </c>
      <c r="M3" s="513"/>
      <c r="N3" s="512" t="s">
        <v>435</v>
      </c>
      <c r="O3" s="514"/>
    </row>
    <row r="4" spans="2:15" ht="15.75" customHeight="1">
      <c r="B4" s="502"/>
      <c r="C4" s="503"/>
      <c r="D4" s="507"/>
      <c r="E4" s="507"/>
      <c r="F4" s="507"/>
      <c r="G4" s="507"/>
      <c r="H4" s="507"/>
      <c r="I4" s="507"/>
      <c r="J4" s="507"/>
      <c r="K4" s="507"/>
      <c r="L4" s="515" t="s">
        <v>444</v>
      </c>
      <c r="M4" s="516"/>
      <c r="N4" s="517" t="s">
        <v>445</v>
      </c>
      <c r="O4" s="518"/>
    </row>
    <row r="5" spans="2:15" ht="15.75" customHeight="1">
      <c r="B5" s="502"/>
      <c r="C5" s="503"/>
      <c r="D5" s="507"/>
      <c r="E5" s="507"/>
      <c r="F5" s="507"/>
      <c r="G5" s="507"/>
      <c r="H5" s="507"/>
      <c r="I5" s="507"/>
      <c r="J5" s="507"/>
      <c r="K5" s="507"/>
      <c r="L5" s="512" t="s">
        <v>437</v>
      </c>
      <c r="M5" s="519"/>
      <c r="N5" s="519"/>
      <c r="O5" s="520"/>
    </row>
    <row r="6" spans="2:15" ht="15.75" customHeight="1" thickBot="1">
      <c r="B6" s="504"/>
      <c r="C6" s="505"/>
      <c r="D6" s="508"/>
      <c r="E6" s="508"/>
      <c r="F6" s="508"/>
      <c r="G6" s="508"/>
      <c r="H6" s="508"/>
      <c r="I6" s="508"/>
      <c r="J6" s="508"/>
      <c r="K6" s="508"/>
      <c r="L6" s="521" t="s">
        <v>446</v>
      </c>
      <c r="M6" s="522"/>
      <c r="N6" s="522"/>
      <c r="O6" s="523"/>
    </row>
    <row r="8" spans="2:15" ht="22.5" customHeight="1">
      <c r="B8" s="496" t="s">
        <v>447</v>
      </c>
      <c r="C8" s="496"/>
      <c r="D8" s="496"/>
      <c r="E8" s="496"/>
      <c r="F8" s="496"/>
      <c r="G8" s="496"/>
      <c r="H8" s="496"/>
      <c r="I8" s="496"/>
      <c r="J8" s="496"/>
      <c r="K8" s="496"/>
      <c r="L8" s="496"/>
      <c r="M8" s="496"/>
      <c r="N8" s="496"/>
      <c r="O8" s="496"/>
    </row>
    <row r="9" spans="2:15" ht="37.5" customHeight="1">
      <c r="B9" s="487" t="s">
        <v>448</v>
      </c>
      <c r="C9" s="487"/>
      <c r="D9" s="487"/>
      <c r="E9" s="102">
        <v>0</v>
      </c>
      <c r="F9" s="102">
        <v>1</v>
      </c>
      <c r="G9" s="102" t="s">
        <v>449</v>
      </c>
      <c r="H9" s="102" t="s">
        <v>450</v>
      </c>
      <c r="I9" s="102">
        <v>0</v>
      </c>
      <c r="J9" s="102">
        <v>1</v>
      </c>
      <c r="K9" s="497" t="s">
        <v>520</v>
      </c>
      <c r="L9" s="497"/>
      <c r="M9" s="497"/>
      <c r="N9" s="497"/>
      <c r="O9" s="497"/>
    </row>
    <row r="10" spans="2:15" ht="15" customHeight="1">
      <c r="B10" s="487" t="s">
        <v>451</v>
      </c>
      <c r="C10" s="487"/>
      <c r="D10" s="487"/>
      <c r="E10" s="498" t="s">
        <v>452</v>
      </c>
      <c r="F10" s="498"/>
      <c r="G10" s="498"/>
      <c r="H10" s="498"/>
      <c r="I10" s="498"/>
      <c r="J10" s="498"/>
      <c r="K10" s="497"/>
      <c r="L10" s="497"/>
      <c r="M10" s="497"/>
      <c r="N10" s="497"/>
      <c r="O10" s="497"/>
    </row>
    <row r="11" spans="2:15" ht="30" customHeight="1">
      <c r="B11" s="487"/>
      <c r="C11" s="487"/>
      <c r="D11" s="487"/>
      <c r="E11" s="499"/>
      <c r="F11" s="499"/>
      <c r="G11" s="499"/>
      <c r="H11" s="499"/>
      <c r="I11" s="499"/>
      <c r="J11" s="499"/>
      <c r="K11" s="497"/>
      <c r="L11" s="497"/>
      <c r="M11" s="497"/>
      <c r="N11" s="497"/>
      <c r="O11" s="497"/>
    </row>
    <row r="12" spans="2:15" ht="22.5" customHeight="1">
      <c r="B12" s="486" t="s">
        <v>453</v>
      </c>
      <c r="C12" s="486"/>
      <c r="D12" s="486"/>
      <c r="E12" s="486"/>
      <c r="F12" s="486"/>
      <c r="G12" s="486"/>
      <c r="H12" s="486"/>
      <c r="I12" s="486"/>
      <c r="J12" s="486"/>
      <c r="K12" s="486"/>
      <c r="L12" s="486"/>
      <c r="M12" s="486"/>
      <c r="N12" s="486"/>
      <c r="O12" s="486"/>
    </row>
    <row r="13" spans="2:15" ht="30" customHeight="1">
      <c r="B13" s="103" t="s">
        <v>454</v>
      </c>
      <c r="C13" s="487" t="s">
        <v>455</v>
      </c>
      <c r="D13" s="487"/>
      <c r="E13" s="487"/>
      <c r="F13" s="487"/>
      <c r="G13" s="487"/>
      <c r="H13" s="487"/>
      <c r="I13" s="487"/>
      <c r="J13" s="487"/>
      <c r="K13" s="487"/>
      <c r="L13" s="487"/>
      <c r="M13" s="487"/>
      <c r="N13" s="487"/>
      <c r="O13" s="487"/>
    </row>
    <row r="14" spans="2:15" ht="22.5" customHeight="1">
      <c r="B14" s="104"/>
      <c r="C14" s="488"/>
      <c r="D14" s="488"/>
      <c r="E14" s="488"/>
      <c r="F14" s="488"/>
      <c r="G14" s="488"/>
      <c r="H14" s="488"/>
      <c r="I14" s="488"/>
      <c r="J14" s="488"/>
      <c r="K14" s="488"/>
      <c r="L14" s="488"/>
      <c r="M14" s="488"/>
      <c r="N14" s="488"/>
      <c r="O14" s="488"/>
    </row>
    <row r="15" spans="2:15" ht="22.5" customHeight="1">
      <c r="B15" s="104"/>
      <c r="C15" s="488"/>
      <c r="D15" s="488"/>
      <c r="E15" s="488"/>
      <c r="F15" s="488"/>
      <c r="G15" s="488"/>
      <c r="H15" s="488"/>
      <c r="I15" s="488"/>
      <c r="J15" s="488"/>
      <c r="K15" s="488"/>
      <c r="L15" s="488"/>
      <c r="M15" s="488"/>
      <c r="N15" s="488"/>
      <c r="O15" s="488"/>
    </row>
    <row r="16" spans="2:15" ht="22.5" customHeight="1">
      <c r="B16" s="104"/>
      <c r="C16" s="488"/>
      <c r="D16" s="488"/>
      <c r="E16" s="488"/>
      <c r="F16" s="488"/>
      <c r="G16" s="488"/>
      <c r="H16" s="488"/>
      <c r="I16" s="488"/>
      <c r="J16" s="488"/>
      <c r="K16" s="488"/>
      <c r="L16" s="488"/>
      <c r="M16" s="488"/>
      <c r="N16" s="488"/>
      <c r="O16" s="488"/>
    </row>
    <row r="17" spans="2:15" ht="22.5" customHeight="1">
      <c r="B17" s="486" t="s">
        <v>456</v>
      </c>
      <c r="C17" s="486"/>
      <c r="D17" s="486"/>
      <c r="E17" s="486"/>
      <c r="F17" s="486"/>
      <c r="G17" s="486"/>
      <c r="H17" s="486"/>
      <c r="I17" s="486"/>
      <c r="J17" s="486"/>
      <c r="K17" s="486"/>
      <c r="L17" s="486"/>
      <c r="M17" s="486"/>
      <c r="N17" s="486"/>
      <c r="O17" s="486"/>
    </row>
    <row r="18" spans="2:15" ht="15" customHeight="1">
      <c r="B18" s="487" t="s">
        <v>454</v>
      </c>
      <c r="C18" s="489" t="s">
        <v>457</v>
      </c>
      <c r="D18" s="490"/>
      <c r="E18" s="490"/>
      <c r="F18" s="490"/>
      <c r="G18" s="491"/>
      <c r="H18" s="495" t="s">
        <v>458</v>
      </c>
      <c r="I18" s="495"/>
      <c r="J18" s="495"/>
      <c r="K18" s="487" t="s">
        <v>459</v>
      </c>
      <c r="L18" s="487"/>
      <c r="M18" s="489" t="s">
        <v>460</v>
      </c>
      <c r="N18" s="490"/>
      <c r="O18" s="491"/>
    </row>
    <row r="19" spans="2:15" ht="15" customHeight="1">
      <c r="B19" s="487"/>
      <c r="C19" s="492"/>
      <c r="D19" s="493"/>
      <c r="E19" s="493"/>
      <c r="F19" s="493"/>
      <c r="G19" s="494"/>
      <c r="H19" s="103" t="s">
        <v>461</v>
      </c>
      <c r="I19" s="103" t="s">
        <v>462</v>
      </c>
      <c r="J19" s="103" t="s">
        <v>463</v>
      </c>
      <c r="K19" s="487"/>
      <c r="L19" s="487"/>
      <c r="M19" s="492"/>
      <c r="N19" s="493"/>
      <c r="O19" s="494"/>
    </row>
    <row r="20" spans="2:15" ht="22.5" customHeight="1">
      <c r="B20" s="105"/>
      <c r="C20" s="479"/>
      <c r="D20" s="480"/>
      <c r="E20" s="480"/>
      <c r="F20" s="480"/>
      <c r="G20" s="481"/>
      <c r="H20" s="104"/>
      <c r="I20" s="104"/>
      <c r="J20" s="104"/>
      <c r="K20" s="482"/>
      <c r="L20" s="482"/>
      <c r="M20" s="483"/>
      <c r="N20" s="484"/>
      <c r="O20" s="485"/>
    </row>
    <row r="21" spans="2:15" ht="22.5" customHeight="1">
      <c r="B21" s="105"/>
      <c r="C21" s="479"/>
      <c r="D21" s="480"/>
      <c r="E21" s="480"/>
      <c r="F21" s="480"/>
      <c r="G21" s="481"/>
      <c r="H21" s="104"/>
      <c r="I21" s="104"/>
      <c r="J21" s="104"/>
      <c r="K21" s="482"/>
      <c r="L21" s="482"/>
      <c r="M21" s="483"/>
      <c r="N21" s="484"/>
      <c r="O21" s="485"/>
    </row>
    <row r="22" spans="2:15" ht="22.5" customHeight="1">
      <c r="B22" s="105"/>
      <c r="C22" s="479"/>
      <c r="D22" s="480"/>
      <c r="E22" s="480"/>
      <c r="F22" s="480"/>
      <c r="G22" s="481"/>
      <c r="H22" s="104"/>
      <c r="I22" s="104"/>
      <c r="J22" s="104"/>
      <c r="K22" s="482"/>
      <c r="L22" s="482"/>
      <c r="M22" s="483"/>
      <c r="N22" s="484"/>
      <c r="O22" s="485"/>
    </row>
    <row r="23" spans="2:15" ht="7.5" customHeight="1" thickBot="1"/>
    <row r="24" spans="2:15" ht="22.5" customHeight="1">
      <c r="B24" s="472" t="s">
        <v>464</v>
      </c>
      <c r="C24" s="473"/>
      <c r="D24" s="473"/>
      <c r="E24" s="473" t="s">
        <v>465</v>
      </c>
      <c r="F24" s="473"/>
      <c r="G24" s="473"/>
      <c r="H24" s="473"/>
      <c r="I24" s="473"/>
      <c r="J24" s="473"/>
      <c r="K24" s="473" t="s">
        <v>466</v>
      </c>
      <c r="L24" s="473"/>
      <c r="M24" s="473"/>
      <c r="N24" s="473"/>
      <c r="O24" s="474"/>
    </row>
    <row r="25" spans="2:15" ht="60" customHeight="1" thickBot="1">
      <c r="B25" s="475" t="s">
        <v>467</v>
      </c>
      <c r="C25" s="476"/>
      <c r="D25" s="476"/>
      <c r="E25" s="477" t="s">
        <v>468</v>
      </c>
      <c r="F25" s="477"/>
      <c r="G25" s="477"/>
      <c r="H25" s="477"/>
      <c r="I25" s="477"/>
      <c r="J25" s="477"/>
      <c r="K25" s="477" t="s">
        <v>469</v>
      </c>
      <c r="L25" s="476"/>
      <c r="M25" s="476"/>
      <c r="N25" s="476"/>
      <c r="O25" s="478"/>
    </row>
    <row r="27" spans="2:15" ht="70.5" customHeight="1">
      <c r="B27" s="471" t="s">
        <v>471</v>
      </c>
      <c r="C27" s="471"/>
      <c r="D27" s="471"/>
      <c r="E27" s="471"/>
      <c r="F27" s="471"/>
      <c r="G27" s="471"/>
      <c r="H27" s="471"/>
      <c r="I27" s="471"/>
      <c r="J27" s="471"/>
      <c r="K27" s="471"/>
      <c r="L27" s="471"/>
      <c r="M27" s="471"/>
      <c r="N27" s="471"/>
      <c r="O27" s="471"/>
    </row>
  </sheetData>
  <sheetProtection algorithmName="SHA-512" hashValue="TA0O4bsU+QRFoiHIAvXp61oslJKRGIDnYjs/s/xcSdnB9lAJc8Q8OtzTV++N85F4qqW45uPLjv6j54W6urS0Kg==" saltValue="Qq06RCWWLB9QrTnHmhsRGw==" spinCount="100000" sheet="1" objects="1" scenarios="1" formatCells="0" formatColumns="0" formatRows="0" insertRows="0"/>
  <mergeCells count="42">
    <mergeCell ref="B2:C6"/>
    <mergeCell ref="D2:K6"/>
    <mergeCell ref="L2:O2"/>
    <mergeCell ref="L3:M3"/>
    <mergeCell ref="N3:O3"/>
    <mergeCell ref="L4:M4"/>
    <mergeCell ref="N4:O4"/>
    <mergeCell ref="L5:O5"/>
    <mergeCell ref="L6:O6"/>
    <mergeCell ref="B8:O8"/>
    <mergeCell ref="B9:D9"/>
    <mergeCell ref="K9:O11"/>
    <mergeCell ref="B10:D11"/>
    <mergeCell ref="E10:J10"/>
    <mergeCell ref="E11:J11"/>
    <mergeCell ref="C20:G20"/>
    <mergeCell ref="K20:L20"/>
    <mergeCell ref="M20:O20"/>
    <mergeCell ref="B12:O12"/>
    <mergeCell ref="C13:O13"/>
    <mergeCell ref="C14:O14"/>
    <mergeCell ref="C15:O15"/>
    <mergeCell ref="C16:O16"/>
    <mergeCell ref="B17:O17"/>
    <mergeCell ref="B18:B19"/>
    <mergeCell ref="C18:G19"/>
    <mergeCell ref="H18:J18"/>
    <mergeCell ref="K18:L19"/>
    <mergeCell ref="M18:O19"/>
    <mergeCell ref="C21:G21"/>
    <mergeCell ref="K21:L21"/>
    <mergeCell ref="M21:O21"/>
    <mergeCell ref="C22:G22"/>
    <mergeCell ref="K22:L22"/>
    <mergeCell ref="M22:O22"/>
    <mergeCell ref="B27:O27"/>
    <mergeCell ref="B24:D24"/>
    <mergeCell ref="E24:J24"/>
    <mergeCell ref="K24:O24"/>
    <mergeCell ref="B25:D25"/>
    <mergeCell ref="E25:J25"/>
    <mergeCell ref="K25:O25"/>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BS57"/>
  <sheetViews>
    <sheetView showGridLines="0" tabSelected="1" zoomScale="50" zoomScaleNormal="50" zoomScaleSheetLayoutView="50" workbookViewId="0">
      <pane ySplit="12" topLeftCell="A13" activePane="bottomLeft" state="frozen"/>
      <selection activeCell="V1" sqref="V1"/>
      <selection pane="bottomLeft" activeCell="C42" sqref="C42"/>
    </sheetView>
  </sheetViews>
  <sheetFormatPr baseColWidth="10" defaultColWidth="17.28515625" defaultRowHeight="15" customHeight="1"/>
  <cols>
    <col min="1" max="1" width="4.140625" style="2" customWidth="1"/>
    <col min="2" max="2" width="51.7109375" style="6" customWidth="1"/>
    <col min="3" max="3" width="39" style="6" customWidth="1"/>
    <col min="4" max="4" width="21.42578125" style="11" customWidth="1"/>
    <col min="5" max="5" width="35.140625" style="6" customWidth="1"/>
    <col min="6" max="6" width="30" style="6" customWidth="1"/>
    <col min="7" max="7" width="17.140625" style="6" customWidth="1"/>
    <col min="8" max="8" width="62.5703125" style="6" customWidth="1"/>
    <col min="9" max="9" width="102" style="6" customWidth="1"/>
    <col min="10" max="10" width="50.85546875" style="8" customWidth="1"/>
    <col min="11" max="60" width="14.28515625" style="2" customWidth="1"/>
    <col min="61" max="61" width="15" style="2" customWidth="1"/>
    <col min="62" max="63" width="14.85546875" style="2" customWidth="1"/>
    <col min="64" max="16384" width="17.28515625" style="2"/>
  </cols>
  <sheetData>
    <row r="1" spans="1:63" ht="15" customHeight="1" thickBot="1">
      <c r="A1" s="177"/>
      <c r="B1" s="178"/>
      <c r="C1" s="178"/>
      <c r="D1" s="179"/>
      <c r="E1" s="178"/>
      <c r="F1" s="178"/>
      <c r="G1" s="178"/>
      <c r="H1" s="178"/>
      <c r="I1" s="178"/>
      <c r="J1" s="180"/>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row>
    <row r="2" spans="1:63" ht="15" customHeight="1">
      <c r="A2" s="177"/>
      <c r="B2" s="582"/>
      <c r="C2" s="589" t="s">
        <v>494</v>
      </c>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590"/>
      <c r="AK2" s="590"/>
      <c r="AL2" s="590"/>
      <c r="AM2" s="590"/>
      <c r="AN2" s="590"/>
      <c r="AO2" s="590"/>
      <c r="AP2" s="590"/>
      <c r="AQ2" s="590"/>
      <c r="AR2" s="590"/>
      <c r="AS2" s="590"/>
      <c r="AT2" s="590"/>
      <c r="AU2" s="590"/>
      <c r="AV2" s="590"/>
      <c r="AW2" s="590"/>
      <c r="AX2" s="590"/>
      <c r="AY2" s="590"/>
      <c r="AZ2" s="590"/>
      <c r="BA2" s="590"/>
      <c r="BB2" s="590"/>
      <c r="BC2" s="590"/>
      <c r="BD2" s="590"/>
      <c r="BE2" s="590"/>
      <c r="BF2" s="590"/>
      <c r="BG2" s="590"/>
      <c r="BH2" s="590"/>
      <c r="BI2" s="591"/>
      <c r="BJ2" s="601" t="s">
        <v>617</v>
      </c>
      <c r="BK2" s="602"/>
    </row>
    <row r="3" spans="1:63" ht="15" customHeight="1">
      <c r="A3" s="177"/>
      <c r="B3" s="583"/>
      <c r="C3" s="592"/>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593"/>
      <c r="AW3" s="593"/>
      <c r="AX3" s="593"/>
      <c r="AY3" s="593"/>
      <c r="AZ3" s="593"/>
      <c r="BA3" s="593"/>
      <c r="BB3" s="593"/>
      <c r="BC3" s="593"/>
      <c r="BD3" s="593"/>
      <c r="BE3" s="593"/>
      <c r="BF3" s="593"/>
      <c r="BG3" s="593"/>
      <c r="BH3" s="593"/>
      <c r="BI3" s="594"/>
      <c r="BJ3" s="129" t="s">
        <v>434</v>
      </c>
      <c r="BK3" s="130" t="s">
        <v>435</v>
      </c>
    </row>
    <row r="4" spans="1:63" ht="15" customHeight="1">
      <c r="A4" s="177"/>
      <c r="B4" s="583"/>
      <c r="C4" s="592"/>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c r="AJ4" s="593"/>
      <c r="AK4" s="593"/>
      <c r="AL4" s="593"/>
      <c r="AM4" s="593"/>
      <c r="AN4" s="593"/>
      <c r="AO4" s="593"/>
      <c r="AP4" s="593"/>
      <c r="AQ4" s="593"/>
      <c r="AR4" s="593"/>
      <c r="AS4" s="593"/>
      <c r="AT4" s="593"/>
      <c r="AU4" s="593"/>
      <c r="AV4" s="593"/>
      <c r="AW4" s="593"/>
      <c r="AX4" s="593"/>
      <c r="AY4" s="593"/>
      <c r="AZ4" s="593"/>
      <c r="BA4" s="593"/>
      <c r="BB4" s="593"/>
      <c r="BC4" s="593"/>
      <c r="BD4" s="593"/>
      <c r="BE4" s="593"/>
      <c r="BF4" s="593"/>
      <c r="BG4" s="593"/>
      <c r="BH4" s="593"/>
      <c r="BI4" s="594"/>
      <c r="BJ4" s="181">
        <v>4</v>
      </c>
      <c r="BK4" s="182" t="s">
        <v>436</v>
      </c>
    </row>
    <row r="5" spans="1:63" ht="15" customHeight="1">
      <c r="A5" s="177"/>
      <c r="B5" s="583"/>
      <c r="C5" s="592"/>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593"/>
      <c r="AL5" s="593"/>
      <c r="AM5" s="593"/>
      <c r="AN5" s="593"/>
      <c r="AO5" s="593"/>
      <c r="AP5" s="593"/>
      <c r="AQ5" s="593"/>
      <c r="AR5" s="593"/>
      <c r="AS5" s="593"/>
      <c r="AT5" s="593"/>
      <c r="AU5" s="593"/>
      <c r="AV5" s="593"/>
      <c r="AW5" s="593"/>
      <c r="AX5" s="593"/>
      <c r="AY5" s="593"/>
      <c r="AZ5" s="593"/>
      <c r="BA5" s="593"/>
      <c r="BB5" s="593"/>
      <c r="BC5" s="593"/>
      <c r="BD5" s="593"/>
      <c r="BE5" s="593"/>
      <c r="BF5" s="593"/>
      <c r="BG5" s="593"/>
      <c r="BH5" s="593"/>
      <c r="BI5" s="594"/>
      <c r="BJ5" s="585" t="s">
        <v>437</v>
      </c>
      <c r="BK5" s="586"/>
    </row>
    <row r="6" spans="1:63" ht="15" customHeight="1" thickBot="1">
      <c r="A6" s="177"/>
      <c r="B6" s="584"/>
      <c r="C6" s="595"/>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c r="AT6" s="596"/>
      <c r="AU6" s="596"/>
      <c r="AV6" s="596"/>
      <c r="AW6" s="596"/>
      <c r="AX6" s="596"/>
      <c r="AY6" s="596"/>
      <c r="AZ6" s="596"/>
      <c r="BA6" s="596"/>
      <c r="BB6" s="596"/>
      <c r="BC6" s="596"/>
      <c r="BD6" s="596"/>
      <c r="BE6" s="596"/>
      <c r="BF6" s="596"/>
      <c r="BG6" s="596"/>
      <c r="BH6" s="596"/>
      <c r="BI6" s="597"/>
      <c r="BJ6" s="587" t="s">
        <v>438</v>
      </c>
      <c r="BK6" s="588"/>
    </row>
    <row r="7" spans="1:63" ht="14.25" customHeight="1">
      <c r="A7" s="177"/>
      <c r="B7" s="183"/>
      <c r="C7" s="183"/>
      <c r="D7" s="184"/>
      <c r="E7" s="183"/>
      <c r="F7" s="183"/>
      <c r="G7" s="183"/>
      <c r="H7" s="183"/>
      <c r="I7" s="183"/>
      <c r="J7" s="185"/>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603"/>
      <c r="BK7" s="604"/>
    </row>
    <row r="8" spans="1:63" ht="15" customHeight="1">
      <c r="A8" s="177"/>
      <c r="B8" s="186"/>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8"/>
      <c r="BI8" s="598"/>
      <c r="BJ8" s="599"/>
      <c r="BK8" s="600"/>
    </row>
    <row r="9" spans="1:63" ht="16.5" customHeight="1">
      <c r="A9" s="177"/>
      <c r="B9" s="530" t="s">
        <v>0</v>
      </c>
      <c r="C9" s="530" t="s">
        <v>421</v>
      </c>
      <c r="D9" s="580" t="s">
        <v>439</v>
      </c>
      <c r="E9" s="530" t="s">
        <v>440</v>
      </c>
      <c r="F9" s="530" t="s">
        <v>441</v>
      </c>
      <c r="G9" s="530" t="s">
        <v>433</v>
      </c>
      <c r="H9" s="530" t="s">
        <v>422</v>
      </c>
      <c r="I9" s="530" t="s">
        <v>442</v>
      </c>
      <c r="J9" s="530" t="s">
        <v>7</v>
      </c>
      <c r="K9" s="576" t="s">
        <v>346</v>
      </c>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6"/>
      <c r="AY9" s="576"/>
      <c r="AZ9" s="576"/>
      <c r="BA9" s="576"/>
      <c r="BB9" s="576"/>
      <c r="BC9" s="576"/>
      <c r="BD9" s="576"/>
      <c r="BE9" s="576"/>
      <c r="BF9" s="576"/>
      <c r="BG9" s="576"/>
      <c r="BH9" s="576"/>
      <c r="BI9" s="579" t="s">
        <v>347</v>
      </c>
      <c r="BJ9" s="572" t="s">
        <v>348</v>
      </c>
      <c r="BK9" s="572" t="s">
        <v>378</v>
      </c>
    </row>
    <row r="10" spans="1:63" ht="16.5" customHeight="1">
      <c r="A10" s="177"/>
      <c r="B10" s="530"/>
      <c r="C10" s="530"/>
      <c r="D10" s="580"/>
      <c r="E10" s="530"/>
      <c r="F10" s="530"/>
      <c r="G10" s="530"/>
      <c r="H10" s="530"/>
      <c r="I10" s="530"/>
      <c r="J10" s="530"/>
      <c r="K10" s="575" t="s">
        <v>423</v>
      </c>
      <c r="L10" s="575"/>
      <c r="M10" s="575"/>
      <c r="N10" s="575"/>
      <c r="O10" s="575"/>
      <c r="P10" s="575"/>
      <c r="Q10" s="575"/>
      <c r="R10" s="575"/>
      <c r="S10" s="575"/>
      <c r="T10" s="575"/>
      <c r="U10" s="575" t="s">
        <v>428</v>
      </c>
      <c r="V10" s="575"/>
      <c r="W10" s="575"/>
      <c r="X10" s="575"/>
      <c r="Y10" s="575"/>
      <c r="Z10" s="575"/>
      <c r="AA10" s="575"/>
      <c r="AB10" s="575"/>
      <c r="AC10" s="575"/>
      <c r="AD10" s="575"/>
      <c r="AE10" s="575" t="s">
        <v>429</v>
      </c>
      <c r="AF10" s="575"/>
      <c r="AG10" s="575"/>
      <c r="AH10" s="575"/>
      <c r="AI10" s="575"/>
      <c r="AJ10" s="575"/>
      <c r="AK10" s="575"/>
      <c r="AL10" s="575"/>
      <c r="AM10" s="575"/>
      <c r="AN10" s="575"/>
      <c r="AO10" s="575" t="s">
        <v>430</v>
      </c>
      <c r="AP10" s="575"/>
      <c r="AQ10" s="575"/>
      <c r="AR10" s="575"/>
      <c r="AS10" s="575"/>
      <c r="AT10" s="575"/>
      <c r="AU10" s="575"/>
      <c r="AV10" s="575"/>
      <c r="AW10" s="575"/>
      <c r="AX10" s="575"/>
      <c r="AY10" s="575" t="s">
        <v>431</v>
      </c>
      <c r="AZ10" s="575"/>
      <c r="BA10" s="575"/>
      <c r="BB10" s="575"/>
      <c r="BC10" s="575"/>
      <c r="BD10" s="575"/>
      <c r="BE10" s="575"/>
      <c r="BF10" s="575"/>
      <c r="BG10" s="575"/>
      <c r="BH10" s="575"/>
      <c r="BI10" s="579"/>
      <c r="BJ10" s="572"/>
      <c r="BK10" s="572"/>
    </row>
    <row r="11" spans="1:63" ht="16.5" customHeight="1">
      <c r="A11" s="177"/>
      <c r="B11" s="530"/>
      <c r="C11" s="530"/>
      <c r="D11" s="580"/>
      <c r="E11" s="530"/>
      <c r="F11" s="530"/>
      <c r="G11" s="530"/>
      <c r="H11" s="530"/>
      <c r="I11" s="530"/>
      <c r="J11" s="530"/>
      <c r="K11" s="575" t="s">
        <v>424</v>
      </c>
      <c r="L11" s="575"/>
      <c r="M11" s="575" t="s">
        <v>425</v>
      </c>
      <c r="N11" s="575"/>
      <c r="O11" s="573" t="s">
        <v>426</v>
      </c>
      <c r="P11" s="574"/>
      <c r="Q11" s="575" t="s">
        <v>427</v>
      </c>
      <c r="R11" s="575"/>
      <c r="S11" s="577" t="s">
        <v>432</v>
      </c>
      <c r="T11" s="578"/>
      <c r="U11" s="575" t="s">
        <v>424</v>
      </c>
      <c r="V11" s="575"/>
      <c r="W11" s="575" t="s">
        <v>425</v>
      </c>
      <c r="X11" s="575"/>
      <c r="Y11" s="573" t="s">
        <v>426</v>
      </c>
      <c r="Z11" s="574"/>
      <c r="AA11" s="575" t="s">
        <v>427</v>
      </c>
      <c r="AB11" s="575"/>
      <c r="AC11" s="577" t="s">
        <v>432</v>
      </c>
      <c r="AD11" s="578"/>
      <c r="AE11" s="575" t="s">
        <v>424</v>
      </c>
      <c r="AF11" s="575"/>
      <c r="AG11" s="575" t="s">
        <v>425</v>
      </c>
      <c r="AH11" s="575"/>
      <c r="AI11" s="573" t="s">
        <v>426</v>
      </c>
      <c r="AJ11" s="574"/>
      <c r="AK11" s="575" t="s">
        <v>427</v>
      </c>
      <c r="AL11" s="575"/>
      <c r="AM11" s="577" t="s">
        <v>432</v>
      </c>
      <c r="AN11" s="578"/>
      <c r="AO11" s="575" t="s">
        <v>424</v>
      </c>
      <c r="AP11" s="575"/>
      <c r="AQ11" s="575" t="s">
        <v>425</v>
      </c>
      <c r="AR11" s="575"/>
      <c r="AS11" s="573" t="s">
        <v>426</v>
      </c>
      <c r="AT11" s="574"/>
      <c r="AU11" s="575" t="s">
        <v>427</v>
      </c>
      <c r="AV11" s="575"/>
      <c r="AW11" s="577" t="s">
        <v>432</v>
      </c>
      <c r="AX11" s="578"/>
      <c r="AY11" s="575" t="s">
        <v>424</v>
      </c>
      <c r="AZ11" s="575"/>
      <c r="BA11" s="575" t="s">
        <v>425</v>
      </c>
      <c r="BB11" s="575"/>
      <c r="BC11" s="573" t="s">
        <v>426</v>
      </c>
      <c r="BD11" s="574"/>
      <c r="BE11" s="575" t="s">
        <v>427</v>
      </c>
      <c r="BF11" s="575"/>
      <c r="BG11" s="577" t="s">
        <v>432</v>
      </c>
      <c r="BH11" s="578"/>
      <c r="BI11" s="579"/>
      <c r="BJ11" s="572"/>
      <c r="BK11" s="572"/>
    </row>
    <row r="12" spans="1:63" ht="16.5" customHeight="1">
      <c r="A12" s="177"/>
      <c r="B12" s="531"/>
      <c r="C12" s="531"/>
      <c r="D12" s="581"/>
      <c r="E12" s="531"/>
      <c r="F12" s="531"/>
      <c r="G12" s="531"/>
      <c r="H12" s="531"/>
      <c r="I12" s="531"/>
      <c r="J12" s="531"/>
      <c r="K12" s="131" t="s">
        <v>366</v>
      </c>
      <c r="L12" s="131" t="s">
        <v>367</v>
      </c>
      <c r="M12" s="131" t="s">
        <v>366</v>
      </c>
      <c r="N12" s="131" t="s">
        <v>367</v>
      </c>
      <c r="O12" s="131" t="s">
        <v>366</v>
      </c>
      <c r="P12" s="131" t="s">
        <v>367</v>
      </c>
      <c r="Q12" s="131" t="s">
        <v>366</v>
      </c>
      <c r="R12" s="131" t="s">
        <v>367</v>
      </c>
      <c r="S12" s="132" t="s">
        <v>366</v>
      </c>
      <c r="T12" s="132" t="s">
        <v>367</v>
      </c>
      <c r="U12" s="131" t="s">
        <v>366</v>
      </c>
      <c r="V12" s="131" t="s">
        <v>367</v>
      </c>
      <c r="W12" s="131" t="s">
        <v>366</v>
      </c>
      <c r="X12" s="131" t="s">
        <v>367</v>
      </c>
      <c r="Y12" s="131" t="s">
        <v>366</v>
      </c>
      <c r="Z12" s="131" t="s">
        <v>367</v>
      </c>
      <c r="AA12" s="131" t="s">
        <v>366</v>
      </c>
      <c r="AB12" s="131" t="s">
        <v>367</v>
      </c>
      <c r="AC12" s="132" t="s">
        <v>366</v>
      </c>
      <c r="AD12" s="132" t="s">
        <v>367</v>
      </c>
      <c r="AE12" s="131" t="s">
        <v>366</v>
      </c>
      <c r="AF12" s="131" t="s">
        <v>367</v>
      </c>
      <c r="AG12" s="131" t="s">
        <v>366</v>
      </c>
      <c r="AH12" s="131" t="s">
        <v>367</v>
      </c>
      <c r="AI12" s="131" t="s">
        <v>366</v>
      </c>
      <c r="AJ12" s="131" t="s">
        <v>367</v>
      </c>
      <c r="AK12" s="131" t="s">
        <v>366</v>
      </c>
      <c r="AL12" s="131" t="s">
        <v>367</v>
      </c>
      <c r="AM12" s="132" t="s">
        <v>366</v>
      </c>
      <c r="AN12" s="132" t="s">
        <v>367</v>
      </c>
      <c r="AO12" s="131" t="s">
        <v>366</v>
      </c>
      <c r="AP12" s="131" t="s">
        <v>367</v>
      </c>
      <c r="AQ12" s="131" t="s">
        <v>366</v>
      </c>
      <c r="AR12" s="131" t="s">
        <v>367</v>
      </c>
      <c r="AS12" s="131" t="s">
        <v>366</v>
      </c>
      <c r="AT12" s="131" t="s">
        <v>367</v>
      </c>
      <c r="AU12" s="131" t="s">
        <v>366</v>
      </c>
      <c r="AV12" s="131" t="s">
        <v>367</v>
      </c>
      <c r="AW12" s="132" t="s">
        <v>366</v>
      </c>
      <c r="AX12" s="132" t="s">
        <v>367</v>
      </c>
      <c r="AY12" s="131" t="s">
        <v>366</v>
      </c>
      <c r="AZ12" s="131" t="s">
        <v>367</v>
      </c>
      <c r="BA12" s="131" t="s">
        <v>366</v>
      </c>
      <c r="BB12" s="131" t="s">
        <v>367</v>
      </c>
      <c r="BC12" s="131" t="s">
        <v>366</v>
      </c>
      <c r="BD12" s="131" t="s">
        <v>367</v>
      </c>
      <c r="BE12" s="131" t="s">
        <v>366</v>
      </c>
      <c r="BF12" s="131" t="s">
        <v>367</v>
      </c>
      <c r="BG12" s="132" t="s">
        <v>366</v>
      </c>
      <c r="BH12" s="132" t="s">
        <v>367</v>
      </c>
      <c r="BI12" s="579"/>
      <c r="BJ12" s="572"/>
      <c r="BK12" s="572"/>
    </row>
    <row r="13" spans="1:63" s="133" customFormat="1" ht="130.5" hidden="1" customHeight="1">
      <c r="A13" s="168"/>
      <c r="B13" s="538" t="s">
        <v>528</v>
      </c>
      <c r="C13" s="532" t="s">
        <v>540</v>
      </c>
      <c r="D13" s="189">
        <v>227000</v>
      </c>
      <c r="E13" s="532" t="s">
        <v>538</v>
      </c>
      <c r="F13" s="552" t="s">
        <v>538</v>
      </c>
      <c r="G13" s="549" t="s">
        <v>539</v>
      </c>
      <c r="H13" s="561" t="s">
        <v>680</v>
      </c>
      <c r="I13" s="561" t="s">
        <v>681</v>
      </c>
      <c r="J13" s="190" t="s">
        <v>652</v>
      </c>
      <c r="K13" s="191">
        <v>0</v>
      </c>
      <c r="L13" s="191">
        <v>0</v>
      </c>
      <c r="M13" s="191">
        <v>0</v>
      </c>
      <c r="N13" s="191">
        <v>0</v>
      </c>
      <c r="O13" s="191">
        <v>0</v>
      </c>
      <c r="P13" s="191">
        <v>0</v>
      </c>
      <c r="Q13" s="191">
        <v>0</v>
      </c>
      <c r="R13" s="191">
        <v>0</v>
      </c>
      <c r="S13" s="136">
        <f>K13+M13+O13+Q13</f>
        <v>0</v>
      </c>
      <c r="T13" s="136">
        <f>+L13+N13+P13+R13</f>
        <v>0</v>
      </c>
      <c r="U13" s="191">
        <v>0</v>
      </c>
      <c r="V13" s="191">
        <f>6443+12613</f>
        <v>19056</v>
      </c>
      <c r="W13" s="191">
        <v>0</v>
      </c>
      <c r="X13" s="191">
        <f>10278+16464</f>
        <v>26742</v>
      </c>
      <c r="Y13" s="135">
        <v>0</v>
      </c>
      <c r="Z13" s="135">
        <v>28247</v>
      </c>
      <c r="AA13" s="135">
        <v>92000</v>
      </c>
      <c r="AB13" s="135">
        <v>20457</v>
      </c>
      <c r="AC13" s="169">
        <f>U13+W13+Y13+AA13</f>
        <v>92000</v>
      </c>
      <c r="AD13" s="169">
        <f>+V13+X13+Z13+AB13</f>
        <v>94502</v>
      </c>
      <c r="AE13" s="135">
        <v>0</v>
      </c>
      <c r="AF13" s="135">
        <v>0</v>
      </c>
      <c r="AG13" s="135">
        <v>0</v>
      </c>
      <c r="AH13" s="135">
        <v>0</v>
      </c>
      <c r="AI13" s="135">
        <v>0</v>
      </c>
      <c r="AJ13" s="135">
        <v>0</v>
      </c>
      <c r="AK13" s="135">
        <v>88000</v>
      </c>
      <c r="AL13" s="135">
        <v>0</v>
      </c>
      <c r="AM13" s="169">
        <f>AE13+AG13+AI13+AK13</f>
        <v>88000</v>
      </c>
      <c r="AN13" s="169">
        <f>+AF13+AH13+AJ13+AL13</f>
        <v>0</v>
      </c>
      <c r="AO13" s="135">
        <v>0</v>
      </c>
      <c r="AP13" s="135">
        <v>0</v>
      </c>
      <c r="AQ13" s="135">
        <v>0</v>
      </c>
      <c r="AR13" s="135">
        <v>0</v>
      </c>
      <c r="AS13" s="135">
        <v>0</v>
      </c>
      <c r="AT13" s="135">
        <v>0</v>
      </c>
      <c r="AU13" s="135">
        <v>45000</v>
      </c>
      <c r="AV13" s="135">
        <v>0</v>
      </c>
      <c r="AW13" s="169">
        <f>AO13+AQ13+AS13+AU13</f>
        <v>45000</v>
      </c>
      <c r="AX13" s="169">
        <f>+AP13+AR13+AT13+AV13</f>
        <v>0</v>
      </c>
      <c r="AY13" s="135">
        <v>2000</v>
      </c>
      <c r="AZ13" s="135">
        <v>0</v>
      </c>
      <c r="BA13" s="135">
        <v>0</v>
      </c>
      <c r="BB13" s="135">
        <v>0</v>
      </c>
      <c r="BC13" s="135">
        <v>0</v>
      </c>
      <c r="BD13" s="135">
        <v>0</v>
      </c>
      <c r="BE13" s="135">
        <v>0</v>
      </c>
      <c r="BF13" s="135">
        <v>0</v>
      </c>
      <c r="BG13" s="136">
        <f>AY13+BA13+BC13+BE13</f>
        <v>2000</v>
      </c>
      <c r="BH13" s="136">
        <f>+AZ13+BB13+BD13+BF13</f>
        <v>0</v>
      </c>
      <c r="BI13" s="137">
        <f>S13+AC13+AM13+AW13+BG13</f>
        <v>227000</v>
      </c>
      <c r="BJ13" s="138">
        <f>T13+AD13+AN13+AX13+BH13</f>
        <v>94502</v>
      </c>
      <c r="BK13" s="139">
        <f t="shared" ref="BK13" si="0">IF(AND(BJ13&gt;0,BI13&gt;0),BJ13/BI13,0)</f>
        <v>0.41630837004405286</v>
      </c>
    </row>
    <row r="14" spans="1:63" ht="87" hidden="1" customHeight="1">
      <c r="A14" s="167"/>
      <c r="B14" s="539"/>
      <c r="C14" s="533"/>
      <c r="D14" s="189">
        <v>30000</v>
      </c>
      <c r="E14" s="533"/>
      <c r="F14" s="553"/>
      <c r="G14" s="550"/>
      <c r="H14" s="562"/>
      <c r="I14" s="562"/>
      <c r="J14" s="261" t="s">
        <v>557</v>
      </c>
      <c r="K14" s="192">
        <v>0</v>
      </c>
      <c r="L14" s="192">
        <v>0</v>
      </c>
      <c r="M14" s="192">
        <v>0</v>
      </c>
      <c r="N14" s="192">
        <v>0</v>
      </c>
      <c r="O14" s="192">
        <v>0</v>
      </c>
      <c r="P14" s="192">
        <v>0</v>
      </c>
      <c r="Q14" s="192">
        <v>0</v>
      </c>
      <c r="R14" s="192">
        <v>0</v>
      </c>
      <c r="S14" s="136">
        <f t="shared" ref="S14:S15" si="1">K14+M14+O14+Q14</f>
        <v>0</v>
      </c>
      <c r="T14" s="136">
        <f t="shared" ref="T14:T15" si="2">+L14+N14+P14+R14</f>
        <v>0</v>
      </c>
      <c r="U14" s="192">
        <v>0</v>
      </c>
      <c r="V14" s="192">
        <v>0</v>
      </c>
      <c r="W14" s="192">
        <v>0</v>
      </c>
      <c r="X14" s="192">
        <v>0</v>
      </c>
      <c r="Y14" s="160">
        <v>0</v>
      </c>
      <c r="Z14" s="160">
        <v>3815</v>
      </c>
      <c r="AA14" s="160">
        <v>1500</v>
      </c>
      <c r="AB14" s="160">
        <v>2268</v>
      </c>
      <c r="AC14" s="169">
        <f t="shared" ref="AC14:AC15" si="3">U14+W14+Y14+AA14</f>
        <v>1500</v>
      </c>
      <c r="AD14" s="169">
        <f t="shared" ref="AD14:AD15" si="4">+V14+X14+Z14+AB14</f>
        <v>6083</v>
      </c>
      <c r="AE14" s="160">
        <v>2500</v>
      </c>
      <c r="AF14" s="160">
        <v>0</v>
      </c>
      <c r="AG14" s="160">
        <v>2500</v>
      </c>
      <c r="AH14" s="160">
        <v>0</v>
      </c>
      <c r="AI14" s="160">
        <v>2500</v>
      </c>
      <c r="AJ14" s="160">
        <v>0</v>
      </c>
      <c r="AK14" s="160">
        <v>2500</v>
      </c>
      <c r="AL14" s="160">
        <v>0</v>
      </c>
      <c r="AM14" s="169">
        <f t="shared" ref="AM14:AM15" si="5">AE14+AG14+AI14+AK14</f>
        <v>10000</v>
      </c>
      <c r="AN14" s="169">
        <f t="shared" ref="AN14:AN15" si="6">+AF14+AH14+AJ14+AL14</f>
        <v>0</v>
      </c>
      <c r="AO14" s="160">
        <v>2500</v>
      </c>
      <c r="AP14" s="160">
        <v>0</v>
      </c>
      <c r="AQ14" s="160">
        <v>2500</v>
      </c>
      <c r="AR14" s="160">
        <v>0</v>
      </c>
      <c r="AS14" s="160">
        <v>2500</v>
      </c>
      <c r="AT14" s="160">
        <v>0</v>
      </c>
      <c r="AU14" s="160">
        <v>2500</v>
      </c>
      <c r="AV14" s="160">
        <v>0</v>
      </c>
      <c r="AW14" s="169">
        <f t="shared" ref="AW14:AW15" si="7">AO14+AQ14+AS14+AU14</f>
        <v>10000</v>
      </c>
      <c r="AX14" s="169">
        <f t="shared" ref="AX14:AX15" si="8">+AP14+AR14+AT14+AV14</f>
        <v>0</v>
      </c>
      <c r="AY14" s="160">
        <v>2500</v>
      </c>
      <c r="AZ14" s="160">
        <v>0</v>
      </c>
      <c r="BA14" s="160">
        <v>2500</v>
      </c>
      <c r="BB14" s="160">
        <v>0</v>
      </c>
      <c r="BC14" s="160">
        <v>3500</v>
      </c>
      <c r="BD14" s="160">
        <v>0</v>
      </c>
      <c r="BE14" s="160">
        <v>0</v>
      </c>
      <c r="BF14" s="160">
        <v>0</v>
      </c>
      <c r="BG14" s="136">
        <f t="shared" ref="BG14:BG15" si="9">AY14+BA14+BC14+BE14</f>
        <v>8500</v>
      </c>
      <c r="BH14" s="136">
        <f t="shared" ref="BH14:BH15" si="10">+AZ14+BB14+BD14+BF14</f>
        <v>0</v>
      </c>
      <c r="BI14" s="137">
        <f t="shared" ref="BI14:BI15" si="11">S14+AC14+AM14+AW14+BG14</f>
        <v>30000</v>
      </c>
      <c r="BJ14" s="138">
        <f t="shared" ref="BJ14:BJ15" si="12">T14+AD14+AN14+AX14+BH14</f>
        <v>6083</v>
      </c>
      <c r="BK14" s="139">
        <f t="shared" ref="BK14:BK15" si="13">IF(AND(BJ14&gt;0,BI14&gt;0),BJ14/BI14,0)</f>
        <v>0.20276666666666668</v>
      </c>
    </row>
    <row r="15" spans="1:63" s="282" customFormat="1" ht="264" customHeight="1">
      <c r="A15" s="278"/>
      <c r="B15" s="540"/>
      <c r="C15" s="534"/>
      <c r="D15" s="276">
        <f>SUM(D13:D14)</f>
        <v>257000</v>
      </c>
      <c r="E15" s="534"/>
      <c r="F15" s="554"/>
      <c r="G15" s="551"/>
      <c r="H15" s="563"/>
      <c r="I15" s="563"/>
      <c r="J15" s="277" t="s">
        <v>671</v>
      </c>
      <c r="K15" s="279">
        <f t="shared" ref="K15:R15" si="14">SUM(K13:K14)</f>
        <v>0</v>
      </c>
      <c r="L15" s="279">
        <f t="shared" si="14"/>
        <v>0</v>
      </c>
      <c r="M15" s="279">
        <f t="shared" si="14"/>
        <v>0</v>
      </c>
      <c r="N15" s="279">
        <f t="shared" si="14"/>
        <v>0</v>
      </c>
      <c r="O15" s="279">
        <f t="shared" si="14"/>
        <v>0</v>
      </c>
      <c r="P15" s="279">
        <f t="shared" si="14"/>
        <v>0</v>
      </c>
      <c r="Q15" s="279">
        <f t="shared" si="14"/>
        <v>0</v>
      </c>
      <c r="R15" s="279">
        <f t="shared" si="14"/>
        <v>0</v>
      </c>
      <c r="S15" s="136">
        <f t="shared" si="1"/>
        <v>0</v>
      </c>
      <c r="T15" s="136">
        <f t="shared" si="2"/>
        <v>0</v>
      </c>
      <c r="U15" s="279">
        <f t="shared" ref="U15:AB15" si="15">SUM(U13:U14)</f>
        <v>0</v>
      </c>
      <c r="V15" s="279">
        <f t="shared" si="15"/>
        <v>19056</v>
      </c>
      <c r="W15" s="279">
        <f t="shared" si="15"/>
        <v>0</v>
      </c>
      <c r="X15" s="279">
        <f t="shared" si="15"/>
        <v>26742</v>
      </c>
      <c r="Y15" s="280">
        <f t="shared" si="15"/>
        <v>0</v>
      </c>
      <c r="Z15" s="280">
        <f t="shared" si="15"/>
        <v>32062</v>
      </c>
      <c r="AA15" s="280">
        <f t="shared" si="15"/>
        <v>93500</v>
      </c>
      <c r="AB15" s="280">
        <f t="shared" si="15"/>
        <v>22725</v>
      </c>
      <c r="AC15" s="169">
        <f t="shared" si="3"/>
        <v>93500</v>
      </c>
      <c r="AD15" s="169">
        <f t="shared" si="4"/>
        <v>100585</v>
      </c>
      <c r="AE15" s="280">
        <f t="shared" ref="AE15:AL15" si="16">SUM(AE13:AE14)</f>
        <v>2500</v>
      </c>
      <c r="AF15" s="280">
        <f t="shared" si="16"/>
        <v>0</v>
      </c>
      <c r="AG15" s="280">
        <f t="shared" si="16"/>
        <v>2500</v>
      </c>
      <c r="AH15" s="280">
        <f t="shared" si="16"/>
        <v>0</v>
      </c>
      <c r="AI15" s="280">
        <f t="shared" si="16"/>
        <v>2500</v>
      </c>
      <c r="AJ15" s="280">
        <f t="shared" si="16"/>
        <v>0</v>
      </c>
      <c r="AK15" s="280">
        <f t="shared" si="16"/>
        <v>90500</v>
      </c>
      <c r="AL15" s="280">
        <f t="shared" si="16"/>
        <v>0</v>
      </c>
      <c r="AM15" s="169">
        <f t="shared" si="5"/>
        <v>98000</v>
      </c>
      <c r="AN15" s="169">
        <f t="shared" si="6"/>
        <v>0</v>
      </c>
      <c r="AO15" s="280">
        <f t="shared" ref="AO15:AV15" si="17">SUM(AO13:AO14)</f>
        <v>2500</v>
      </c>
      <c r="AP15" s="280">
        <f t="shared" si="17"/>
        <v>0</v>
      </c>
      <c r="AQ15" s="280">
        <f t="shared" si="17"/>
        <v>2500</v>
      </c>
      <c r="AR15" s="280">
        <f t="shared" si="17"/>
        <v>0</v>
      </c>
      <c r="AS15" s="280">
        <f t="shared" si="17"/>
        <v>2500</v>
      </c>
      <c r="AT15" s="280">
        <f t="shared" si="17"/>
        <v>0</v>
      </c>
      <c r="AU15" s="280">
        <f t="shared" si="17"/>
        <v>47500</v>
      </c>
      <c r="AV15" s="280">
        <f t="shared" si="17"/>
        <v>0</v>
      </c>
      <c r="AW15" s="169">
        <f t="shared" si="7"/>
        <v>55000</v>
      </c>
      <c r="AX15" s="169">
        <f t="shared" si="8"/>
        <v>0</v>
      </c>
      <c r="AY15" s="280">
        <f t="shared" ref="AY15:BF15" si="18">SUM(AY13:AY14)</f>
        <v>4500</v>
      </c>
      <c r="AZ15" s="280">
        <f t="shared" si="18"/>
        <v>0</v>
      </c>
      <c r="BA15" s="280">
        <f t="shared" si="18"/>
        <v>2500</v>
      </c>
      <c r="BB15" s="280">
        <f t="shared" si="18"/>
        <v>0</v>
      </c>
      <c r="BC15" s="280">
        <f t="shared" si="18"/>
        <v>3500</v>
      </c>
      <c r="BD15" s="280">
        <f t="shared" si="18"/>
        <v>0</v>
      </c>
      <c r="BE15" s="280">
        <f t="shared" si="18"/>
        <v>0</v>
      </c>
      <c r="BF15" s="280">
        <f t="shared" si="18"/>
        <v>0</v>
      </c>
      <c r="BG15" s="136">
        <f t="shared" si="9"/>
        <v>10500</v>
      </c>
      <c r="BH15" s="136">
        <f t="shared" si="10"/>
        <v>0</v>
      </c>
      <c r="BI15" s="137">
        <f t="shared" si="11"/>
        <v>257000</v>
      </c>
      <c r="BJ15" s="138">
        <f t="shared" si="12"/>
        <v>100585</v>
      </c>
      <c r="BK15" s="281">
        <f t="shared" si="13"/>
        <v>0.39138132295719846</v>
      </c>
    </row>
    <row r="16" spans="1:63" s="133" customFormat="1" ht="135.75" hidden="1" customHeight="1">
      <c r="A16" s="168"/>
      <c r="B16" s="274" t="s">
        <v>529</v>
      </c>
      <c r="C16" s="532" t="s">
        <v>541</v>
      </c>
      <c r="D16" s="192">
        <v>3</v>
      </c>
      <c r="E16" s="532" t="s">
        <v>542</v>
      </c>
      <c r="F16" s="535" t="s">
        <v>543</v>
      </c>
      <c r="G16" s="549" t="s">
        <v>539</v>
      </c>
      <c r="H16" s="566" t="s">
        <v>544</v>
      </c>
      <c r="I16" s="569" t="s">
        <v>616</v>
      </c>
      <c r="J16" s="190" t="s">
        <v>653</v>
      </c>
      <c r="K16" s="194">
        <v>0</v>
      </c>
      <c r="L16" s="194">
        <v>0</v>
      </c>
      <c r="M16" s="194">
        <v>0</v>
      </c>
      <c r="N16" s="194">
        <v>0</v>
      </c>
      <c r="O16" s="194">
        <v>0</v>
      </c>
      <c r="P16" s="194">
        <v>0</v>
      </c>
      <c r="Q16" s="194">
        <v>0</v>
      </c>
      <c r="R16" s="194">
        <v>0</v>
      </c>
      <c r="S16" s="136">
        <f t="shared" ref="S16:S45" si="19">K16+M16+O16+Q16</f>
        <v>0</v>
      </c>
      <c r="T16" s="136">
        <f t="shared" ref="T16:T45" si="20">+L16+N16+P16+R16</f>
        <v>0</v>
      </c>
      <c r="U16" s="195">
        <v>0</v>
      </c>
      <c r="V16" s="195">
        <v>0</v>
      </c>
      <c r="W16" s="195">
        <v>0</v>
      </c>
      <c r="X16" s="195">
        <v>0</v>
      </c>
      <c r="Y16" s="140">
        <v>0</v>
      </c>
      <c r="Z16" s="140">
        <v>0</v>
      </c>
      <c r="AA16" s="140">
        <v>1</v>
      </c>
      <c r="AB16" s="140">
        <v>1</v>
      </c>
      <c r="AC16" s="169">
        <f t="shared" ref="AC16:AC25" si="21">U16+W16+Y16+AA16</f>
        <v>1</v>
      </c>
      <c r="AD16" s="169">
        <f t="shared" ref="AD16:AD25" si="22">+V16+X16+Z16+AB16</f>
        <v>1</v>
      </c>
      <c r="AE16" s="140">
        <v>0</v>
      </c>
      <c r="AF16" s="140">
        <v>0</v>
      </c>
      <c r="AG16" s="140">
        <v>0</v>
      </c>
      <c r="AH16" s="140">
        <v>0</v>
      </c>
      <c r="AI16" s="140">
        <v>0</v>
      </c>
      <c r="AJ16" s="140">
        <v>0</v>
      </c>
      <c r="AK16" s="140">
        <v>1</v>
      </c>
      <c r="AL16" s="140">
        <v>0</v>
      </c>
      <c r="AM16" s="169">
        <f t="shared" ref="AM16:AM45" si="23">AE16+AG16+AI16+AK16</f>
        <v>1</v>
      </c>
      <c r="AN16" s="169">
        <f t="shared" ref="AN16:AN45" si="24">+AF16+AH16+AJ16+AL16</f>
        <v>0</v>
      </c>
      <c r="AO16" s="140">
        <v>0</v>
      </c>
      <c r="AP16" s="140">
        <v>0</v>
      </c>
      <c r="AQ16" s="140">
        <v>0</v>
      </c>
      <c r="AR16" s="140">
        <v>0</v>
      </c>
      <c r="AS16" s="140">
        <v>0</v>
      </c>
      <c r="AT16" s="140">
        <v>0</v>
      </c>
      <c r="AU16" s="140">
        <v>1</v>
      </c>
      <c r="AV16" s="140">
        <v>0</v>
      </c>
      <c r="AW16" s="169">
        <f t="shared" ref="AW16:AW45" si="25">AO16+AQ16+AS16+AU16</f>
        <v>1</v>
      </c>
      <c r="AX16" s="169">
        <f t="shared" ref="AX16:AX45" si="26">+AP16+AR16+AT16+AV16</f>
        <v>0</v>
      </c>
      <c r="AY16" s="140">
        <v>0</v>
      </c>
      <c r="AZ16" s="140">
        <v>0</v>
      </c>
      <c r="BA16" s="140">
        <v>0</v>
      </c>
      <c r="BB16" s="140">
        <v>0</v>
      </c>
      <c r="BC16" s="140">
        <v>0</v>
      </c>
      <c r="BD16" s="140">
        <v>0</v>
      </c>
      <c r="BE16" s="140">
        <v>0</v>
      </c>
      <c r="BF16" s="140">
        <v>0</v>
      </c>
      <c r="BG16" s="136">
        <f t="shared" ref="BG16:BG45" si="27">AY16+BA16+BC16+BE16</f>
        <v>0</v>
      </c>
      <c r="BH16" s="136">
        <f t="shared" ref="BH16:BH45" si="28">+AZ16+BB16+BD16+BF16</f>
        <v>0</v>
      </c>
      <c r="BI16" s="137">
        <f t="shared" ref="BI16:BI45" si="29">S16+AC16+AM16+AW16+BG16</f>
        <v>3</v>
      </c>
      <c r="BJ16" s="138">
        <f t="shared" ref="BJ16:BJ45" si="30">T16+AD16+AN16+AX16+BH16</f>
        <v>1</v>
      </c>
      <c r="BK16" s="139">
        <f t="shared" ref="BK16:BK45" si="31">IF(AND(BJ16&gt;0,BI16&gt;0),BJ16/BI16,0)</f>
        <v>0.33333333333333331</v>
      </c>
    </row>
    <row r="17" spans="1:71" ht="90.75" hidden="1" customHeight="1">
      <c r="A17" s="167"/>
      <c r="B17" s="275"/>
      <c r="C17" s="533"/>
      <c r="D17" s="192">
        <v>2</v>
      </c>
      <c r="E17" s="533"/>
      <c r="F17" s="536"/>
      <c r="G17" s="550"/>
      <c r="H17" s="567"/>
      <c r="I17" s="570"/>
      <c r="J17" s="262" t="s">
        <v>557</v>
      </c>
      <c r="K17" s="193">
        <v>0</v>
      </c>
      <c r="L17" s="193">
        <v>0</v>
      </c>
      <c r="M17" s="193">
        <v>0</v>
      </c>
      <c r="N17" s="193">
        <v>0</v>
      </c>
      <c r="O17" s="193">
        <v>0</v>
      </c>
      <c r="P17" s="193">
        <v>0</v>
      </c>
      <c r="Q17" s="193">
        <v>0</v>
      </c>
      <c r="R17" s="193">
        <v>0</v>
      </c>
      <c r="S17" s="136">
        <f t="shared" ref="S17:S19" si="32">K17+M17+O17+Q17</f>
        <v>0</v>
      </c>
      <c r="T17" s="136">
        <f t="shared" ref="T17:T19" si="33">+L17+N17+P17+R17</f>
        <v>0</v>
      </c>
      <c r="U17" s="193">
        <v>0</v>
      </c>
      <c r="V17" s="193">
        <v>0</v>
      </c>
      <c r="W17" s="193">
        <v>0</v>
      </c>
      <c r="X17" s="193">
        <v>0</v>
      </c>
      <c r="Y17" s="160">
        <v>0</v>
      </c>
      <c r="Z17" s="160">
        <v>0</v>
      </c>
      <c r="AA17" s="160">
        <v>0</v>
      </c>
      <c r="AB17" s="160">
        <v>0</v>
      </c>
      <c r="AC17" s="169">
        <f t="shared" ref="AC17:AC19" si="34">U17+W17+Y17+AA17</f>
        <v>0</v>
      </c>
      <c r="AD17" s="169">
        <f t="shared" ref="AD17:AD19" si="35">+V17+X17+Z17+AB17</f>
        <v>0</v>
      </c>
      <c r="AE17" s="141">
        <v>1</v>
      </c>
      <c r="AF17" s="141">
        <v>0</v>
      </c>
      <c r="AG17" s="141">
        <v>0</v>
      </c>
      <c r="AH17" s="141">
        <v>0</v>
      </c>
      <c r="AI17" s="141">
        <v>0</v>
      </c>
      <c r="AJ17" s="141">
        <v>0</v>
      </c>
      <c r="AK17" s="141">
        <v>0</v>
      </c>
      <c r="AL17" s="141">
        <v>0</v>
      </c>
      <c r="AM17" s="169">
        <f t="shared" ref="AM17:AM19" si="36">AE17+AG17+AI17+AK17</f>
        <v>1</v>
      </c>
      <c r="AN17" s="169">
        <f t="shared" ref="AN17:AN19" si="37">+AF17+AH17+AJ17+AL17</f>
        <v>0</v>
      </c>
      <c r="AO17" s="141">
        <v>1</v>
      </c>
      <c r="AP17" s="141">
        <v>0</v>
      </c>
      <c r="AQ17" s="141">
        <v>0</v>
      </c>
      <c r="AR17" s="141">
        <v>0</v>
      </c>
      <c r="AS17" s="141">
        <v>0</v>
      </c>
      <c r="AT17" s="141">
        <v>0</v>
      </c>
      <c r="AU17" s="141">
        <v>0</v>
      </c>
      <c r="AV17" s="141">
        <v>0</v>
      </c>
      <c r="AW17" s="169">
        <f t="shared" ref="AW17:AW19" si="38">AO17+AQ17+AS17+AU17</f>
        <v>1</v>
      </c>
      <c r="AX17" s="169">
        <f t="shared" ref="AX17:AX19" si="39">+AP17+AR17+AT17+AV17</f>
        <v>0</v>
      </c>
      <c r="AY17" s="141">
        <v>0</v>
      </c>
      <c r="AZ17" s="141">
        <v>0</v>
      </c>
      <c r="BA17" s="141">
        <v>0</v>
      </c>
      <c r="BB17" s="141">
        <v>0</v>
      </c>
      <c r="BC17" s="141">
        <v>0</v>
      </c>
      <c r="BD17" s="141">
        <v>0</v>
      </c>
      <c r="BE17" s="141">
        <v>0</v>
      </c>
      <c r="BF17" s="141">
        <v>0</v>
      </c>
      <c r="BG17" s="136">
        <f t="shared" ref="BG17:BG19" si="40">AY17+BA17+BC17+BE17</f>
        <v>0</v>
      </c>
      <c r="BH17" s="136">
        <f t="shared" ref="BH17:BH19" si="41">+AZ17+BB17+BD17+BF17</f>
        <v>0</v>
      </c>
      <c r="BI17" s="137">
        <f t="shared" ref="BI17:BI19" si="42">S17+AC17+AM17+AW17+BG17</f>
        <v>2</v>
      </c>
      <c r="BJ17" s="138">
        <f t="shared" ref="BJ17:BJ19" si="43">T17+AD17+AN17+AX17+BH17</f>
        <v>0</v>
      </c>
      <c r="BK17" s="139">
        <f t="shared" ref="BK17:BK19" si="44">IF(AND(BJ17&gt;0,BI17&gt;0),BJ17/BI17,0)</f>
        <v>0</v>
      </c>
    </row>
    <row r="18" spans="1:71" ht="90.75" hidden="1" customHeight="1">
      <c r="A18" s="167"/>
      <c r="B18" s="275"/>
      <c r="C18" s="533"/>
      <c r="D18" s="192">
        <v>3</v>
      </c>
      <c r="E18" s="533"/>
      <c r="F18" s="536"/>
      <c r="G18" s="550"/>
      <c r="H18" s="567"/>
      <c r="I18" s="570"/>
      <c r="J18" s="271" t="s">
        <v>688</v>
      </c>
      <c r="K18" s="193">
        <v>0</v>
      </c>
      <c r="L18" s="193">
        <v>0</v>
      </c>
      <c r="M18" s="193">
        <v>0</v>
      </c>
      <c r="N18" s="193">
        <v>0</v>
      </c>
      <c r="O18" s="193">
        <v>0</v>
      </c>
      <c r="P18" s="193">
        <v>0</v>
      </c>
      <c r="Q18" s="193">
        <v>0</v>
      </c>
      <c r="R18" s="193">
        <v>0</v>
      </c>
      <c r="S18" s="136">
        <f t="shared" si="32"/>
        <v>0</v>
      </c>
      <c r="T18" s="136">
        <f t="shared" si="33"/>
        <v>0</v>
      </c>
      <c r="U18" s="193">
        <v>0</v>
      </c>
      <c r="V18" s="193">
        <v>0</v>
      </c>
      <c r="W18" s="193">
        <v>0</v>
      </c>
      <c r="X18" s="193">
        <v>0</v>
      </c>
      <c r="Y18" s="160">
        <v>0</v>
      </c>
      <c r="Z18" s="160">
        <v>0</v>
      </c>
      <c r="AA18" s="160">
        <v>1</v>
      </c>
      <c r="AB18" s="160">
        <v>1</v>
      </c>
      <c r="AC18" s="169">
        <f t="shared" si="34"/>
        <v>1</v>
      </c>
      <c r="AD18" s="169">
        <f t="shared" si="35"/>
        <v>1</v>
      </c>
      <c r="AE18" s="141">
        <v>0</v>
      </c>
      <c r="AF18" s="141">
        <v>0</v>
      </c>
      <c r="AG18" s="141">
        <v>0</v>
      </c>
      <c r="AH18" s="141">
        <v>0</v>
      </c>
      <c r="AI18" s="141">
        <v>0</v>
      </c>
      <c r="AJ18" s="141">
        <v>0</v>
      </c>
      <c r="AK18" s="141">
        <v>1</v>
      </c>
      <c r="AL18" s="141">
        <v>0</v>
      </c>
      <c r="AM18" s="169">
        <f t="shared" si="36"/>
        <v>1</v>
      </c>
      <c r="AN18" s="169">
        <f t="shared" si="37"/>
        <v>0</v>
      </c>
      <c r="AO18" s="141">
        <v>0</v>
      </c>
      <c r="AP18" s="141">
        <v>0</v>
      </c>
      <c r="AQ18" s="141">
        <v>0</v>
      </c>
      <c r="AR18" s="141">
        <v>0</v>
      </c>
      <c r="AS18" s="141">
        <v>0</v>
      </c>
      <c r="AT18" s="141">
        <v>0</v>
      </c>
      <c r="AU18" s="141">
        <v>1</v>
      </c>
      <c r="AV18" s="141">
        <v>0</v>
      </c>
      <c r="AW18" s="169">
        <f t="shared" si="38"/>
        <v>1</v>
      </c>
      <c r="AX18" s="169">
        <f t="shared" si="39"/>
        <v>0</v>
      </c>
      <c r="AY18" s="141">
        <v>0</v>
      </c>
      <c r="AZ18" s="141">
        <v>0</v>
      </c>
      <c r="BA18" s="141">
        <v>0</v>
      </c>
      <c r="BB18" s="141">
        <v>0</v>
      </c>
      <c r="BC18" s="141">
        <v>0</v>
      </c>
      <c r="BD18" s="141">
        <v>0</v>
      </c>
      <c r="BE18" s="141">
        <v>0</v>
      </c>
      <c r="BF18" s="141">
        <v>0</v>
      </c>
      <c r="BG18" s="136">
        <f t="shared" si="40"/>
        <v>0</v>
      </c>
      <c r="BH18" s="136">
        <f t="shared" si="41"/>
        <v>0</v>
      </c>
      <c r="BI18" s="137">
        <f t="shared" si="42"/>
        <v>3</v>
      </c>
      <c r="BJ18" s="138">
        <f t="shared" si="43"/>
        <v>1</v>
      </c>
      <c r="BK18" s="139"/>
    </row>
    <row r="19" spans="1:71" s="282" customFormat="1" ht="351.75" customHeight="1">
      <c r="A19" s="278"/>
      <c r="B19" s="541" t="s">
        <v>529</v>
      </c>
      <c r="C19" s="534"/>
      <c r="D19" s="192">
        <f>SUM(D16:D18)</f>
        <v>8</v>
      </c>
      <c r="E19" s="534"/>
      <c r="F19" s="537"/>
      <c r="G19" s="551"/>
      <c r="H19" s="568"/>
      <c r="I19" s="571"/>
      <c r="J19" s="277" t="s">
        <v>670</v>
      </c>
      <c r="K19" s="192">
        <f t="shared" ref="K19:R19" si="45">SUM(K16:K17)</f>
        <v>0</v>
      </c>
      <c r="L19" s="192">
        <f t="shared" si="45"/>
        <v>0</v>
      </c>
      <c r="M19" s="192">
        <f t="shared" si="45"/>
        <v>0</v>
      </c>
      <c r="N19" s="192">
        <f t="shared" si="45"/>
        <v>0</v>
      </c>
      <c r="O19" s="192">
        <f t="shared" si="45"/>
        <v>0</v>
      </c>
      <c r="P19" s="192">
        <f t="shared" si="45"/>
        <v>0</v>
      </c>
      <c r="Q19" s="192">
        <f t="shared" si="45"/>
        <v>0</v>
      </c>
      <c r="R19" s="192">
        <f t="shared" si="45"/>
        <v>0</v>
      </c>
      <c r="S19" s="136">
        <f t="shared" si="32"/>
        <v>0</v>
      </c>
      <c r="T19" s="136">
        <f t="shared" si="33"/>
        <v>0</v>
      </c>
      <c r="U19" s="192">
        <f t="shared" ref="U19:AB19" si="46">SUM(U16:U17)</f>
        <v>0</v>
      </c>
      <c r="V19" s="192">
        <f t="shared" si="46"/>
        <v>0</v>
      </c>
      <c r="W19" s="192">
        <f t="shared" si="46"/>
        <v>0</v>
      </c>
      <c r="X19" s="192">
        <f t="shared" si="46"/>
        <v>0</v>
      </c>
      <c r="Y19" s="160">
        <f t="shared" si="46"/>
        <v>0</v>
      </c>
      <c r="Z19" s="160">
        <f t="shared" si="46"/>
        <v>0</v>
      </c>
      <c r="AA19" s="160">
        <f t="shared" si="46"/>
        <v>1</v>
      </c>
      <c r="AB19" s="160">
        <f t="shared" si="46"/>
        <v>1</v>
      </c>
      <c r="AC19" s="169">
        <f t="shared" si="34"/>
        <v>1</v>
      </c>
      <c r="AD19" s="169">
        <f t="shared" si="35"/>
        <v>1</v>
      </c>
      <c r="AE19" s="160">
        <f t="shared" ref="AE19:AL19" si="47">SUM(AE16:AE17)</f>
        <v>1</v>
      </c>
      <c r="AF19" s="160">
        <f t="shared" si="47"/>
        <v>0</v>
      </c>
      <c r="AG19" s="160">
        <f t="shared" si="47"/>
        <v>0</v>
      </c>
      <c r="AH19" s="160">
        <f t="shared" si="47"/>
        <v>0</v>
      </c>
      <c r="AI19" s="160">
        <f t="shared" si="47"/>
        <v>0</v>
      </c>
      <c r="AJ19" s="160">
        <f t="shared" si="47"/>
        <v>0</v>
      </c>
      <c r="AK19" s="160">
        <f t="shared" si="47"/>
        <v>1</v>
      </c>
      <c r="AL19" s="160">
        <f t="shared" si="47"/>
        <v>0</v>
      </c>
      <c r="AM19" s="169">
        <f t="shared" si="36"/>
        <v>2</v>
      </c>
      <c r="AN19" s="169">
        <f t="shared" si="37"/>
        <v>0</v>
      </c>
      <c r="AO19" s="160">
        <f t="shared" ref="AO19:AV19" si="48">SUM(AO16:AO17)</f>
        <v>1</v>
      </c>
      <c r="AP19" s="160">
        <f t="shared" si="48"/>
        <v>0</v>
      </c>
      <c r="AQ19" s="160">
        <f t="shared" si="48"/>
        <v>0</v>
      </c>
      <c r="AR19" s="160">
        <f t="shared" si="48"/>
        <v>0</v>
      </c>
      <c r="AS19" s="160">
        <f t="shared" si="48"/>
        <v>0</v>
      </c>
      <c r="AT19" s="160">
        <f t="shared" si="48"/>
        <v>0</v>
      </c>
      <c r="AU19" s="160">
        <f t="shared" si="48"/>
        <v>1</v>
      </c>
      <c r="AV19" s="160">
        <f t="shared" si="48"/>
        <v>0</v>
      </c>
      <c r="AW19" s="169">
        <f t="shared" si="38"/>
        <v>2</v>
      </c>
      <c r="AX19" s="169">
        <f t="shared" si="39"/>
        <v>0</v>
      </c>
      <c r="AY19" s="160">
        <f t="shared" ref="AY19:BF19" si="49">SUM(AY16:AY17)</f>
        <v>0</v>
      </c>
      <c r="AZ19" s="160">
        <f t="shared" si="49"/>
        <v>0</v>
      </c>
      <c r="BA19" s="160">
        <f t="shared" si="49"/>
        <v>0</v>
      </c>
      <c r="BB19" s="160">
        <f t="shared" si="49"/>
        <v>0</v>
      </c>
      <c r="BC19" s="160">
        <f t="shared" si="49"/>
        <v>0</v>
      </c>
      <c r="BD19" s="160">
        <f t="shared" si="49"/>
        <v>0</v>
      </c>
      <c r="BE19" s="160">
        <f t="shared" si="49"/>
        <v>0</v>
      </c>
      <c r="BF19" s="160">
        <f t="shared" si="49"/>
        <v>0</v>
      </c>
      <c r="BG19" s="136">
        <f t="shared" si="40"/>
        <v>0</v>
      </c>
      <c r="BH19" s="136">
        <f t="shared" si="41"/>
        <v>0</v>
      </c>
      <c r="BI19" s="137">
        <f t="shared" si="42"/>
        <v>5</v>
      </c>
      <c r="BJ19" s="138">
        <f t="shared" si="43"/>
        <v>1</v>
      </c>
      <c r="BK19" s="281">
        <f t="shared" si="44"/>
        <v>0.2</v>
      </c>
    </row>
    <row r="20" spans="1:71" s="133" customFormat="1" ht="178.5" hidden="1" customHeight="1">
      <c r="A20" s="168"/>
      <c r="B20" s="541"/>
      <c r="C20" s="532" t="s">
        <v>614</v>
      </c>
      <c r="D20" s="192">
        <v>124000</v>
      </c>
      <c r="E20" s="532" t="s">
        <v>545</v>
      </c>
      <c r="F20" s="535" t="s">
        <v>546</v>
      </c>
      <c r="G20" s="549" t="s">
        <v>539</v>
      </c>
      <c r="H20" s="190" t="s">
        <v>682</v>
      </c>
      <c r="I20" s="196" t="s">
        <v>683</v>
      </c>
      <c r="J20" s="190" t="s">
        <v>652</v>
      </c>
      <c r="K20" s="191">
        <v>0</v>
      </c>
      <c r="L20" s="191">
        <v>0</v>
      </c>
      <c r="M20" s="191">
        <v>0</v>
      </c>
      <c r="N20" s="191">
        <v>0</v>
      </c>
      <c r="O20" s="191">
        <v>0</v>
      </c>
      <c r="P20" s="191">
        <v>0</v>
      </c>
      <c r="Q20" s="191">
        <v>0</v>
      </c>
      <c r="R20" s="191">
        <v>0</v>
      </c>
      <c r="S20" s="136">
        <f t="shared" si="19"/>
        <v>0</v>
      </c>
      <c r="T20" s="136">
        <f t="shared" si="20"/>
        <v>0</v>
      </c>
      <c r="U20" s="191">
        <v>0</v>
      </c>
      <c r="V20" s="191">
        <v>3467</v>
      </c>
      <c r="W20" s="191">
        <v>0</v>
      </c>
      <c r="X20" s="191">
        <v>9139</v>
      </c>
      <c r="Y20" s="135">
        <v>0</v>
      </c>
      <c r="Z20" s="135">
        <v>22981</v>
      </c>
      <c r="AA20" s="160">
        <v>47000</v>
      </c>
      <c r="AB20" s="135">
        <v>13891</v>
      </c>
      <c r="AC20" s="169">
        <f t="shared" si="21"/>
        <v>47000</v>
      </c>
      <c r="AD20" s="169">
        <f t="shared" si="22"/>
        <v>49478</v>
      </c>
      <c r="AE20" s="142"/>
      <c r="AF20" s="142"/>
      <c r="AG20" s="142"/>
      <c r="AH20" s="142"/>
      <c r="AI20" s="142"/>
      <c r="AJ20" s="142"/>
      <c r="AK20" s="142">
        <v>47000</v>
      </c>
      <c r="AL20" s="142"/>
      <c r="AM20" s="169">
        <f t="shared" si="23"/>
        <v>47000</v>
      </c>
      <c r="AN20" s="169">
        <f t="shared" si="24"/>
        <v>0</v>
      </c>
      <c r="AO20" s="143"/>
      <c r="AP20" s="143"/>
      <c r="AQ20" s="143"/>
      <c r="AR20" s="143"/>
      <c r="AS20" s="143"/>
      <c r="AT20" s="143"/>
      <c r="AU20" s="143">
        <v>25000</v>
      </c>
      <c r="AV20" s="135"/>
      <c r="AW20" s="169">
        <f t="shared" si="25"/>
        <v>25000</v>
      </c>
      <c r="AX20" s="169">
        <f t="shared" si="26"/>
        <v>0</v>
      </c>
      <c r="AY20" s="135">
        <v>5000</v>
      </c>
      <c r="AZ20" s="135">
        <v>0</v>
      </c>
      <c r="BA20" s="135">
        <v>0</v>
      </c>
      <c r="BB20" s="135">
        <v>0</v>
      </c>
      <c r="BC20" s="135">
        <v>0</v>
      </c>
      <c r="BD20" s="135">
        <v>0</v>
      </c>
      <c r="BE20" s="135">
        <v>0</v>
      </c>
      <c r="BF20" s="135">
        <v>0</v>
      </c>
      <c r="BG20" s="136">
        <f t="shared" si="27"/>
        <v>5000</v>
      </c>
      <c r="BH20" s="136">
        <f t="shared" si="28"/>
        <v>0</v>
      </c>
      <c r="BI20" s="137">
        <f t="shared" si="29"/>
        <v>124000</v>
      </c>
      <c r="BJ20" s="138">
        <f t="shared" si="30"/>
        <v>49478</v>
      </c>
      <c r="BK20" s="139">
        <f t="shared" si="31"/>
        <v>0.39901612903225808</v>
      </c>
    </row>
    <row r="21" spans="1:71" ht="143.25" hidden="1" customHeight="1">
      <c r="A21" s="167"/>
      <c r="B21" s="541"/>
      <c r="C21" s="533"/>
      <c r="D21" s="192">
        <v>15000</v>
      </c>
      <c r="E21" s="533"/>
      <c r="F21" s="536"/>
      <c r="G21" s="550"/>
      <c r="H21" s="190" t="s">
        <v>618</v>
      </c>
      <c r="I21" s="196" t="s">
        <v>619</v>
      </c>
      <c r="J21" s="261" t="s">
        <v>557</v>
      </c>
      <c r="K21" s="192">
        <v>0</v>
      </c>
      <c r="L21" s="192">
        <v>0</v>
      </c>
      <c r="M21" s="192">
        <v>0</v>
      </c>
      <c r="N21" s="192">
        <v>0</v>
      </c>
      <c r="O21" s="192">
        <v>0</v>
      </c>
      <c r="P21" s="192">
        <v>0</v>
      </c>
      <c r="Q21" s="192">
        <v>0</v>
      </c>
      <c r="R21" s="192">
        <v>0</v>
      </c>
      <c r="S21" s="136">
        <f t="shared" ref="S21:S22" si="50">K21+M21+O21+Q21</f>
        <v>0</v>
      </c>
      <c r="T21" s="136">
        <f t="shared" ref="T21:T22" si="51">+L21+N21+P21+R21</f>
        <v>0</v>
      </c>
      <c r="U21" s="192">
        <v>0</v>
      </c>
      <c r="V21" s="192">
        <v>0</v>
      </c>
      <c r="W21" s="192">
        <v>0</v>
      </c>
      <c r="X21" s="192">
        <v>0</v>
      </c>
      <c r="Y21" s="160">
        <v>0</v>
      </c>
      <c r="Z21" s="160">
        <v>328</v>
      </c>
      <c r="AA21" s="160">
        <v>0</v>
      </c>
      <c r="AB21" s="160">
        <v>437</v>
      </c>
      <c r="AC21" s="169">
        <f t="shared" ref="AC21:AC22" si="52">U21+W21+Y21+AA21</f>
        <v>0</v>
      </c>
      <c r="AD21" s="169">
        <f t="shared" ref="AD21:AD22" si="53">+V21+X21+Z21+AB21</f>
        <v>765</v>
      </c>
      <c r="AE21" s="160">
        <v>1200</v>
      </c>
      <c r="AF21" s="160">
        <v>0</v>
      </c>
      <c r="AG21" s="160">
        <v>1200</v>
      </c>
      <c r="AH21" s="160">
        <v>0</v>
      </c>
      <c r="AI21" s="160">
        <v>1200</v>
      </c>
      <c r="AJ21" s="160">
        <v>0</v>
      </c>
      <c r="AK21" s="160">
        <v>1200</v>
      </c>
      <c r="AL21" s="160">
        <v>0</v>
      </c>
      <c r="AM21" s="169">
        <f t="shared" ref="AM21:AM22" si="54">AE21+AG21+AI21+AK21</f>
        <v>4800</v>
      </c>
      <c r="AN21" s="169">
        <f t="shared" ref="AN21:AN22" si="55">+AF21+AH21+AJ21+AL21</f>
        <v>0</v>
      </c>
      <c r="AO21" s="160">
        <v>1200</v>
      </c>
      <c r="AP21" s="160">
        <v>0</v>
      </c>
      <c r="AQ21" s="160">
        <v>1200</v>
      </c>
      <c r="AR21" s="160">
        <v>0</v>
      </c>
      <c r="AS21" s="160">
        <v>1200</v>
      </c>
      <c r="AT21" s="160">
        <v>0</v>
      </c>
      <c r="AU21" s="160">
        <v>1200</v>
      </c>
      <c r="AV21" s="160">
        <v>0</v>
      </c>
      <c r="AW21" s="170">
        <f t="shared" si="25"/>
        <v>4800</v>
      </c>
      <c r="AX21" s="170">
        <f t="shared" si="26"/>
        <v>0</v>
      </c>
      <c r="AY21" s="160">
        <v>1800</v>
      </c>
      <c r="AZ21" s="160">
        <v>0</v>
      </c>
      <c r="BA21" s="160">
        <v>1200</v>
      </c>
      <c r="BB21" s="160">
        <v>0</v>
      </c>
      <c r="BC21" s="160">
        <v>1200</v>
      </c>
      <c r="BD21" s="160">
        <v>0</v>
      </c>
      <c r="BE21" s="160">
        <v>1200</v>
      </c>
      <c r="BF21" s="160">
        <v>0</v>
      </c>
      <c r="BG21" s="144">
        <f t="shared" si="27"/>
        <v>5400</v>
      </c>
      <c r="BH21" s="144">
        <f t="shared" si="28"/>
        <v>0</v>
      </c>
      <c r="BI21" s="145">
        <f t="shared" si="29"/>
        <v>15000</v>
      </c>
      <c r="BJ21" s="146">
        <f t="shared" si="30"/>
        <v>765</v>
      </c>
      <c r="BK21" s="147">
        <f t="shared" si="31"/>
        <v>5.0999999999999997E-2</v>
      </c>
    </row>
    <row r="22" spans="1:71" s="282" customFormat="1" ht="219" customHeight="1">
      <c r="A22" s="278"/>
      <c r="B22" s="542"/>
      <c r="C22" s="534"/>
      <c r="D22" s="192">
        <f>SUM(D20:D21)</f>
        <v>139000</v>
      </c>
      <c r="E22" s="534"/>
      <c r="F22" s="537"/>
      <c r="G22" s="551"/>
      <c r="H22" s="277" t="s">
        <v>684</v>
      </c>
      <c r="I22" s="196" t="s">
        <v>685</v>
      </c>
      <c r="J22" s="277" t="s">
        <v>654</v>
      </c>
      <c r="K22" s="283">
        <f>SUM(K20:K21)</f>
        <v>0</v>
      </c>
      <c r="L22" s="283">
        <f t="shared" ref="L22:R22" si="56">SUM(L20:L21)</f>
        <v>0</v>
      </c>
      <c r="M22" s="283">
        <f t="shared" si="56"/>
        <v>0</v>
      </c>
      <c r="N22" s="283">
        <f t="shared" si="56"/>
        <v>0</v>
      </c>
      <c r="O22" s="283">
        <f t="shared" si="56"/>
        <v>0</v>
      </c>
      <c r="P22" s="283">
        <f t="shared" si="56"/>
        <v>0</v>
      </c>
      <c r="Q22" s="283">
        <f t="shared" si="56"/>
        <v>0</v>
      </c>
      <c r="R22" s="283">
        <f t="shared" si="56"/>
        <v>0</v>
      </c>
      <c r="S22" s="136">
        <f t="shared" si="50"/>
        <v>0</v>
      </c>
      <c r="T22" s="136">
        <f t="shared" si="51"/>
        <v>0</v>
      </c>
      <c r="U22" s="283">
        <f>SUM(U20:U21)</f>
        <v>0</v>
      </c>
      <c r="V22" s="283">
        <f t="shared" ref="V22:AB22" si="57">SUM(V20:V21)</f>
        <v>3467</v>
      </c>
      <c r="W22" s="283">
        <f t="shared" si="57"/>
        <v>0</v>
      </c>
      <c r="X22" s="283">
        <f t="shared" si="57"/>
        <v>9139</v>
      </c>
      <c r="Y22" s="142">
        <f t="shared" si="57"/>
        <v>0</v>
      </c>
      <c r="Z22" s="142">
        <f t="shared" si="57"/>
        <v>23309</v>
      </c>
      <c r="AA22" s="142">
        <f t="shared" si="57"/>
        <v>47000</v>
      </c>
      <c r="AB22" s="142">
        <f t="shared" si="57"/>
        <v>14328</v>
      </c>
      <c r="AC22" s="169">
        <f t="shared" si="52"/>
        <v>47000</v>
      </c>
      <c r="AD22" s="169">
        <f t="shared" si="53"/>
        <v>50243</v>
      </c>
      <c r="AE22" s="142">
        <f>SUM(AE20:AE21)</f>
        <v>1200</v>
      </c>
      <c r="AF22" s="142">
        <f t="shared" ref="AF22:AL22" si="58">SUM(AF20:AF21)</f>
        <v>0</v>
      </c>
      <c r="AG22" s="142">
        <f t="shared" si="58"/>
        <v>1200</v>
      </c>
      <c r="AH22" s="142">
        <f t="shared" si="58"/>
        <v>0</v>
      </c>
      <c r="AI22" s="142">
        <f t="shared" si="58"/>
        <v>1200</v>
      </c>
      <c r="AJ22" s="142">
        <f t="shared" si="58"/>
        <v>0</v>
      </c>
      <c r="AK22" s="142">
        <f t="shared" si="58"/>
        <v>48200</v>
      </c>
      <c r="AL22" s="142">
        <f t="shared" si="58"/>
        <v>0</v>
      </c>
      <c r="AM22" s="169">
        <f t="shared" si="54"/>
        <v>51800</v>
      </c>
      <c r="AN22" s="169">
        <f t="shared" si="55"/>
        <v>0</v>
      </c>
      <c r="AO22" s="142">
        <f>SUM(AO20:AO21)</f>
        <v>1200</v>
      </c>
      <c r="AP22" s="142">
        <f t="shared" ref="AP22:AV22" si="59">SUM(AP20:AP21)</f>
        <v>0</v>
      </c>
      <c r="AQ22" s="142">
        <f t="shared" si="59"/>
        <v>1200</v>
      </c>
      <c r="AR22" s="142">
        <f t="shared" si="59"/>
        <v>0</v>
      </c>
      <c r="AS22" s="142">
        <f t="shared" si="59"/>
        <v>1200</v>
      </c>
      <c r="AT22" s="142">
        <f t="shared" si="59"/>
        <v>0</v>
      </c>
      <c r="AU22" s="142">
        <f t="shared" si="59"/>
        <v>26200</v>
      </c>
      <c r="AV22" s="142">
        <f t="shared" si="59"/>
        <v>0</v>
      </c>
      <c r="AW22" s="170">
        <f t="shared" ref="AW22" si="60">AO22+AQ22+AS22+AU22</f>
        <v>29800</v>
      </c>
      <c r="AX22" s="170">
        <f t="shared" ref="AX22" si="61">+AP22+AR22+AT22+AV22</f>
        <v>0</v>
      </c>
      <c r="AY22" s="142">
        <f>SUM(AY20:AY21)</f>
        <v>6800</v>
      </c>
      <c r="AZ22" s="142">
        <f t="shared" ref="AZ22:BF22" si="62">SUM(AZ20:AZ21)</f>
        <v>0</v>
      </c>
      <c r="BA22" s="142">
        <f t="shared" si="62"/>
        <v>1200</v>
      </c>
      <c r="BB22" s="142">
        <f t="shared" si="62"/>
        <v>0</v>
      </c>
      <c r="BC22" s="142">
        <f t="shared" si="62"/>
        <v>1200</v>
      </c>
      <c r="BD22" s="142">
        <f t="shared" si="62"/>
        <v>0</v>
      </c>
      <c r="BE22" s="142">
        <f t="shared" si="62"/>
        <v>1200</v>
      </c>
      <c r="BF22" s="142">
        <f t="shared" si="62"/>
        <v>0</v>
      </c>
      <c r="BG22" s="144">
        <f t="shared" ref="BG22" si="63">AY22+BA22+BC22+BE22</f>
        <v>10400</v>
      </c>
      <c r="BH22" s="144">
        <f t="shared" ref="BH22" si="64">+AZ22+BB22+BD22+BF22</f>
        <v>0</v>
      </c>
      <c r="BI22" s="145">
        <f t="shared" ref="BI22" si="65">S22+AC22+AM22+AW22+BG22</f>
        <v>139000</v>
      </c>
      <c r="BJ22" s="146">
        <f t="shared" ref="BJ22" si="66">T22+AD22+AN22+AX22+BH22</f>
        <v>50243</v>
      </c>
      <c r="BK22" s="284">
        <f t="shared" ref="BK22" si="67">IF(AND(BJ22&gt;0,BI22&gt;0),BJ22/BI22,0)</f>
        <v>0.36146043165467628</v>
      </c>
    </row>
    <row r="23" spans="1:71" ht="273" customHeight="1">
      <c r="A23" s="167"/>
      <c r="B23" s="197" t="s">
        <v>530</v>
      </c>
      <c r="C23" s="198" t="s">
        <v>638</v>
      </c>
      <c r="D23" s="199">
        <v>54</v>
      </c>
      <c r="E23" s="200" t="s">
        <v>612</v>
      </c>
      <c r="F23" s="201" t="s">
        <v>613</v>
      </c>
      <c r="G23" s="202" t="s">
        <v>547</v>
      </c>
      <c r="H23" s="203" t="s">
        <v>548</v>
      </c>
      <c r="I23" s="203" t="s">
        <v>669</v>
      </c>
      <c r="J23" s="203" t="s">
        <v>655</v>
      </c>
      <c r="K23" s="204">
        <v>0</v>
      </c>
      <c r="L23" s="204">
        <v>0</v>
      </c>
      <c r="M23" s="204">
        <v>0</v>
      </c>
      <c r="N23" s="204">
        <v>0</v>
      </c>
      <c r="O23" s="204">
        <v>0</v>
      </c>
      <c r="P23" s="204">
        <v>0</v>
      </c>
      <c r="Q23" s="192">
        <v>0</v>
      </c>
      <c r="R23" s="192">
        <v>0</v>
      </c>
      <c r="S23" s="148">
        <f t="shared" si="19"/>
        <v>0</v>
      </c>
      <c r="T23" s="148">
        <f t="shared" si="20"/>
        <v>0</v>
      </c>
      <c r="U23" s="192">
        <v>0</v>
      </c>
      <c r="V23" s="192">
        <v>0</v>
      </c>
      <c r="W23" s="192">
        <v>6</v>
      </c>
      <c r="X23" s="192">
        <v>6</v>
      </c>
      <c r="Y23" s="160">
        <v>3</v>
      </c>
      <c r="Z23" s="160">
        <v>4</v>
      </c>
      <c r="AA23" s="160">
        <v>3</v>
      </c>
      <c r="AB23" s="160">
        <v>4</v>
      </c>
      <c r="AC23" s="171">
        <f t="shared" si="21"/>
        <v>12</v>
      </c>
      <c r="AD23" s="171">
        <f t="shared" si="22"/>
        <v>14</v>
      </c>
      <c r="AE23" s="160">
        <v>0</v>
      </c>
      <c r="AF23" s="160">
        <v>0</v>
      </c>
      <c r="AG23" s="160">
        <v>6</v>
      </c>
      <c r="AH23" s="160">
        <v>0</v>
      </c>
      <c r="AI23" s="160">
        <v>4</v>
      </c>
      <c r="AJ23" s="160">
        <v>0</v>
      </c>
      <c r="AK23" s="160">
        <v>4</v>
      </c>
      <c r="AL23" s="160">
        <v>0</v>
      </c>
      <c r="AM23" s="171">
        <f t="shared" si="23"/>
        <v>14</v>
      </c>
      <c r="AN23" s="171">
        <f t="shared" si="24"/>
        <v>0</v>
      </c>
      <c r="AO23" s="160">
        <v>0</v>
      </c>
      <c r="AP23" s="160">
        <v>0</v>
      </c>
      <c r="AQ23" s="160">
        <v>6</v>
      </c>
      <c r="AR23" s="160">
        <v>0</v>
      </c>
      <c r="AS23" s="160">
        <v>4</v>
      </c>
      <c r="AT23" s="160">
        <v>0</v>
      </c>
      <c r="AU23" s="160">
        <v>4</v>
      </c>
      <c r="AV23" s="160">
        <v>0</v>
      </c>
      <c r="AW23" s="171">
        <f t="shared" si="25"/>
        <v>14</v>
      </c>
      <c r="AX23" s="171">
        <f t="shared" si="26"/>
        <v>0</v>
      </c>
      <c r="AY23" s="160">
        <v>0</v>
      </c>
      <c r="AZ23" s="160">
        <v>0</v>
      </c>
      <c r="BA23" s="160">
        <v>6</v>
      </c>
      <c r="BB23" s="160">
        <v>0</v>
      </c>
      <c r="BC23" s="160">
        <v>4</v>
      </c>
      <c r="BD23" s="160">
        <v>0</v>
      </c>
      <c r="BE23" s="160">
        <v>4</v>
      </c>
      <c r="BF23" s="160">
        <v>0</v>
      </c>
      <c r="BG23" s="148">
        <f t="shared" si="27"/>
        <v>14</v>
      </c>
      <c r="BH23" s="148">
        <f t="shared" si="28"/>
        <v>0</v>
      </c>
      <c r="BI23" s="145">
        <f t="shared" si="29"/>
        <v>54</v>
      </c>
      <c r="BJ23" s="149">
        <f t="shared" si="30"/>
        <v>14</v>
      </c>
      <c r="BK23" s="150">
        <f t="shared" si="31"/>
        <v>0.25925925925925924</v>
      </c>
    </row>
    <row r="24" spans="1:71" ht="409.6" customHeight="1">
      <c r="A24" s="167"/>
      <c r="B24" s="205" t="s">
        <v>531</v>
      </c>
      <c r="C24" s="206" t="s">
        <v>549</v>
      </c>
      <c r="D24" s="207">
        <v>0.85</v>
      </c>
      <c r="E24" s="208" t="s">
        <v>550</v>
      </c>
      <c r="F24" s="209" t="s">
        <v>551</v>
      </c>
      <c r="G24" s="210" t="s">
        <v>539</v>
      </c>
      <c r="H24" s="208" t="s">
        <v>552</v>
      </c>
      <c r="I24" s="270" t="s">
        <v>553</v>
      </c>
      <c r="J24" s="208" t="s">
        <v>656</v>
      </c>
      <c r="K24" s="211">
        <v>0</v>
      </c>
      <c r="L24" s="211">
        <v>0</v>
      </c>
      <c r="M24" s="211">
        <v>0</v>
      </c>
      <c r="N24" s="211">
        <v>0</v>
      </c>
      <c r="O24" s="211">
        <v>0</v>
      </c>
      <c r="P24" s="211">
        <v>0</v>
      </c>
      <c r="Q24" s="210">
        <v>1</v>
      </c>
      <c r="R24" s="210">
        <v>1</v>
      </c>
      <c r="S24" s="148">
        <f t="shared" si="19"/>
        <v>1</v>
      </c>
      <c r="T24" s="148">
        <f t="shared" si="20"/>
        <v>1</v>
      </c>
      <c r="U24" s="210">
        <v>1</v>
      </c>
      <c r="V24" s="210">
        <v>1</v>
      </c>
      <c r="W24" s="210">
        <v>1</v>
      </c>
      <c r="X24" s="210">
        <v>1</v>
      </c>
      <c r="Y24" s="151">
        <v>1</v>
      </c>
      <c r="Z24" s="151">
        <v>1</v>
      </c>
      <c r="AA24" s="151">
        <v>0</v>
      </c>
      <c r="AB24" s="151">
        <v>0</v>
      </c>
      <c r="AC24" s="171">
        <f t="shared" si="21"/>
        <v>3</v>
      </c>
      <c r="AD24" s="171">
        <f t="shared" si="22"/>
        <v>3</v>
      </c>
      <c r="AE24" s="151">
        <v>0</v>
      </c>
      <c r="AF24" s="151">
        <v>0</v>
      </c>
      <c r="AG24" s="151">
        <v>3</v>
      </c>
      <c r="AH24" s="151">
        <v>0</v>
      </c>
      <c r="AI24" s="151">
        <v>2</v>
      </c>
      <c r="AJ24" s="151">
        <v>0</v>
      </c>
      <c r="AK24" s="151">
        <v>1</v>
      </c>
      <c r="AL24" s="151">
        <v>0</v>
      </c>
      <c r="AM24" s="171">
        <f t="shared" si="23"/>
        <v>6</v>
      </c>
      <c r="AN24" s="171">
        <f t="shared" si="24"/>
        <v>0</v>
      </c>
      <c r="AO24" s="151">
        <v>1</v>
      </c>
      <c r="AP24" s="151">
        <v>0</v>
      </c>
      <c r="AQ24" s="151">
        <v>2</v>
      </c>
      <c r="AR24" s="151">
        <v>0</v>
      </c>
      <c r="AS24" s="151">
        <v>2</v>
      </c>
      <c r="AT24" s="151">
        <v>0</v>
      </c>
      <c r="AU24" s="151">
        <v>1</v>
      </c>
      <c r="AV24" s="151">
        <v>0</v>
      </c>
      <c r="AW24" s="171">
        <f t="shared" si="25"/>
        <v>6</v>
      </c>
      <c r="AX24" s="171">
        <f t="shared" si="26"/>
        <v>0</v>
      </c>
      <c r="AY24" s="151">
        <v>0</v>
      </c>
      <c r="AZ24" s="151">
        <v>0</v>
      </c>
      <c r="BA24" s="151">
        <v>1</v>
      </c>
      <c r="BB24" s="151">
        <v>0</v>
      </c>
      <c r="BC24" s="151">
        <v>1</v>
      </c>
      <c r="BD24" s="151">
        <v>0</v>
      </c>
      <c r="BE24" s="151">
        <v>0</v>
      </c>
      <c r="BF24" s="151">
        <v>0</v>
      </c>
      <c r="BG24" s="148">
        <f t="shared" si="27"/>
        <v>2</v>
      </c>
      <c r="BH24" s="148">
        <f t="shared" si="28"/>
        <v>0</v>
      </c>
      <c r="BI24" s="145">
        <f t="shared" si="29"/>
        <v>18</v>
      </c>
      <c r="BJ24" s="149">
        <f t="shared" si="30"/>
        <v>4</v>
      </c>
      <c r="BK24" s="150">
        <f t="shared" si="31"/>
        <v>0.22222222222222221</v>
      </c>
    </row>
    <row r="25" spans="1:71" ht="222" customHeight="1">
      <c r="A25" s="167"/>
      <c r="B25" s="524" t="s">
        <v>532</v>
      </c>
      <c r="C25" s="212" t="s">
        <v>554</v>
      </c>
      <c r="D25" s="213">
        <v>1500</v>
      </c>
      <c r="E25" s="214" t="s">
        <v>632</v>
      </c>
      <c r="F25" s="215" t="s">
        <v>633</v>
      </c>
      <c r="G25" s="216" t="s">
        <v>539</v>
      </c>
      <c r="H25" s="217" t="s">
        <v>555</v>
      </c>
      <c r="I25" s="218" t="s">
        <v>556</v>
      </c>
      <c r="J25" s="229" t="s">
        <v>557</v>
      </c>
      <c r="K25" s="219">
        <v>0</v>
      </c>
      <c r="L25" s="219">
        <v>0</v>
      </c>
      <c r="M25" s="219">
        <v>0</v>
      </c>
      <c r="N25" s="219">
        <v>0</v>
      </c>
      <c r="O25" s="219">
        <v>0</v>
      </c>
      <c r="P25" s="219">
        <v>0</v>
      </c>
      <c r="Q25" s="193">
        <v>0</v>
      </c>
      <c r="R25" s="193">
        <v>0</v>
      </c>
      <c r="S25" s="148">
        <f t="shared" si="19"/>
        <v>0</v>
      </c>
      <c r="T25" s="148">
        <f t="shared" si="20"/>
        <v>0</v>
      </c>
      <c r="U25" s="210">
        <v>0</v>
      </c>
      <c r="V25" s="220">
        <v>265</v>
      </c>
      <c r="W25" s="220">
        <v>100</v>
      </c>
      <c r="X25" s="220">
        <v>252</v>
      </c>
      <c r="Y25" s="272">
        <v>100</v>
      </c>
      <c r="Z25" s="272">
        <v>-367</v>
      </c>
      <c r="AA25" s="272">
        <v>100</v>
      </c>
      <c r="AB25" s="272">
        <v>46</v>
      </c>
      <c r="AC25" s="171">
        <f t="shared" si="21"/>
        <v>300</v>
      </c>
      <c r="AD25" s="171">
        <f t="shared" si="22"/>
        <v>196</v>
      </c>
      <c r="AE25" s="151">
        <v>100</v>
      </c>
      <c r="AF25" s="151">
        <v>0</v>
      </c>
      <c r="AG25" s="151">
        <v>100</v>
      </c>
      <c r="AH25" s="151">
        <v>0</v>
      </c>
      <c r="AI25" s="151">
        <v>100</v>
      </c>
      <c r="AJ25" s="151">
        <v>0</v>
      </c>
      <c r="AK25" s="151">
        <v>100</v>
      </c>
      <c r="AL25" s="151">
        <v>0</v>
      </c>
      <c r="AM25" s="171">
        <f t="shared" si="23"/>
        <v>400</v>
      </c>
      <c r="AN25" s="171">
        <f t="shared" si="24"/>
        <v>0</v>
      </c>
      <c r="AO25" s="151">
        <v>100</v>
      </c>
      <c r="AP25" s="151">
        <v>0</v>
      </c>
      <c r="AQ25" s="151">
        <v>100</v>
      </c>
      <c r="AR25" s="151">
        <v>0</v>
      </c>
      <c r="AS25" s="151">
        <v>100</v>
      </c>
      <c r="AT25" s="151">
        <v>0</v>
      </c>
      <c r="AU25" s="151">
        <v>100</v>
      </c>
      <c r="AV25" s="151">
        <v>0</v>
      </c>
      <c r="AW25" s="171">
        <f t="shared" si="25"/>
        <v>400</v>
      </c>
      <c r="AX25" s="171">
        <f t="shared" si="26"/>
        <v>0</v>
      </c>
      <c r="AY25" s="151">
        <v>100</v>
      </c>
      <c r="AZ25" s="151">
        <v>0</v>
      </c>
      <c r="BA25" s="151">
        <v>100</v>
      </c>
      <c r="BB25" s="151">
        <v>0</v>
      </c>
      <c r="BC25" s="151">
        <v>100</v>
      </c>
      <c r="BD25" s="151">
        <v>0</v>
      </c>
      <c r="BE25" s="151">
        <v>100</v>
      </c>
      <c r="BF25" s="151">
        <v>0</v>
      </c>
      <c r="BG25" s="148">
        <f t="shared" si="27"/>
        <v>400</v>
      </c>
      <c r="BH25" s="148">
        <f t="shared" si="28"/>
        <v>0</v>
      </c>
      <c r="BI25" s="145">
        <f t="shared" si="29"/>
        <v>1500</v>
      </c>
      <c r="BJ25" s="166">
        <f t="shared" si="30"/>
        <v>196</v>
      </c>
      <c r="BK25" s="150">
        <f t="shared" si="31"/>
        <v>0.13066666666666665</v>
      </c>
    </row>
    <row r="26" spans="1:71" ht="272.25" customHeight="1">
      <c r="A26" s="167"/>
      <c r="B26" s="525"/>
      <c r="C26" s="212" t="s">
        <v>558</v>
      </c>
      <c r="D26" s="221">
        <v>140</v>
      </c>
      <c r="E26" s="196" t="s">
        <v>639</v>
      </c>
      <c r="F26" s="222" t="s">
        <v>559</v>
      </c>
      <c r="G26" s="223" t="s">
        <v>547</v>
      </c>
      <c r="H26" s="224" t="s">
        <v>560</v>
      </c>
      <c r="I26" s="224" t="s">
        <v>561</v>
      </c>
      <c r="J26" s="229" t="s">
        <v>557</v>
      </c>
      <c r="K26" s="219">
        <v>0</v>
      </c>
      <c r="L26" s="219">
        <v>0</v>
      </c>
      <c r="M26" s="219">
        <v>0</v>
      </c>
      <c r="N26" s="219">
        <v>0</v>
      </c>
      <c r="O26" s="219">
        <v>0</v>
      </c>
      <c r="P26" s="219">
        <v>0</v>
      </c>
      <c r="Q26" s="193">
        <v>0</v>
      </c>
      <c r="R26" s="193">
        <v>0</v>
      </c>
      <c r="S26" s="148">
        <f t="shared" si="19"/>
        <v>0</v>
      </c>
      <c r="T26" s="148">
        <f t="shared" si="20"/>
        <v>0</v>
      </c>
      <c r="U26" s="210">
        <v>0</v>
      </c>
      <c r="V26" s="220">
        <v>0</v>
      </c>
      <c r="W26" s="220">
        <v>0</v>
      </c>
      <c r="X26" s="225">
        <v>1</v>
      </c>
      <c r="Y26" s="162">
        <v>0</v>
      </c>
      <c r="Z26" s="272">
        <v>4</v>
      </c>
      <c r="AA26" s="272">
        <v>20</v>
      </c>
      <c r="AB26" s="272">
        <v>13</v>
      </c>
      <c r="AC26" s="171">
        <f t="shared" ref="AC26:AC45" si="68">U26+W26+Y26+AA26</f>
        <v>20</v>
      </c>
      <c r="AD26" s="171">
        <f t="shared" ref="AD26:AD45" si="69">+V26+X26+Z26+AB26</f>
        <v>18</v>
      </c>
      <c r="AE26" s="151">
        <v>20</v>
      </c>
      <c r="AF26" s="151">
        <v>0</v>
      </c>
      <c r="AG26" s="151">
        <v>0</v>
      </c>
      <c r="AH26" s="151">
        <v>0</v>
      </c>
      <c r="AI26" s="151">
        <v>20</v>
      </c>
      <c r="AJ26" s="151">
        <v>0</v>
      </c>
      <c r="AK26" s="151">
        <v>0</v>
      </c>
      <c r="AL26" s="151">
        <v>0</v>
      </c>
      <c r="AM26" s="171">
        <f t="shared" si="23"/>
        <v>40</v>
      </c>
      <c r="AN26" s="171">
        <f t="shared" si="24"/>
        <v>0</v>
      </c>
      <c r="AO26" s="151">
        <v>20</v>
      </c>
      <c r="AP26" s="151">
        <v>0</v>
      </c>
      <c r="AQ26" s="151">
        <v>0</v>
      </c>
      <c r="AR26" s="151">
        <v>0</v>
      </c>
      <c r="AS26" s="151">
        <v>20</v>
      </c>
      <c r="AT26" s="151">
        <v>0</v>
      </c>
      <c r="AU26" s="151">
        <v>0</v>
      </c>
      <c r="AV26" s="151">
        <v>0</v>
      </c>
      <c r="AW26" s="171">
        <f t="shared" si="25"/>
        <v>40</v>
      </c>
      <c r="AX26" s="171">
        <f t="shared" si="26"/>
        <v>0</v>
      </c>
      <c r="AY26" s="151">
        <v>20</v>
      </c>
      <c r="AZ26" s="151">
        <v>0</v>
      </c>
      <c r="BA26" s="151">
        <v>0</v>
      </c>
      <c r="BB26" s="151">
        <v>0</v>
      </c>
      <c r="BC26" s="151">
        <v>20</v>
      </c>
      <c r="BD26" s="151">
        <v>0</v>
      </c>
      <c r="BE26" s="151">
        <v>0</v>
      </c>
      <c r="BF26" s="151">
        <v>0</v>
      </c>
      <c r="BG26" s="148">
        <f t="shared" si="27"/>
        <v>40</v>
      </c>
      <c r="BH26" s="148">
        <f t="shared" si="28"/>
        <v>0</v>
      </c>
      <c r="BI26" s="145">
        <f>S26+AC26+AM26+AW26+BG26</f>
        <v>140</v>
      </c>
      <c r="BJ26" s="166">
        <f t="shared" si="30"/>
        <v>18</v>
      </c>
      <c r="BK26" s="150">
        <f>IF(AND(BJ26&gt;0,BI26&gt;0),BJ26/BI26,0)</f>
        <v>0.12857142857142856</v>
      </c>
    </row>
    <row r="27" spans="1:71" ht="291.75" customHeight="1">
      <c r="A27" s="167"/>
      <c r="B27" s="525"/>
      <c r="C27" s="196" t="s">
        <v>634</v>
      </c>
      <c r="D27" s="189">
        <v>20</v>
      </c>
      <c r="E27" s="196" t="s">
        <v>635</v>
      </c>
      <c r="F27" s="201" t="s">
        <v>636</v>
      </c>
      <c r="G27" s="226" t="s">
        <v>539</v>
      </c>
      <c r="H27" s="227" t="s">
        <v>637</v>
      </c>
      <c r="I27" s="224" t="s">
        <v>562</v>
      </c>
      <c r="J27" s="229" t="s">
        <v>557</v>
      </c>
      <c r="K27" s="219">
        <v>0</v>
      </c>
      <c r="L27" s="219">
        <v>0</v>
      </c>
      <c r="M27" s="219">
        <v>0</v>
      </c>
      <c r="N27" s="219">
        <v>0</v>
      </c>
      <c r="O27" s="219">
        <v>0</v>
      </c>
      <c r="P27" s="219">
        <v>0</v>
      </c>
      <c r="Q27" s="193">
        <v>0</v>
      </c>
      <c r="R27" s="193">
        <v>0</v>
      </c>
      <c r="S27" s="148">
        <f t="shared" si="19"/>
        <v>0</v>
      </c>
      <c r="T27" s="148">
        <f t="shared" si="20"/>
        <v>0</v>
      </c>
      <c r="U27" s="210">
        <v>0</v>
      </c>
      <c r="V27" s="210">
        <v>0</v>
      </c>
      <c r="W27" s="225">
        <v>2</v>
      </c>
      <c r="X27" s="225">
        <v>0</v>
      </c>
      <c r="Y27" s="162">
        <v>0</v>
      </c>
      <c r="Z27" s="162">
        <v>0</v>
      </c>
      <c r="AA27" s="162">
        <v>0</v>
      </c>
      <c r="AB27" s="162">
        <v>6</v>
      </c>
      <c r="AC27" s="171">
        <f t="shared" si="68"/>
        <v>2</v>
      </c>
      <c r="AD27" s="171">
        <f t="shared" si="69"/>
        <v>6</v>
      </c>
      <c r="AE27" s="162">
        <v>0</v>
      </c>
      <c r="AF27" s="162">
        <v>0</v>
      </c>
      <c r="AG27" s="162">
        <v>5</v>
      </c>
      <c r="AH27" s="162">
        <v>0</v>
      </c>
      <c r="AI27" s="162">
        <v>5</v>
      </c>
      <c r="AJ27" s="162">
        <v>0</v>
      </c>
      <c r="AK27" s="162">
        <v>0</v>
      </c>
      <c r="AL27" s="161">
        <v>0</v>
      </c>
      <c r="AM27" s="172">
        <f t="shared" si="23"/>
        <v>10</v>
      </c>
      <c r="AN27" s="172">
        <f t="shared" si="24"/>
        <v>0</v>
      </c>
      <c r="AO27" s="162">
        <v>5</v>
      </c>
      <c r="AP27" s="162">
        <v>0</v>
      </c>
      <c r="AQ27" s="162">
        <v>3</v>
      </c>
      <c r="AR27" s="162">
        <v>0</v>
      </c>
      <c r="AS27" s="162">
        <v>0</v>
      </c>
      <c r="AT27" s="151">
        <v>0</v>
      </c>
      <c r="AU27" s="151">
        <v>0</v>
      </c>
      <c r="AV27" s="151">
        <v>0</v>
      </c>
      <c r="AW27" s="171">
        <f t="shared" si="25"/>
        <v>8</v>
      </c>
      <c r="AX27" s="171">
        <f t="shared" si="26"/>
        <v>0</v>
      </c>
      <c r="AY27" s="151">
        <v>0</v>
      </c>
      <c r="AZ27" s="151">
        <v>0</v>
      </c>
      <c r="BA27" s="151">
        <v>0</v>
      </c>
      <c r="BB27" s="151">
        <v>0</v>
      </c>
      <c r="BC27" s="151">
        <v>0</v>
      </c>
      <c r="BD27" s="151">
        <v>0</v>
      </c>
      <c r="BE27" s="151">
        <v>0</v>
      </c>
      <c r="BF27" s="151">
        <v>0</v>
      </c>
      <c r="BG27" s="148">
        <f t="shared" si="27"/>
        <v>0</v>
      </c>
      <c r="BH27" s="148">
        <f t="shared" si="28"/>
        <v>0</v>
      </c>
      <c r="BI27" s="145">
        <f t="shared" si="29"/>
        <v>20</v>
      </c>
      <c r="BJ27" s="149">
        <f t="shared" si="30"/>
        <v>6</v>
      </c>
      <c r="BK27" s="150">
        <f t="shared" si="31"/>
        <v>0.3</v>
      </c>
    </row>
    <row r="28" spans="1:71" ht="290.25" customHeight="1">
      <c r="A28" s="167"/>
      <c r="B28" s="525"/>
      <c r="C28" s="196" t="s">
        <v>563</v>
      </c>
      <c r="D28" s="228">
        <v>19600</v>
      </c>
      <c r="E28" s="196" t="s">
        <v>564</v>
      </c>
      <c r="F28" s="201" t="s">
        <v>565</v>
      </c>
      <c r="G28" s="226" t="s">
        <v>539</v>
      </c>
      <c r="H28" s="229" t="s">
        <v>566</v>
      </c>
      <c r="I28" s="229" t="s">
        <v>567</v>
      </c>
      <c r="J28" s="229" t="s">
        <v>557</v>
      </c>
      <c r="K28" s="219">
        <v>0</v>
      </c>
      <c r="L28" s="219">
        <v>0</v>
      </c>
      <c r="M28" s="219">
        <v>0</v>
      </c>
      <c r="N28" s="219">
        <v>0</v>
      </c>
      <c r="O28" s="219">
        <v>0</v>
      </c>
      <c r="P28" s="219">
        <v>0</v>
      </c>
      <c r="Q28" s="193">
        <v>0</v>
      </c>
      <c r="R28" s="193">
        <v>0</v>
      </c>
      <c r="S28" s="148">
        <f t="shared" si="19"/>
        <v>0</v>
      </c>
      <c r="T28" s="148">
        <f t="shared" si="20"/>
        <v>0</v>
      </c>
      <c r="U28" s="210">
        <v>300</v>
      </c>
      <c r="V28" s="220">
        <v>1733</v>
      </c>
      <c r="W28" s="220">
        <v>300</v>
      </c>
      <c r="X28" s="220">
        <v>3206</v>
      </c>
      <c r="Y28" s="272">
        <v>3500</v>
      </c>
      <c r="Z28" s="272">
        <v>5898</v>
      </c>
      <c r="AA28" s="272">
        <v>3500</v>
      </c>
      <c r="AB28" s="272">
        <v>5140</v>
      </c>
      <c r="AC28" s="171">
        <f t="shared" si="68"/>
        <v>7600</v>
      </c>
      <c r="AD28" s="171">
        <f t="shared" si="69"/>
        <v>15977</v>
      </c>
      <c r="AE28" s="151">
        <v>1000</v>
      </c>
      <c r="AF28" s="151">
        <v>0</v>
      </c>
      <c r="AG28" s="151">
        <v>1000</v>
      </c>
      <c r="AH28" s="151">
        <v>0</v>
      </c>
      <c r="AI28" s="151">
        <v>1000</v>
      </c>
      <c r="AJ28" s="151">
        <v>0</v>
      </c>
      <c r="AK28" s="151">
        <v>1000</v>
      </c>
      <c r="AL28" s="151">
        <v>0</v>
      </c>
      <c r="AM28" s="171">
        <f t="shared" si="23"/>
        <v>4000</v>
      </c>
      <c r="AN28" s="171">
        <f t="shared" si="24"/>
        <v>0</v>
      </c>
      <c r="AO28" s="151">
        <v>1000</v>
      </c>
      <c r="AP28" s="151">
        <v>0</v>
      </c>
      <c r="AQ28" s="151">
        <v>1000</v>
      </c>
      <c r="AR28" s="151">
        <v>0</v>
      </c>
      <c r="AS28" s="151">
        <v>1000</v>
      </c>
      <c r="AT28" s="151">
        <v>0</v>
      </c>
      <c r="AU28" s="151">
        <v>1000</v>
      </c>
      <c r="AV28" s="151">
        <v>0</v>
      </c>
      <c r="AW28" s="171">
        <f t="shared" si="25"/>
        <v>4000</v>
      </c>
      <c r="AX28" s="171">
        <f t="shared" si="26"/>
        <v>0</v>
      </c>
      <c r="AY28" s="151">
        <v>1000</v>
      </c>
      <c r="AZ28" s="151">
        <v>0</v>
      </c>
      <c r="BA28" s="151">
        <v>1000</v>
      </c>
      <c r="BB28" s="151">
        <v>0</v>
      </c>
      <c r="BC28" s="151">
        <v>1000</v>
      </c>
      <c r="BD28" s="151">
        <v>0</v>
      </c>
      <c r="BE28" s="151">
        <v>1000</v>
      </c>
      <c r="BF28" s="151">
        <v>0</v>
      </c>
      <c r="BG28" s="148">
        <f t="shared" si="27"/>
        <v>4000</v>
      </c>
      <c r="BH28" s="148">
        <f t="shared" si="28"/>
        <v>0</v>
      </c>
      <c r="BI28" s="145">
        <f t="shared" si="29"/>
        <v>19600</v>
      </c>
      <c r="BJ28" s="149">
        <f t="shared" si="30"/>
        <v>15977</v>
      </c>
      <c r="BK28" s="150">
        <f t="shared" si="31"/>
        <v>0.81515306122448983</v>
      </c>
    </row>
    <row r="29" spans="1:71" s="1" customFormat="1" ht="257.25" customHeight="1">
      <c r="A29" s="173"/>
      <c r="B29" s="525"/>
      <c r="C29" s="196" t="s">
        <v>568</v>
      </c>
      <c r="D29" s="230">
        <v>140</v>
      </c>
      <c r="E29" s="196" t="s">
        <v>569</v>
      </c>
      <c r="F29" s="222" t="s">
        <v>570</v>
      </c>
      <c r="G29" s="223" t="s">
        <v>547</v>
      </c>
      <c r="H29" s="224" t="s">
        <v>560</v>
      </c>
      <c r="I29" s="231" t="s">
        <v>571</v>
      </c>
      <c r="J29" s="229" t="s">
        <v>557</v>
      </c>
      <c r="K29" s="219">
        <v>0</v>
      </c>
      <c r="L29" s="219">
        <v>0</v>
      </c>
      <c r="M29" s="219">
        <v>0</v>
      </c>
      <c r="N29" s="219">
        <v>0</v>
      </c>
      <c r="O29" s="219">
        <v>0</v>
      </c>
      <c r="P29" s="219">
        <v>0</v>
      </c>
      <c r="Q29" s="193">
        <v>0</v>
      </c>
      <c r="R29" s="193">
        <v>0</v>
      </c>
      <c r="S29" s="148">
        <f t="shared" si="19"/>
        <v>0</v>
      </c>
      <c r="T29" s="148">
        <f t="shared" si="20"/>
        <v>0</v>
      </c>
      <c r="U29" s="232">
        <v>0</v>
      </c>
      <c r="V29" s="232">
        <v>0</v>
      </c>
      <c r="W29" s="232">
        <v>0</v>
      </c>
      <c r="X29" s="232">
        <v>0</v>
      </c>
      <c r="Y29" s="273">
        <v>0</v>
      </c>
      <c r="Z29" s="154">
        <v>1</v>
      </c>
      <c r="AA29" s="154">
        <v>20</v>
      </c>
      <c r="AB29" s="154">
        <v>19</v>
      </c>
      <c r="AC29" s="171">
        <f t="shared" si="68"/>
        <v>20</v>
      </c>
      <c r="AD29" s="171">
        <f t="shared" si="69"/>
        <v>20</v>
      </c>
      <c r="AE29" s="153">
        <v>20</v>
      </c>
      <c r="AF29" s="153">
        <v>0</v>
      </c>
      <c r="AG29" s="153">
        <v>0</v>
      </c>
      <c r="AH29" s="153">
        <v>0</v>
      </c>
      <c r="AI29" s="153">
        <v>20</v>
      </c>
      <c r="AJ29" s="153">
        <v>0</v>
      </c>
      <c r="AK29" s="154">
        <v>0</v>
      </c>
      <c r="AL29" s="154">
        <v>0</v>
      </c>
      <c r="AM29" s="171">
        <f t="shared" si="23"/>
        <v>40</v>
      </c>
      <c r="AN29" s="171">
        <f t="shared" si="24"/>
        <v>0</v>
      </c>
      <c r="AO29" s="153">
        <v>20</v>
      </c>
      <c r="AP29" s="153">
        <v>0</v>
      </c>
      <c r="AQ29" s="153">
        <v>0</v>
      </c>
      <c r="AR29" s="153">
        <v>0</v>
      </c>
      <c r="AS29" s="153">
        <v>20</v>
      </c>
      <c r="AT29" s="153">
        <v>0</v>
      </c>
      <c r="AU29" s="153">
        <v>0</v>
      </c>
      <c r="AV29" s="153">
        <v>0</v>
      </c>
      <c r="AW29" s="171">
        <f t="shared" si="25"/>
        <v>40</v>
      </c>
      <c r="AX29" s="171">
        <f t="shared" si="26"/>
        <v>0</v>
      </c>
      <c r="AY29" s="153">
        <v>20</v>
      </c>
      <c r="AZ29" s="153">
        <v>0</v>
      </c>
      <c r="BA29" s="153">
        <v>0</v>
      </c>
      <c r="BB29" s="153">
        <v>0</v>
      </c>
      <c r="BC29" s="153">
        <v>20</v>
      </c>
      <c r="BD29" s="153">
        <v>0</v>
      </c>
      <c r="BE29" s="153">
        <v>0</v>
      </c>
      <c r="BF29" s="153">
        <v>0</v>
      </c>
      <c r="BG29" s="148">
        <f t="shared" si="27"/>
        <v>40</v>
      </c>
      <c r="BH29" s="148">
        <f t="shared" si="28"/>
        <v>0</v>
      </c>
      <c r="BI29" s="145">
        <f t="shared" si="29"/>
        <v>140</v>
      </c>
      <c r="BJ29" s="149">
        <f t="shared" si="30"/>
        <v>20</v>
      </c>
      <c r="BK29" s="150">
        <f t="shared" si="31"/>
        <v>0.14285714285714285</v>
      </c>
    </row>
    <row r="30" spans="1:71" s="1" customFormat="1" ht="247.5" customHeight="1">
      <c r="A30" s="173"/>
      <c r="B30" s="526"/>
      <c r="C30" s="196" t="s">
        <v>572</v>
      </c>
      <c r="D30" s="233">
        <v>160</v>
      </c>
      <c r="E30" s="196" t="s">
        <v>573</v>
      </c>
      <c r="F30" s="222" t="s">
        <v>574</v>
      </c>
      <c r="G30" s="223" t="s">
        <v>539</v>
      </c>
      <c r="H30" s="224" t="s">
        <v>575</v>
      </c>
      <c r="I30" s="231" t="s">
        <v>576</v>
      </c>
      <c r="J30" s="229" t="s">
        <v>557</v>
      </c>
      <c r="K30" s="219">
        <v>0</v>
      </c>
      <c r="L30" s="219">
        <v>0</v>
      </c>
      <c r="M30" s="219">
        <v>0</v>
      </c>
      <c r="N30" s="219">
        <v>0</v>
      </c>
      <c r="O30" s="219">
        <v>0</v>
      </c>
      <c r="P30" s="219">
        <v>0</v>
      </c>
      <c r="Q30" s="193">
        <v>0</v>
      </c>
      <c r="R30" s="193">
        <v>0</v>
      </c>
      <c r="S30" s="148">
        <f t="shared" si="19"/>
        <v>0</v>
      </c>
      <c r="T30" s="148">
        <f t="shared" si="20"/>
        <v>0</v>
      </c>
      <c r="U30" s="232">
        <v>10</v>
      </c>
      <c r="V30" s="260">
        <v>15</v>
      </c>
      <c r="W30" s="232">
        <v>10</v>
      </c>
      <c r="X30" s="260">
        <v>13</v>
      </c>
      <c r="Y30" s="154">
        <v>10</v>
      </c>
      <c r="Z30" s="154">
        <v>12</v>
      </c>
      <c r="AA30" s="154">
        <v>10</v>
      </c>
      <c r="AB30" s="154">
        <v>0</v>
      </c>
      <c r="AC30" s="171">
        <f t="shared" si="68"/>
        <v>40</v>
      </c>
      <c r="AD30" s="171">
        <f t="shared" si="69"/>
        <v>40</v>
      </c>
      <c r="AE30" s="153">
        <v>10</v>
      </c>
      <c r="AF30" s="153">
        <v>0</v>
      </c>
      <c r="AG30" s="153">
        <v>10</v>
      </c>
      <c r="AH30" s="153">
        <v>0</v>
      </c>
      <c r="AI30" s="153">
        <v>10</v>
      </c>
      <c r="AJ30" s="153">
        <v>0</v>
      </c>
      <c r="AK30" s="154">
        <v>10</v>
      </c>
      <c r="AL30" s="154">
        <v>0</v>
      </c>
      <c r="AM30" s="171">
        <f t="shared" si="23"/>
        <v>40</v>
      </c>
      <c r="AN30" s="171">
        <f t="shared" si="24"/>
        <v>0</v>
      </c>
      <c r="AO30" s="153">
        <v>10</v>
      </c>
      <c r="AP30" s="153">
        <v>0</v>
      </c>
      <c r="AQ30" s="153">
        <v>10</v>
      </c>
      <c r="AR30" s="153">
        <v>0</v>
      </c>
      <c r="AS30" s="153">
        <v>10</v>
      </c>
      <c r="AT30" s="153">
        <v>0</v>
      </c>
      <c r="AU30" s="153">
        <v>10</v>
      </c>
      <c r="AV30" s="153">
        <v>0</v>
      </c>
      <c r="AW30" s="171">
        <f t="shared" si="25"/>
        <v>40</v>
      </c>
      <c r="AX30" s="171">
        <f t="shared" si="26"/>
        <v>0</v>
      </c>
      <c r="AY30" s="153">
        <v>10</v>
      </c>
      <c r="AZ30" s="153">
        <v>0</v>
      </c>
      <c r="BA30" s="153">
        <v>10</v>
      </c>
      <c r="BB30" s="153">
        <v>0</v>
      </c>
      <c r="BC30" s="153">
        <v>10</v>
      </c>
      <c r="BD30" s="153">
        <v>0</v>
      </c>
      <c r="BE30" s="153">
        <v>10</v>
      </c>
      <c r="BF30" s="153">
        <v>0</v>
      </c>
      <c r="BG30" s="148">
        <f t="shared" si="27"/>
        <v>40</v>
      </c>
      <c r="BH30" s="148">
        <f t="shared" si="28"/>
        <v>0</v>
      </c>
      <c r="BI30" s="145">
        <f t="shared" si="29"/>
        <v>160</v>
      </c>
      <c r="BJ30" s="149">
        <f t="shared" si="30"/>
        <v>40</v>
      </c>
      <c r="BK30" s="150">
        <f t="shared" si="31"/>
        <v>0.25</v>
      </c>
    </row>
    <row r="31" spans="1:71" s="134" customFormat="1" ht="408.75" customHeight="1">
      <c r="A31" s="174"/>
      <c r="B31" s="234" t="s">
        <v>533</v>
      </c>
      <c r="C31" s="235" t="s">
        <v>615</v>
      </c>
      <c r="D31" s="233">
        <v>6</v>
      </c>
      <c r="E31" s="212" t="s">
        <v>577</v>
      </c>
      <c r="F31" s="236" t="s">
        <v>578</v>
      </c>
      <c r="G31" s="237" t="s">
        <v>539</v>
      </c>
      <c r="H31" s="190" t="s">
        <v>686</v>
      </c>
      <c r="I31" s="190" t="s">
        <v>687</v>
      </c>
      <c r="J31" s="190" t="s">
        <v>652</v>
      </c>
      <c r="K31" s="219">
        <v>0</v>
      </c>
      <c r="L31" s="219">
        <v>0</v>
      </c>
      <c r="M31" s="219">
        <v>0</v>
      </c>
      <c r="N31" s="219">
        <v>0</v>
      </c>
      <c r="O31" s="219">
        <v>0</v>
      </c>
      <c r="P31" s="219">
        <v>0</v>
      </c>
      <c r="Q31" s="219">
        <v>1</v>
      </c>
      <c r="R31" s="219">
        <v>1</v>
      </c>
      <c r="S31" s="148">
        <f t="shared" si="19"/>
        <v>1</v>
      </c>
      <c r="T31" s="148">
        <f t="shared" si="20"/>
        <v>1</v>
      </c>
      <c r="U31" s="219">
        <v>0</v>
      </c>
      <c r="V31" s="219">
        <v>0</v>
      </c>
      <c r="W31" s="219">
        <v>0</v>
      </c>
      <c r="X31" s="219">
        <v>0</v>
      </c>
      <c r="Y31" s="152">
        <v>1</v>
      </c>
      <c r="Z31" s="152">
        <v>1</v>
      </c>
      <c r="AA31" s="152">
        <v>1</v>
      </c>
      <c r="AB31" s="152">
        <v>1</v>
      </c>
      <c r="AC31" s="171">
        <f t="shared" si="68"/>
        <v>2</v>
      </c>
      <c r="AD31" s="171">
        <f t="shared" si="69"/>
        <v>2</v>
      </c>
      <c r="AE31" s="152">
        <v>0</v>
      </c>
      <c r="AF31" s="152">
        <v>0</v>
      </c>
      <c r="AG31" s="152">
        <v>0</v>
      </c>
      <c r="AH31" s="152">
        <v>0</v>
      </c>
      <c r="AI31" s="152">
        <v>0</v>
      </c>
      <c r="AJ31" s="152">
        <v>0</v>
      </c>
      <c r="AK31" s="152">
        <v>2</v>
      </c>
      <c r="AL31" s="152">
        <v>0</v>
      </c>
      <c r="AM31" s="171">
        <f t="shared" si="23"/>
        <v>2</v>
      </c>
      <c r="AN31" s="171">
        <f t="shared" si="24"/>
        <v>0</v>
      </c>
      <c r="AO31" s="152">
        <v>0</v>
      </c>
      <c r="AP31" s="152">
        <v>0</v>
      </c>
      <c r="AQ31" s="152">
        <v>0</v>
      </c>
      <c r="AR31" s="152">
        <v>0</v>
      </c>
      <c r="AS31" s="152">
        <v>0</v>
      </c>
      <c r="AT31" s="152">
        <v>0</v>
      </c>
      <c r="AU31" s="152">
        <v>1</v>
      </c>
      <c r="AV31" s="152">
        <v>0</v>
      </c>
      <c r="AW31" s="171">
        <f t="shared" si="25"/>
        <v>1</v>
      </c>
      <c r="AX31" s="171">
        <f t="shared" si="26"/>
        <v>0</v>
      </c>
      <c r="AY31" s="152">
        <v>0</v>
      </c>
      <c r="AZ31" s="152">
        <v>0</v>
      </c>
      <c r="BA31" s="152">
        <v>0</v>
      </c>
      <c r="BB31" s="152">
        <v>0</v>
      </c>
      <c r="BC31" s="152">
        <v>0</v>
      </c>
      <c r="BD31" s="152">
        <v>0</v>
      </c>
      <c r="BE31" s="152">
        <v>0</v>
      </c>
      <c r="BF31" s="152">
        <v>0</v>
      </c>
      <c r="BG31" s="148">
        <f t="shared" si="27"/>
        <v>0</v>
      </c>
      <c r="BH31" s="148">
        <f t="shared" si="28"/>
        <v>0</v>
      </c>
      <c r="BI31" s="149">
        <f t="shared" si="29"/>
        <v>6</v>
      </c>
      <c r="BJ31" s="149">
        <f t="shared" si="30"/>
        <v>3</v>
      </c>
      <c r="BK31" s="150">
        <f t="shared" si="31"/>
        <v>0.5</v>
      </c>
      <c r="BL31" s="1"/>
      <c r="BM31" s="1"/>
      <c r="BN31" s="1"/>
      <c r="BO31" s="1"/>
      <c r="BP31" s="1"/>
      <c r="BQ31" s="1"/>
      <c r="BR31" s="1"/>
      <c r="BS31" s="1"/>
    </row>
    <row r="32" spans="1:71" s="1" customFormat="1" ht="195.75" customHeight="1">
      <c r="A32" s="173"/>
      <c r="B32" s="527" t="s">
        <v>534</v>
      </c>
      <c r="C32" s="238" t="s">
        <v>579</v>
      </c>
      <c r="D32" s="207">
        <v>1</v>
      </c>
      <c r="E32" s="239" t="s">
        <v>580</v>
      </c>
      <c r="F32" s="263" t="s">
        <v>673</v>
      </c>
      <c r="G32" s="202" t="s">
        <v>547</v>
      </c>
      <c r="H32" s="203" t="s">
        <v>582</v>
      </c>
      <c r="I32" s="203" t="s">
        <v>583</v>
      </c>
      <c r="J32" s="203" t="s">
        <v>657</v>
      </c>
      <c r="K32" s="241">
        <v>0</v>
      </c>
      <c r="L32" s="241">
        <v>0</v>
      </c>
      <c r="M32" s="241">
        <v>0</v>
      </c>
      <c r="N32" s="241">
        <v>0</v>
      </c>
      <c r="O32" s="241">
        <v>0</v>
      </c>
      <c r="P32" s="241">
        <v>0</v>
      </c>
      <c r="Q32" s="241">
        <v>0</v>
      </c>
      <c r="R32" s="241">
        <v>0</v>
      </c>
      <c r="S32" s="264">
        <f t="shared" si="19"/>
        <v>0</v>
      </c>
      <c r="T32" s="264">
        <f t="shared" si="20"/>
        <v>0</v>
      </c>
      <c r="U32" s="249">
        <v>0.05</v>
      </c>
      <c r="V32" s="249">
        <v>0.1</v>
      </c>
      <c r="W32" s="249">
        <v>0.05</v>
      </c>
      <c r="X32" s="249">
        <v>0.1</v>
      </c>
      <c r="Y32" s="156">
        <v>0.1</v>
      </c>
      <c r="Z32" s="156">
        <v>0.05</v>
      </c>
      <c r="AA32" s="156">
        <v>0.1</v>
      </c>
      <c r="AB32" s="156">
        <v>0.05</v>
      </c>
      <c r="AC32" s="264">
        <f>U32+W32+Y32+AA32</f>
        <v>0.30000000000000004</v>
      </c>
      <c r="AD32" s="264">
        <f t="shared" si="69"/>
        <v>0.3</v>
      </c>
      <c r="AE32" s="156">
        <v>0.05</v>
      </c>
      <c r="AF32" s="156">
        <v>0</v>
      </c>
      <c r="AG32" s="156">
        <v>0.05</v>
      </c>
      <c r="AH32" s="156">
        <v>0</v>
      </c>
      <c r="AI32" s="156">
        <v>0.1</v>
      </c>
      <c r="AJ32" s="156">
        <v>0</v>
      </c>
      <c r="AK32" s="156">
        <v>0.1</v>
      </c>
      <c r="AL32" s="156">
        <v>0</v>
      </c>
      <c r="AM32" s="264">
        <f t="shared" si="23"/>
        <v>0.30000000000000004</v>
      </c>
      <c r="AN32" s="264">
        <f t="shared" si="24"/>
        <v>0</v>
      </c>
      <c r="AO32" s="156">
        <v>0.05</v>
      </c>
      <c r="AP32" s="156">
        <v>0</v>
      </c>
      <c r="AQ32" s="156">
        <v>0.05</v>
      </c>
      <c r="AR32" s="156">
        <v>0</v>
      </c>
      <c r="AS32" s="156">
        <v>0.1</v>
      </c>
      <c r="AT32" s="156">
        <v>0</v>
      </c>
      <c r="AU32" s="156">
        <v>0.1</v>
      </c>
      <c r="AV32" s="156">
        <v>0</v>
      </c>
      <c r="AW32" s="264">
        <f t="shared" si="25"/>
        <v>0.30000000000000004</v>
      </c>
      <c r="AX32" s="264">
        <f t="shared" si="26"/>
        <v>0</v>
      </c>
      <c r="AY32" s="156">
        <v>0.05</v>
      </c>
      <c r="AZ32" s="156">
        <v>0</v>
      </c>
      <c r="BA32" s="156">
        <v>0.05</v>
      </c>
      <c r="BB32" s="156">
        <v>0</v>
      </c>
      <c r="BC32" s="156">
        <v>0</v>
      </c>
      <c r="BD32" s="156">
        <v>0</v>
      </c>
      <c r="BE32" s="156">
        <v>0</v>
      </c>
      <c r="BF32" s="156">
        <v>0</v>
      </c>
      <c r="BG32" s="264">
        <f t="shared" si="27"/>
        <v>0.1</v>
      </c>
      <c r="BH32" s="264">
        <f t="shared" si="28"/>
        <v>0</v>
      </c>
      <c r="BI32" s="264">
        <f t="shared" si="29"/>
        <v>1.0000000000000002</v>
      </c>
      <c r="BJ32" s="264">
        <f t="shared" si="30"/>
        <v>0.3</v>
      </c>
      <c r="BK32" s="150">
        <f t="shared" si="31"/>
        <v>0.29999999999999993</v>
      </c>
    </row>
    <row r="33" spans="1:63" s="1" customFormat="1" ht="195.75" customHeight="1">
      <c r="A33" s="173"/>
      <c r="B33" s="528"/>
      <c r="C33" s="238" t="s">
        <v>584</v>
      </c>
      <c r="D33" s="207">
        <v>1</v>
      </c>
      <c r="E33" s="239" t="s">
        <v>585</v>
      </c>
      <c r="F33" s="263" t="s">
        <v>674</v>
      </c>
      <c r="G33" s="202" t="s">
        <v>547</v>
      </c>
      <c r="H33" s="203" t="s">
        <v>586</v>
      </c>
      <c r="I33" s="203" t="s">
        <v>587</v>
      </c>
      <c r="J33" s="203" t="s">
        <v>658</v>
      </c>
      <c r="K33" s="241">
        <v>0</v>
      </c>
      <c r="L33" s="241">
        <v>0</v>
      </c>
      <c r="M33" s="241">
        <v>0</v>
      </c>
      <c r="N33" s="241">
        <v>0</v>
      </c>
      <c r="O33" s="241">
        <v>0</v>
      </c>
      <c r="P33" s="241">
        <v>0</v>
      </c>
      <c r="Q33" s="241">
        <v>0</v>
      </c>
      <c r="R33" s="241">
        <v>0</v>
      </c>
      <c r="S33" s="264">
        <f t="shared" si="19"/>
        <v>0</v>
      </c>
      <c r="T33" s="264">
        <f t="shared" si="20"/>
        <v>0</v>
      </c>
      <c r="U33" s="265">
        <v>0.05</v>
      </c>
      <c r="V33" s="265">
        <v>0.05</v>
      </c>
      <c r="W33" s="265">
        <v>0.05</v>
      </c>
      <c r="X33" s="265">
        <v>0.05</v>
      </c>
      <c r="Y33" s="266">
        <v>0.1</v>
      </c>
      <c r="Z33" s="266">
        <v>0.1</v>
      </c>
      <c r="AA33" s="266">
        <v>0.1</v>
      </c>
      <c r="AB33" s="266">
        <v>0.1</v>
      </c>
      <c r="AC33" s="264">
        <f t="shared" si="68"/>
        <v>0.30000000000000004</v>
      </c>
      <c r="AD33" s="264">
        <f t="shared" si="69"/>
        <v>0.30000000000000004</v>
      </c>
      <c r="AE33" s="156">
        <v>0.1</v>
      </c>
      <c r="AF33" s="156">
        <v>0</v>
      </c>
      <c r="AG33" s="156">
        <v>0.1</v>
      </c>
      <c r="AH33" s="156">
        <v>0</v>
      </c>
      <c r="AI33" s="156">
        <v>0.1</v>
      </c>
      <c r="AJ33" s="156">
        <v>0</v>
      </c>
      <c r="AK33" s="156">
        <v>0.1</v>
      </c>
      <c r="AL33" s="156">
        <v>0</v>
      </c>
      <c r="AM33" s="264">
        <f t="shared" si="23"/>
        <v>0.4</v>
      </c>
      <c r="AN33" s="264">
        <f t="shared" si="24"/>
        <v>0</v>
      </c>
      <c r="AO33" s="156">
        <v>0.05</v>
      </c>
      <c r="AP33" s="156">
        <v>0</v>
      </c>
      <c r="AQ33" s="156">
        <v>0.05</v>
      </c>
      <c r="AR33" s="156">
        <v>0</v>
      </c>
      <c r="AS33" s="156">
        <v>0.05</v>
      </c>
      <c r="AT33" s="156">
        <v>0</v>
      </c>
      <c r="AU33" s="156">
        <v>0.05</v>
      </c>
      <c r="AV33" s="156">
        <v>0</v>
      </c>
      <c r="AW33" s="264">
        <f t="shared" si="25"/>
        <v>0.2</v>
      </c>
      <c r="AX33" s="264">
        <f t="shared" si="26"/>
        <v>0</v>
      </c>
      <c r="AY33" s="156">
        <v>0.05</v>
      </c>
      <c r="AZ33" s="156">
        <v>0</v>
      </c>
      <c r="BA33" s="156">
        <v>0.05</v>
      </c>
      <c r="BB33" s="156">
        <v>0</v>
      </c>
      <c r="BC33" s="156">
        <v>0</v>
      </c>
      <c r="BD33" s="156">
        <v>0</v>
      </c>
      <c r="BE33" s="156">
        <v>0</v>
      </c>
      <c r="BF33" s="156">
        <v>0</v>
      </c>
      <c r="BG33" s="264">
        <f t="shared" si="27"/>
        <v>0.1</v>
      </c>
      <c r="BH33" s="264">
        <f t="shared" si="28"/>
        <v>0</v>
      </c>
      <c r="BI33" s="264">
        <f t="shared" si="29"/>
        <v>1.0000000000000002</v>
      </c>
      <c r="BJ33" s="264">
        <f t="shared" si="30"/>
        <v>0.30000000000000004</v>
      </c>
      <c r="BK33" s="150">
        <f t="shared" si="31"/>
        <v>0.3</v>
      </c>
    </row>
    <row r="34" spans="1:63" s="1" customFormat="1" ht="195.75" customHeight="1">
      <c r="A34" s="173"/>
      <c r="B34" s="528"/>
      <c r="C34" s="238" t="s">
        <v>588</v>
      </c>
      <c r="D34" s="207">
        <v>1</v>
      </c>
      <c r="E34" s="267" t="s">
        <v>675</v>
      </c>
      <c r="F34" s="267" t="s">
        <v>676</v>
      </c>
      <c r="G34" s="202" t="s">
        <v>547</v>
      </c>
      <c r="H34" s="203" t="s">
        <v>589</v>
      </c>
      <c r="I34" s="203" t="s">
        <v>590</v>
      </c>
      <c r="J34" s="203" t="s">
        <v>657</v>
      </c>
      <c r="K34" s="241">
        <v>0</v>
      </c>
      <c r="L34" s="241">
        <v>0</v>
      </c>
      <c r="M34" s="241">
        <v>0</v>
      </c>
      <c r="N34" s="241">
        <v>0</v>
      </c>
      <c r="O34" s="241">
        <v>0</v>
      </c>
      <c r="P34" s="241">
        <v>0</v>
      </c>
      <c r="Q34" s="241">
        <v>0</v>
      </c>
      <c r="R34" s="241">
        <v>0</v>
      </c>
      <c r="S34" s="268">
        <f t="shared" si="19"/>
        <v>0</v>
      </c>
      <c r="T34" s="268">
        <f t="shared" si="20"/>
        <v>0</v>
      </c>
      <c r="U34" s="241">
        <v>0.05</v>
      </c>
      <c r="V34" s="241">
        <v>0.05</v>
      </c>
      <c r="W34" s="241">
        <v>0.05</v>
      </c>
      <c r="X34" s="241">
        <v>0.05</v>
      </c>
      <c r="Y34" s="155">
        <v>0.1</v>
      </c>
      <c r="Z34" s="155">
        <v>0.1</v>
      </c>
      <c r="AA34" s="155">
        <v>0.1</v>
      </c>
      <c r="AB34" s="155">
        <v>0.1</v>
      </c>
      <c r="AC34" s="268">
        <f t="shared" si="68"/>
        <v>0.30000000000000004</v>
      </c>
      <c r="AD34" s="268">
        <f t="shared" si="69"/>
        <v>0.30000000000000004</v>
      </c>
      <c r="AE34" s="156">
        <v>0.1</v>
      </c>
      <c r="AF34" s="156">
        <v>0</v>
      </c>
      <c r="AG34" s="156">
        <v>0.1</v>
      </c>
      <c r="AH34" s="156">
        <v>0</v>
      </c>
      <c r="AI34" s="156">
        <v>0.1</v>
      </c>
      <c r="AJ34" s="156">
        <v>0</v>
      </c>
      <c r="AK34" s="156">
        <v>0.1</v>
      </c>
      <c r="AL34" s="156">
        <v>0</v>
      </c>
      <c r="AM34" s="268">
        <f t="shared" si="23"/>
        <v>0.4</v>
      </c>
      <c r="AN34" s="268">
        <f t="shared" si="24"/>
        <v>0</v>
      </c>
      <c r="AO34" s="156">
        <v>0.05</v>
      </c>
      <c r="AP34" s="156">
        <v>0</v>
      </c>
      <c r="AQ34" s="156">
        <v>0.05</v>
      </c>
      <c r="AR34" s="156">
        <v>0</v>
      </c>
      <c r="AS34" s="156">
        <v>0.05</v>
      </c>
      <c r="AT34" s="156">
        <v>0</v>
      </c>
      <c r="AU34" s="156">
        <v>0.05</v>
      </c>
      <c r="AV34" s="156">
        <v>0</v>
      </c>
      <c r="AW34" s="268">
        <f t="shared" si="25"/>
        <v>0.2</v>
      </c>
      <c r="AX34" s="268">
        <f t="shared" si="26"/>
        <v>0</v>
      </c>
      <c r="AY34" s="156">
        <v>0.05</v>
      </c>
      <c r="AZ34" s="156">
        <v>0</v>
      </c>
      <c r="BA34" s="156">
        <v>0.05</v>
      </c>
      <c r="BB34" s="156">
        <v>0</v>
      </c>
      <c r="BC34" s="156">
        <v>0</v>
      </c>
      <c r="BD34" s="156">
        <v>0</v>
      </c>
      <c r="BE34" s="156">
        <v>0</v>
      </c>
      <c r="BF34" s="156">
        <v>0</v>
      </c>
      <c r="BG34" s="268">
        <f t="shared" si="27"/>
        <v>0.1</v>
      </c>
      <c r="BH34" s="268">
        <f t="shared" si="28"/>
        <v>0</v>
      </c>
      <c r="BI34" s="268">
        <f t="shared" si="29"/>
        <v>1.0000000000000002</v>
      </c>
      <c r="BJ34" s="268">
        <f t="shared" si="30"/>
        <v>0.30000000000000004</v>
      </c>
      <c r="BK34" s="150">
        <f t="shared" si="31"/>
        <v>0.3</v>
      </c>
    </row>
    <row r="35" spans="1:63" s="1" customFormat="1" ht="218.25" customHeight="1">
      <c r="A35" s="173"/>
      <c r="B35" s="528"/>
      <c r="C35" s="242" t="s">
        <v>591</v>
      </c>
      <c r="D35" s="207">
        <v>1</v>
      </c>
      <c r="E35" s="239" t="s">
        <v>592</v>
      </c>
      <c r="F35" s="267" t="s">
        <v>677</v>
      </c>
      <c r="G35" s="202" t="s">
        <v>547</v>
      </c>
      <c r="H35" s="203" t="s">
        <v>593</v>
      </c>
      <c r="I35" s="203" t="s">
        <v>594</v>
      </c>
      <c r="J35" s="203" t="s">
        <v>657</v>
      </c>
      <c r="K35" s="241">
        <v>0</v>
      </c>
      <c r="L35" s="241">
        <v>0</v>
      </c>
      <c r="M35" s="241">
        <v>0</v>
      </c>
      <c r="N35" s="241">
        <v>0</v>
      </c>
      <c r="O35" s="241">
        <v>0</v>
      </c>
      <c r="P35" s="241">
        <v>0</v>
      </c>
      <c r="Q35" s="241">
        <v>0</v>
      </c>
      <c r="R35" s="241">
        <v>0</v>
      </c>
      <c r="S35" s="269">
        <f t="shared" si="19"/>
        <v>0</v>
      </c>
      <c r="T35" s="269">
        <f t="shared" si="20"/>
        <v>0</v>
      </c>
      <c r="U35" s="241">
        <v>0.05</v>
      </c>
      <c r="V35" s="241">
        <v>0.05</v>
      </c>
      <c r="W35" s="241">
        <v>0.05</v>
      </c>
      <c r="X35" s="241">
        <v>0.05</v>
      </c>
      <c r="Y35" s="155">
        <v>0.1</v>
      </c>
      <c r="Z35" s="155">
        <v>0.1</v>
      </c>
      <c r="AA35" s="155">
        <v>0.1</v>
      </c>
      <c r="AB35" s="155">
        <v>0.1</v>
      </c>
      <c r="AC35" s="269">
        <f t="shared" si="68"/>
        <v>0.30000000000000004</v>
      </c>
      <c r="AD35" s="269">
        <f t="shared" si="69"/>
        <v>0.30000000000000004</v>
      </c>
      <c r="AE35" s="156">
        <v>0.1</v>
      </c>
      <c r="AF35" s="156">
        <v>0</v>
      </c>
      <c r="AG35" s="156">
        <v>0.1</v>
      </c>
      <c r="AH35" s="156">
        <v>0</v>
      </c>
      <c r="AI35" s="156">
        <v>0.1</v>
      </c>
      <c r="AJ35" s="156">
        <v>0</v>
      </c>
      <c r="AK35" s="156">
        <v>0.1</v>
      </c>
      <c r="AL35" s="156">
        <v>0</v>
      </c>
      <c r="AM35" s="269">
        <f t="shared" si="23"/>
        <v>0.4</v>
      </c>
      <c r="AN35" s="269">
        <f t="shared" si="24"/>
        <v>0</v>
      </c>
      <c r="AO35" s="156">
        <v>0.05</v>
      </c>
      <c r="AP35" s="156">
        <v>0</v>
      </c>
      <c r="AQ35" s="156">
        <v>0.05</v>
      </c>
      <c r="AR35" s="156">
        <v>0</v>
      </c>
      <c r="AS35" s="156">
        <v>0.05</v>
      </c>
      <c r="AT35" s="156">
        <v>0</v>
      </c>
      <c r="AU35" s="156">
        <v>0.05</v>
      </c>
      <c r="AV35" s="156">
        <v>0</v>
      </c>
      <c r="AW35" s="269">
        <f t="shared" si="25"/>
        <v>0.2</v>
      </c>
      <c r="AX35" s="269">
        <f t="shared" si="26"/>
        <v>0</v>
      </c>
      <c r="AY35" s="156">
        <v>0.05</v>
      </c>
      <c r="AZ35" s="156">
        <v>0</v>
      </c>
      <c r="BA35" s="156">
        <v>0.05</v>
      </c>
      <c r="BB35" s="156">
        <v>0</v>
      </c>
      <c r="BC35" s="156">
        <v>0</v>
      </c>
      <c r="BD35" s="156">
        <v>0</v>
      </c>
      <c r="BE35" s="156">
        <v>0</v>
      </c>
      <c r="BF35" s="156">
        <v>0</v>
      </c>
      <c r="BG35" s="269">
        <f t="shared" si="27"/>
        <v>0.1</v>
      </c>
      <c r="BH35" s="269">
        <f t="shared" si="28"/>
        <v>0</v>
      </c>
      <c r="BI35" s="269">
        <f t="shared" si="29"/>
        <v>1.0000000000000002</v>
      </c>
      <c r="BJ35" s="269">
        <f t="shared" si="30"/>
        <v>0.30000000000000004</v>
      </c>
      <c r="BK35" s="150">
        <f t="shared" si="31"/>
        <v>0.3</v>
      </c>
    </row>
    <row r="36" spans="1:63" s="1" customFormat="1" ht="195.75" customHeight="1">
      <c r="A36" s="173"/>
      <c r="B36" s="529"/>
      <c r="C36" s="238" t="s">
        <v>595</v>
      </c>
      <c r="D36" s="207">
        <v>1</v>
      </c>
      <c r="E36" s="267" t="s">
        <v>678</v>
      </c>
      <c r="F36" s="267" t="s">
        <v>679</v>
      </c>
      <c r="G36" s="202" t="s">
        <v>547</v>
      </c>
      <c r="H36" s="203" t="s">
        <v>596</v>
      </c>
      <c r="I36" s="203" t="s">
        <v>597</v>
      </c>
      <c r="J36" s="203" t="s">
        <v>659</v>
      </c>
      <c r="K36" s="241">
        <v>0</v>
      </c>
      <c r="L36" s="241">
        <v>0</v>
      </c>
      <c r="M36" s="241">
        <v>0</v>
      </c>
      <c r="N36" s="241">
        <v>0</v>
      </c>
      <c r="O36" s="241">
        <v>0</v>
      </c>
      <c r="P36" s="241">
        <v>0</v>
      </c>
      <c r="Q36" s="241">
        <v>0</v>
      </c>
      <c r="R36" s="241">
        <v>0</v>
      </c>
      <c r="S36" s="269">
        <f t="shared" si="19"/>
        <v>0</v>
      </c>
      <c r="T36" s="269">
        <f t="shared" si="20"/>
        <v>0</v>
      </c>
      <c r="U36" s="241">
        <v>0.05</v>
      </c>
      <c r="V36" s="241">
        <v>0.05</v>
      </c>
      <c r="W36" s="241">
        <v>0.05</v>
      </c>
      <c r="X36" s="241">
        <v>0.05</v>
      </c>
      <c r="Y36" s="155">
        <v>0.1</v>
      </c>
      <c r="Z36" s="155">
        <v>0.1</v>
      </c>
      <c r="AA36" s="155">
        <v>0.1</v>
      </c>
      <c r="AB36" s="155">
        <v>0.1</v>
      </c>
      <c r="AC36" s="269">
        <f t="shared" si="68"/>
        <v>0.30000000000000004</v>
      </c>
      <c r="AD36" s="269">
        <f t="shared" si="69"/>
        <v>0.30000000000000004</v>
      </c>
      <c r="AE36" s="156">
        <v>0.1</v>
      </c>
      <c r="AF36" s="156">
        <v>0</v>
      </c>
      <c r="AG36" s="156">
        <v>0.1</v>
      </c>
      <c r="AH36" s="156">
        <v>0</v>
      </c>
      <c r="AI36" s="156">
        <v>0.1</v>
      </c>
      <c r="AJ36" s="156">
        <v>0</v>
      </c>
      <c r="AK36" s="156">
        <v>0.1</v>
      </c>
      <c r="AL36" s="156">
        <v>0</v>
      </c>
      <c r="AM36" s="269">
        <f t="shared" si="23"/>
        <v>0.4</v>
      </c>
      <c r="AN36" s="269">
        <f t="shared" si="24"/>
        <v>0</v>
      </c>
      <c r="AO36" s="156">
        <v>0.05</v>
      </c>
      <c r="AP36" s="156">
        <v>0</v>
      </c>
      <c r="AQ36" s="156">
        <v>0.05</v>
      </c>
      <c r="AR36" s="156">
        <v>0</v>
      </c>
      <c r="AS36" s="156">
        <v>0.05</v>
      </c>
      <c r="AT36" s="156">
        <v>0</v>
      </c>
      <c r="AU36" s="156">
        <v>0.05</v>
      </c>
      <c r="AV36" s="156">
        <v>0</v>
      </c>
      <c r="AW36" s="269">
        <f t="shared" si="25"/>
        <v>0.2</v>
      </c>
      <c r="AX36" s="269">
        <f t="shared" si="26"/>
        <v>0</v>
      </c>
      <c r="AY36" s="156">
        <v>0.05</v>
      </c>
      <c r="AZ36" s="156">
        <v>0</v>
      </c>
      <c r="BA36" s="156">
        <v>0.05</v>
      </c>
      <c r="BB36" s="156">
        <v>0</v>
      </c>
      <c r="BC36" s="156">
        <v>0</v>
      </c>
      <c r="BD36" s="156">
        <v>0</v>
      </c>
      <c r="BE36" s="156">
        <v>0</v>
      </c>
      <c r="BF36" s="156">
        <v>0</v>
      </c>
      <c r="BG36" s="269">
        <f t="shared" si="27"/>
        <v>0.1</v>
      </c>
      <c r="BH36" s="269">
        <f t="shared" si="28"/>
        <v>0</v>
      </c>
      <c r="BI36" s="269">
        <f t="shared" si="29"/>
        <v>1.0000000000000002</v>
      </c>
      <c r="BJ36" s="269">
        <f t="shared" si="30"/>
        <v>0.30000000000000004</v>
      </c>
      <c r="BK36" s="150">
        <f t="shared" si="31"/>
        <v>0.3</v>
      </c>
    </row>
    <row r="37" spans="1:63" s="1" customFormat="1" ht="195.75" customHeight="1">
      <c r="A37" s="173"/>
      <c r="B37" s="543" t="s">
        <v>535</v>
      </c>
      <c r="C37" s="243" t="s">
        <v>646</v>
      </c>
      <c r="D37" s="244">
        <v>1</v>
      </c>
      <c r="E37" s="245" t="s">
        <v>640</v>
      </c>
      <c r="F37" s="240" t="s">
        <v>581</v>
      </c>
      <c r="G37" s="202" t="s">
        <v>547</v>
      </c>
      <c r="H37" s="246" t="s">
        <v>641</v>
      </c>
      <c r="I37" s="246" t="s">
        <v>649</v>
      </c>
      <c r="J37" s="203" t="s">
        <v>660</v>
      </c>
      <c r="K37" s="247">
        <v>0</v>
      </c>
      <c r="L37" s="247">
        <v>0</v>
      </c>
      <c r="M37" s="247">
        <v>0</v>
      </c>
      <c r="N37" s="247">
        <v>0</v>
      </c>
      <c r="O37" s="247">
        <v>0</v>
      </c>
      <c r="P37" s="247">
        <v>0</v>
      </c>
      <c r="Q37" s="247">
        <v>0</v>
      </c>
      <c r="R37" s="247">
        <v>0</v>
      </c>
      <c r="S37" s="164">
        <f t="shared" si="19"/>
        <v>0</v>
      </c>
      <c r="T37" s="164">
        <f t="shared" si="20"/>
        <v>0</v>
      </c>
      <c r="U37" s="247">
        <v>0</v>
      </c>
      <c r="V37" s="247">
        <v>0</v>
      </c>
      <c r="W37" s="247">
        <v>0</v>
      </c>
      <c r="X37" s="247">
        <v>8.3333333333333343E-2</v>
      </c>
      <c r="Y37" s="163">
        <v>0</v>
      </c>
      <c r="Z37" s="163">
        <v>0</v>
      </c>
      <c r="AA37" s="163">
        <v>0.25</v>
      </c>
      <c r="AB37" s="163">
        <f>8.33333333333333*2%</f>
        <v>0.1666666666666666</v>
      </c>
      <c r="AC37" s="175">
        <f t="shared" si="68"/>
        <v>0.25</v>
      </c>
      <c r="AD37" s="175">
        <f t="shared" si="69"/>
        <v>0.24999999999999994</v>
      </c>
      <c r="AE37" s="163">
        <v>0</v>
      </c>
      <c r="AF37" s="163">
        <v>0</v>
      </c>
      <c r="AG37" s="165">
        <v>0.125</v>
      </c>
      <c r="AH37" s="163">
        <v>0</v>
      </c>
      <c r="AI37" s="163">
        <v>0</v>
      </c>
      <c r="AJ37" s="163">
        <v>0</v>
      </c>
      <c r="AK37" s="165">
        <v>0.125</v>
      </c>
      <c r="AL37" s="163">
        <v>0</v>
      </c>
      <c r="AM37" s="175">
        <f t="shared" si="23"/>
        <v>0.25</v>
      </c>
      <c r="AN37" s="175">
        <f t="shared" si="24"/>
        <v>0</v>
      </c>
      <c r="AO37" s="163">
        <v>0</v>
      </c>
      <c r="AP37" s="163">
        <v>0</v>
      </c>
      <c r="AQ37" s="165">
        <v>0.125</v>
      </c>
      <c r="AR37" s="163">
        <v>0</v>
      </c>
      <c r="AS37" s="163">
        <v>0</v>
      </c>
      <c r="AT37" s="163">
        <v>0</v>
      </c>
      <c r="AU37" s="165">
        <v>0.125</v>
      </c>
      <c r="AV37" s="163">
        <v>0</v>
      </c>
      <c r="AW37" s="175">
        <f t="shared" si="25"/>
        <v>0.25</v>
      </c>
      <c r="AX37" s="175">
        <f t="shared" si="26"/>
        <v>0</v>
      </c>
      <c r="AY37" s="163">
        <v>0</v>
      </c>
      <c r="AZ37" s="163">
        <v>0</v>
      </c>
      <c r="BA37" s="165">
        <v>0.125</v>
      </c>
      <c r="BB37" s="163">
        <v>0</v>
      </c>
      <c r="BC37" s="163">
        <v>0</v>
      </c>
      <c r="BD37" s="163">
        <v>0</v>
      </c>
      <c r="BE37" s="165">
        <v>0.125</v>
      </c>
      <c r="BF37" s="163">
        <v>0</v>
      </c>
      <c r="BG37" s="164">
        <f t="shared" si="27"/>
        <v>0.25</v>
      </c>
      <c r="BH37" s="164">
        <f t="shared" si="28"/>
        <v>0</v>
      </c>
      <c r="BI37" s="164">
        <f>S37+AC37+AM37+AW37+BG37</f>
        <v>1</v>
      </c>
      <c r="BJ37" s="164">
        <f t="shared" si="30"/>
        <v>0.24999999999999994</v>
      </c>
      <c r="BK37" s="150">
        <f t="shared" si="31"/>
        <v>0.24999999999999994</v>
      </c>
    </row>
    <row r="38" spans="1:63" s="1" customFormat="1" ht="195.75" customHeight="1">
      <c r="A38" s="173"/>
      <c r="B38" s="544"/>
      <c r="C38" s="248" t="s">
        <v>647</v>
      </c>
      <c r="D38" s="244">
        <v>1</v>
      </c>
      <c r="E38" s="245" t="s">
        <v>648</v>
      </c>
      <c r="F38" s="240" t="s">
        <v>581</v>
      </c>
      <c r="G38" s="202" t="s">
        <v>547</v>
      </c>
      <c r="H38" s="246" t="s">
        <v>642</v>
      </c>
      <c r="I38" s="246" t="s">
        <v>650</v>
      </c>
      <c r="J38" s="203" t="s">
        <v>661</v>
      </c>
      <c r="K38" s="247">
        <v>0</v>
      </c>
      <c r="L38" s="247">
        <v>0</v>
      </c>
      <c r="M38" s="247">
        <v>0</v>
      </c>
      <c r="N38" s="247">
        <v>0</v>
      </c>
      <c r="O38" s="247">
        <v>0</v>
      </c>
      <c r="P38" s="247">
        <v>0</v>
      </c>
      <c r="Q38" s="247">
        <v>0</v>
      </c>
      <c r="R38" s="247">
        <v>0</v>
      </c>
      <c r="S38" s="164">
        <f t="shared" si="19"/>
        <v>0</v>
      </c>
      <c r="T38" s="164">
        <f t="shared" si="20"/>
        <v>0</v>
      </c>
      <c r="U38" s="247">
        <v>0</v>
      </c>
      <c r="V38" s="247">
        <v>0</v>
      </c>
      <c r="W38" s="247">
        <v>0</v>
      </c>
      <c r="X38" s="247">
        <v>0</v>
      </c>
      <c r="Y38" s="163">
        <v>0</v>
      </c>
      <c r="Z38" s="163">
        <v>0</v>
      </c>
      <c r="AA38" s="163">
        <v>0.25</v>
      </c>
      <c r="AB38" s="163">
        <v>0.25</v>
      </c>
      <c r="AC38" s="175">
        <f t="shared" si="68"/>
        <v>0.25</v>
      </c>
      <c r="AD38" s="175">
        <f t="shared" si="69"/>
        <v>0.25</v>
      </c>
      <c r="AE38" s="163">
        <v>0</v>
      </c>
      <c r="AF38" s="163">
        <v>0</v>
      </c>
      <c r="AG38" s="165">
        <v>0.125</v>
      </c>
      <c r="AH38" s="163">
        <v>0</v>
      </c>
      <c r="AI38" s="163">
        <v>0</v>
      </c>
      <c r="AJ38" s="163">
        <v>0</v>
      </c>
      <c r="AK38" s="165">
        <v>0.125</v>
      </c>
      <c r="AL38" s="163">
        <v>0</v>
      </c>
      <c r="AM38" s="175">
        <f t="shared" si="23"/>
        <v>0.25</v>
      </c>
      <c r="AN38" s="175">
        <f t="shared" si="24"/>
        <v>0</v>
      </c>
      <c r="AO38" s="163">
        <v>0</v>
      </c>
      <c r="AP38" s="163">
        <v>0</v>
      </c>
      <c r="AQ38" s="165">
        <v>0.125</v>
      </c>
      <c r="AR38" s="163">
        <v>0</v>
      </c>
      <c r="AS38" s="163">
        <v>0</v>
      </c>
      <c r="AT38" s="163">
        <v>0</v>
      </c>
      <c r="AU38" s="165">
        <v>0.125</v>
      </c>
      <c r="AV38" s="163">
        <v>0</v>
      </c>
      <c r="AW38" s="175">
        <f t="shared" si="25"/>
        <v>0.25</v>
      </c>
      <c r="AX38" s="175">
        <f t="shared" si="26"/>
        <v>0</v>
      </c>
      <c r="AY38" s="163">
        <v>0</v>
      </c>
      <c r="AZ38" s="163">
        <v>0</v>
      </c>
      <c r="BA38" s="165">
        <v>0.125</v>
      </c>
      <c r="BB38" s="163">
        <v>0</v>
      </c>
      <c r="BC38" s="163">
        <v>0</v>
      </c>
      <c r="BD38" s="163">
        <v>0</v>
      </c>
      <c r="BE38" s="165">
        <v>0.125</v>
      </c>
      <c r="BF38" s="163">
        <v>0</v>
      </c>
      <c r="BG38" s="164">
        <f t="shared" si="27"/>
        <v>0.25</v>
      </c>
      <c r="BH38" s="164">
        <f t="shared" si="28"/>
        <v>0</v>
      </c>
      <c r="BI38" s="164">
        <f t="shared" ref="BI38:BI39" si="70">S38+AC38+AM38+AW38+BG38</f>
        <v>1</v>
      </c>
      <c r="BJ38" s="164">
        <f t="shared" si="30"/>
        <v>0.25</v>
      </c>
      <c r="BK38" s="150">
        <f t="shared" si="31"/>
        <v>0.25</v>
      </c>
    </row>
    <row r="39" spans="1:63" s="1" customFormat="1" ht="195.75" customHeight="1">
      <c r="A39" s="173"/>
      <c r="B39" s="545"/>
      <c r="C39" s="248" t="s">
        <v>643</v>
      </c>
      <c r="D39" s="244">
        <v>1</v>
      </c>
      <c r="E39" s="245" t="s">
        <v>644</v>
      </c>
      <c r="F39" s="240" t="s">
        <v>581</v>
      </c>
      <c r="G39" s="202" t="s">
        <v>547</v>
      </c>
      <c r="H39" s="246" t="s">
        <v>645</v>
      </c>
      <c r="I39" s="246" t="s">
        <v>651</v>
      </c>
      <c r="J39" s="203" t="s">
        <v>662</v>
      </c>
      <c r="K39" s="249">
        <v>0</v>
      </c>
      <c r="L39" s="249">
        <v>0</v>
      </c>
      <c r="M39" s="249">
        <v>0</v>
      </c>
      <c r="N39" s="249">
        <v>0</v>
      </c>
      <c r="O39" s="249">
        <v>0</v>
      </c>
      <c r="P39" s="249">
        <v>0</v>
      </c>
      <c r="Q39" s="249">
        <v>0</v>
      </c>
      <c r="R39" s="249">
        <v>0</v>
      </c>
      <c r="S39" s="158">
        <f t="shared" si="19"/>
        <v>0</v>
      </c>
      <c r="T39" s="158">
        <f t="shared" si="20"/>
        <v>0</v>
      </c>
      <c r="U39" s="249">
        <v>0</v>
      </c>
      <c r="V39" s="249">
        <v>0</v>
      </c>
      <c r="W39" s="249">
        <v>0</v>
      </c>
      <c r="X39" s="249">
        <v>0</v>
      </c>
      <c r="Y39" s="156">
        <v>0</v>
      </c>
      <c r="Z39" s="156">
        <v>0</v>
      </c>
      <c r="AA39" s="156">
        <v>0.5</v>
      </c>
      <c r="AB39" s="156">
        <v>0.5</v>
      </c>
      <c r="AC39" s="176">
        <f t="shared" si="68"/>
        <v>0.5</v>
      </c>
      <c r="AD39" s="176">
        <f t="shared" si="69"/>
        <v>0.5</v>
      </c>
      <c r="AE39" s="156">
        <v>0</v>
      </c>
      <c r="AF39" s="156">
        <v>0</v>
      </c>
      <c r="AG39" s="156">
        <v>0</v>
      </c>
      <c r="AH39" s="156">
        <v>0</v>
      </c>
      <c r="AI39" s="156">
        <v>0</v>
      </c>
      <c r="AJ39" s="156">
        <v>0</v>
      </c>
      <c r="AK39" s="156">
        <v>0.5</v>
      </c>
      <c r="AL39" s="156">
        <v>0</v>
      </c>
      <c r="AM39" s="176">
        <f t="shared" si="23"/>
        <v>0.5</v>
      </c>
      <c r="AN39" s="176">
        <f t="shared" si="24"/>
        <v>0</v>
      </c>
      <c r="AO39" s="156">
        <v>0</v>
      </c>
      <c r="AP39" s="156">
        <v>0</v>
      </c>
      <c r="AQ39" s="156">
        <v>0</v>
      </c>
      <c r="AR39" s="156">
        <v>0</v>
      </c>
      <c r="AS39" s="156">
        <v>0</v>
      </c>
      <c r="AT39" s="156">
        <v>0</v>
      </c>
      <c r="AU39" s="156">
        <v>0</v>
      </c>
      <c r="AV39" s="156">
        <v>0</v>
      </c>
      <c r="AW39" s="176">
        <f t="shared" si="25"/>
        <v>0</v>
      </c>
      <c r="AX39" s="176">
        <f t="shared" si="26"/>
        <v>0</v>
      </c>
      <c r="AY39" s="156">
        <v>0</v>
      </c>
      <c r="AZ39" s="156">
        <v>0</v>
      </c>
      <c r="BA39" s="156">
        <v>0</v>
      </c>
      <c r="BB39" s="156">
        <v>0</v>
      </c>
      <c r="BC39" s="156">
        <v>0</v>
      </c>
      <c r="BD39" s="156">
        <v>0</v>
      </c>
      <c r="BE39" s="156">
        <v>0</v>
      </c>
      <c r="BF39" s="156">
        <v>0</v>
      </c>
      <c r="BG39" s="158">
        <f t="shared" si="27"/>
        <v>0</v>
      </c>
      <c r="BH39" s="158">
        <f t="shared" si="28"/>
        <v>0</v>
      </c>
      <c r="BI39" s="164">
        <f t="shared" si="70"/>
        <v>1</v>
      </c>
      <c r="BJ39" s="158">
        <f t="shared" si="30"/>
        <v>0.5</v>
      </c>
      <c r="BK39" s="150">
        <f t="shared" si="31"/>
        <v>0.5</v>
      </c>
    </row>
    <row r="40" spans="1:63" s="1" customFormat="1" ht="269.25" customHeight="1">
      <c r="A40" s="173"/>
      <c r="B40" s="564" t="s">
        <v>536</v>
      </c>
      <c r="C40" s="250" t="s">
        <v>622</v>
      </c>
      <c r="D40" s="244">
        <v>1</v>
      </c>
      <c r="E40" s="243" t="s">
        <v>620</v>
      </c>
      <c r="F40" s="201" t="s">
        <v>581</v>
      </c>
      <c r="G40" s="226" t="s">
        <v>547</v>
      </c>
      <c r="H40" s="251" t="s">
        <v>624</v>
      </c>
      <c r="I40" s="252" t="s">
        <v>629</v>
      </c>
      <c r="J40" s="203" t="s">
        <v>663</v>
      </c>
      <c r="K40" s="249"/>
      <c r="L40" s="249"/>
      <c r="M40" s="249"/>
      <c r="N40" s="249"/>
      <c r="O40" s="249"/>
      <c r="P40" s="249"/>
      <c r="Q40" s="249"/>
      <c r="R40" s="249"/>
      <c r="S40" s="158">
        <f t="shared" si="19"/>
        <v>0</v>
      </c>
      <c r="T40" s="158">
        <f t="shared" si="20"/>
        <v>0</v>
      </c>
      <c r="U40" s="249">
        <v>0</v>
      </c>
      <c r="V40" s="249">
        <v>0</v>
      </c>
      <c r="W40" s="249">
        <v>0</v>
      </c>
      <c r="X40" s="249">
        <v>0</v>
      </c>
      <c r="Y40" s="156">
        <v>0</v>
      </c>
      <c r="Z40" s="156">
        <v>0</v>
      </c>
      <c r="AA40" s="156">
        <v>0</v>
      </c>
      <c r="AB40" s="156">
        <v>0</v>
      </c>
      <c r="AC40" s="176">
        <f t="shared" si="68"/>
        <v>0</v>
      </c>
      <c r="AD40" s="176">
        <f t="shared" si="69"/>
        <v>0</v>
      </c>
      <c r="AE40" s="156">
        <v>0</v>
      </c>
      <c r="AF40" s="156">
        <v>0</v>
      </c>
      <c r="AG40" s="156">
        <v>0.25</v>
      </c>
      <c r="AH40" s="156">
        <v>0</v>
      </c>
      <c r="AI40" s="156">
        <v>0</v>
      </c>
      <c r="AJ40" s="156">
        <v>0</v>
      </c>
      <c r="AK40" s="156">
        <v>0.25</v>
      </c>
      <c r="AL40" s="156">
        <v>0</v>
      </c>
      <c r="AM40" s="176">
        <f t="shared" si="23"/>
        <v>0.5</v>
      </c>
      <c r="AN40" s="176">
        <f t="shared" si="24"/>
        <v>0</v>
      </c>
      <c r="AO40" s="156">
        <v>0.15</v>
      </c>
      <c r="AP40" s="156">
        <v>0</v>
      </c>
      <c r="AQ40" s="156">
        <v>0</v>
      </c>
      <c r="AR40" s="156">
        <v>0</v>
      </c>
      <c r="AS40" s="156">
        <v>0</v>
      </c>
      <c r="AT40" s="156">
        <v>0</v>
      </c>
      <c r="AU40" s="156">
        <v>0.15</v>
      </c>
      <c r="AV40" s="156">
        <v>0</v>
      </c>
      <c r="AW40" s="176">
        <f t="shared" si="25"/>
        <v>0.3</v>
      </c>
      <c r="AX40" s="176">
        <f t="shared" si="26"/>
        <v>0</v>
      </c>
      <c r="AY40" s="156">
        <v>0.2</v>
      </c>
      <c r="AZ40" s="156">
        <v>0</v>
      </c>
      <c r="BA40" s="156">
        <v>0</v>
      </c>
      <c r="BB40" s="156">
        <v>0</v>
      </c>
      <c r="BC40" s="156">
        <v>0</v>
      </c>
      <c r="BD40" s="156">
        <v>0</v>
      </c>
      <c r="BE40" s="156">
        <v>0</v>
      </c>
      <c r="BF40" s="156">
        <v>0</v>
      </c>
      <c r="BG40" s="148">
        <f t="shared" si="27"/>
        <v>0.2</v>
      </c>
      <c r="BH40" s="148">
        <f t="shared" si="28"/>
        <v>0</v>
      </c>
      <c r="BI40" s="158">
        <f t="shared" si="29"/>
        <v>1</v>
      </c>
      <c r="BJ40" s="149">
        <f t="shared" si="30"/>
        <v>0</v>
      </c>
      <c r="BK40" s="150">
        <f t="shared" si="31"/>
        <v>0</v>
      </c>
    </row>
    <row r="41" spans="1:63" s="1" customFormat="1" ht="357" customHeight="1">
      <c r="A41" s="173"/>
      <c r="B41" s="565"/>
      <c r="C41" s="253" t="s">
        <v>630</v>
      </c>
      <c r="D41" s="254">
        <v>1</v>
      </c>
      <c r="E41" s="255" t="s">
        <v>631</v>
      </c>
      <c r="F41" s="201" t="s">
        <v>623</v>
      </c>
      <c r="G41" s="226" t="s">
        <v>547</v>
      </c>
      <c r="H41" s="256" t="s">
        <v>621</v>
      </c>
      <c r="I41" s="252" t="s">
        <v>672</v>
      </c>
      <c r="J41" s="203" t="s">
        <v>664</v>
      </c>
      <c r="K41" s="249"/>
      <c r="L41" s="249"/>
      <c r="M41" s="249"/>
      <c r="N41" s="249"/>
      <c r="O41" s="249"/>
      <c r="P41" s="249"/>
      <c r="Q41" s="249"/>
      <c r="R41" s="249"/>
      <c r="S41" s="158">
        <f t="shared" ref="S41" si="71">K41+M41+O41+Q41</f>
        <v>0</v>
      </c>
      <c r="T41" s="158">
        <f t="shared" ref="T41" si="72">+L41+N41+P41+R41</f>
        <v>0</v>
      </c>
      <c r="U41" s="249">
        <v>0.13</v>
      </c>
      <c r="V41" s="249">
        <v>0.13</v>
      </c>
      <c r="W41" s="249">
        <v>0</v>
      </c>
      <c r="X41" s="249">
        <v>0</v>
      </c>
      <c r="Y41" s="156">
        <v>0.13</v>
      </c>
      <c r="Z41" s="156">
        <v>0.13</v>
      </c>
      <c r="AA41" s="156">
        <v>0.04</v>
      </c>
      <c r="AB41" s="156">
        <v>0.04</v>
      </c>
      <c r="AC41" s="176">
        <f t="shared" ref="AC41" si="73">U41+W41+Y41+AA41</f>
        <v>0.3</v>
      </c>
      <c r="AD41" s="176">
        <f t="shared" ref="AD41" si="74">+V41+X41+Z41+AB41</f>
        <v>0.3</v>
      </c>
      <c r="AE41" s="156">
        <v>0.19</v>
      </c>
      <c r="AF41" s="156">
        <v>0</v>
      </c>
      <c r="AG41" s="156">
        <v>0.04</v>
      </c>
      <c r="AH41" s="156">
        <v>0</v>
      </c>
      <c r="AI41" s="156">
        <v>0.12</v>
      </c>
      <c r="AJ41" s="156">
        <v>0</v>
      </c>
      <c r="AK41" s="156">
        <v>0</v>
      </c>
      <c r="AL41" s="156">
        <v>0</v>
      </c>
      <c r="AM41" s="176">
        <f t="shared" ref="AM41" si="75">AE41+AG41+AI41+AK41</f>
        <v>0.35</v>
      </c>
      <c r="AN41" s="176">
        <f t="shared" ref="AN41" si="76">+AF41+AH41+AJ41+AL41</f>
        <v>0</v>
      </c>
      <c r="AO41" s="156">
        <v>0.21</v>
      </c>
      <c r="AP41" s="156">
        <v>0</v>
      </c>
      <c r="AQ41" s="156">
        <v>0</v>
      </c>
      <c r="AR41" s="156">
        <v>0</v>
      </c>
      <c r="AS41" s="156">
        <v>0.08</v>
      </c>
      <c r="AT41" s="156">
        <v>0</v>
      </c>
      <c r="AU41" s="156">
        <v>0</v>
      </c>
      <c r="AV41" s="156">
        <v>0</v>
      </c>
      <c r="AW41" s="176">
        <f t="shared" ref="AW41" si="77">AO41+AQ41+AS41+AU41</f>
        <v>0.28999999999999998</v>
      </c>
      <c r="AX41" s="176">
        <f t="shared" ref="AX41" si="78">+AP41+AR41+AT41+AV41</f>
        <v>0</v>
      </c>
      <c r="AY41" s="156">
        <v>0.06</v>
      </c>
      <c r="AZ41" s="156">
        <v>0</v>
      </c>
      <c r="BA41" s="156">
        <v>0</v>
      </c>
      <c r="BB41" s="156">
        <v>0</v>
      </c>
      <c r="BC41" s="156">
        <v>0</v>
      </c>
      <c r="BD41" s="156">
        <v>0</v>
      </c>
      <c r="BE41" s="156">
        <v>0</v>
      </c>
      <c r="BF41" s="156">
        <v>0</v>
      </c>
      <c r="BG41" s="158">
        <f t="shared" ref="BG41" si="79">AY41+BA41+BC41+BE41</f>
        <v>0.06</v>
      </c>
      <c r="BH41" s="158">
        <f t="shared" ref="BH41" si="80">+AZ41+BB41+BD41+BF41</f>
        <v>0</v>
      </c>
      <c r="BI41" s="158">
        <f t="shared" si="29"/>
        <v>1</v>
      </c>
      <c r="BJ41" s="149">
        <f t="shared" ref="BJ41" si="81">T41+AD41+AN41+AX41+BH41</f>
        <v>0.3</v>
      </c>
      <c r="BK41" s="150">
        <f t="shared" ref="BK41" si="82">IF(AND(BJ41&gt;0,BI41&gt;0),BJ41/BI41,0)</f>
        <v>0.3</v>
      </c>
    </row>
    <row r="42" spans="1:63" s="1" customFormat="1" ht="228" customHeight="1">
      <c r="A42" s="173"/>
      <c r="B42" s="546" t="s">
        <v>537</v>
      </c>
      <c r="C42" s="235" t="s">
        <v>598</v>
      </c>
      <c r="D42" s="257">
        <v>1</v>
      </c>
      <c r="E42" s="258" t="s">
        <v>599</v>
      </c>
      <c r="F42" s="259" t="s">
        <v>600</v>
      </c>
      <c r="G42" s="202" t="s">
        <v>547</v>
      </c>
      <c r="H42" s="203" t="s">
        <v>601</v>
      </c>
      <c r="I42" s="203" t="s">
        <v>625</v>
      </c>
      <c r="J42" s="203" t="s">
        <v>665</v>
      </c>
      <c r="K42" s="219">
        <v>0</v>
      </c>
      <c r="L42" s="219">
        <v>0</v>
      </c>
      <c r="M42" s="219">
        <v>0</v>
      </c>
      <c r="N42" s="219">
        <v>0</v>
      </c>
      <c r="O42" s="219">
        <v>0</v>
      </c>
      <c r="P42" s="219">
        <v>0</v>
      </c>
      <c r="Q42" s="193">
        <v>0</v>
      </c>
      <c r="R42" s="193">
        <v>0</v>
      </c>
      <c r="S42" s="148">
        <f t="shared" si="19"/>
        <v>0</v>
      </c>
      <c r="T42" s="148">
        <f t="shared" si="20"/>
        <v>0</v>
      </c>
      <c r="U42" s="193">
        <v>0</v>
      </c>
      <c r="V42" s="193">
        <v>0</v>
      </c>
      <c r="W42" s="193">
        <v>0</v>
      </c>
      <c r="X42" s="193">
        <v>0</v>
      </c>
      <c r="Y42" s="141">
        <v>0</v>
      </c>
      <c r="Z42" s="141">
        <v>0</v>
      </c>
      <c r="AA42" s="141">
        <v>0</v>
      </c>
      <c r="AB42" s="141">
        <v>0</v>
      </c>
      <c r="AC42" s="171">
        <f t="shared" si="68"/>
        <v>0</v>
      </c>
      <c r="AD42" s="171">
        <f t="shared" si="69"/>
        <v>0</v>
      </c>
      <c r="AE42" s="159">
        <v>0.3</v>
      </c>
      <c r="AF42" s="141">
        <v>0</v>
      </c>
      <c r="AG42" s="141">
        <v>0</v>
      </c>
      <c r="AH42" s="141">
        <v>0</v>
      </c>
      <c r="AI42" s="141">
        <v>0</v>
      </c>
      <c r="AJ42" s="141">
        <v>0</v>
      </c>
      <c r="AK42" s="160">
        <v>0</v>
      </c>
      <c r="AL42" s="160">
        <v>0</v>
      </c>
      <c r="AM42" s="264">
        <f t="shared" si="23"/>
        <v>0.3</v>
      </c>
      <c r="AN42" s="264">
        <f t="shared" si="24"/>
        <v>0</v>
      </c>
      <c r="AO42" s="141">
        <v>0</v>
      </c>
      <c r="AP42" s="141">
        <v>0</v>
      </c>
      <c r="AQ42" s="141">
        <v>0</v>
      </c>
      <c r="AR42" s="141">
        <v>0</v>
      </c>
      <c r="AS42" s="141">
        <v>0</v>
      </c>
      <c r="AT42" s="141">
        <v>0</v>
      </c>
      <c r="AU42" s="159">
        <v>0.4</v>
      </c>
      <c r="AV42" s="141">
        <v>0</v>
      </c>
      <c r="AW42" s="264">
        <f t="shared" si="25"/>
        <v>0.4</v>
      </c>
      <c r="AX42" s="264">
        <f t="shared" si="26"/>
        <v>0</v>
      </c>
      <c r="AY42" s="155">
        <v>0.3</v>
      </c>
      <c r="AZ42" s="155">
        <v>0</v>
      </c>
      <c r="BA42" s="155">
        <v>0</v>
      </c>
      <c r="BB42" s="155">
        <v>0</v>
      </c>
      <c r="BC42" s="155">
        <v>0</v>
      </c>
      <c r="BD42" s="155">
        <v>0</v>
      </c>
      <c r="BE42" s="155">
        <v>0</v>
      </c>
      <c r="BF42" s="155">
        <v>0</v>
      </c>
      <c r="BG42" s="158">
        <f t="shared" si="27"/>
        <v>0.3</v>
      </c>
      <c r="BH42" s="158">
        <f t="shared" si="28"/>
        <v>0</v>
      </c>
      <c r="BI42" s="158">
        <f t="shared" si="29"/>
        <v>1</v>
      </c>
      <c r="BJ42" s="158">
        <f t="shared" si="30"/>
        <v>0</v>
      </c>
      <c r="BK42" s="150">
        <f t="shared" si="31"/>
        <v>0</v>
      </c>
    </row>
    <row r="43" spans="1:63" s="1" customFormat="1" ht="344.25" customHeight="1">
      <c r="A43" s="173"/>
      <c r="B43" s="547"/>
      <c r="C43" s="235" t="s">
        <v>602</v>
      </c>
      <c r="D43" s="257">
        <v>1</v>
      </c>
      <c r="E43" s="258" t="s">
        <v>603</v>
      </c>
      <c r="F43" s="259" t="s">
        <v>604</v>
      </c>
      <c r="G43" s="202" t="s">
        <v>547</v>
      </c>
      <c r="H43" s="203" t="s">
        <v>605</v>
      </c>
      <c r="I43" s="203" t="s">
        <v>626</v>
      </c>
      <c r="J43" s="203" t="s">
        <v>666</v>
      </c>
      <c r="K43" s="219">
        <v>0</v>
      </c>
      <c r="L43" s="219">
        <v>0</v>
      </c>
      <c r="M43" s="219">
        <v>0</v>
      </c>
      <c r="N43" s="219">
        <v>0</v>
      </c>
      <c r="O43" s="219">
        <v>0</v>
      </c>
      <c r="P43" s="219">
        <v>0</v>
      </c>
      <c r="Q43" s="193">
        <v>0</v>
      </c>
      <c r="R43" s="193">
        <v>0</v>
      </c>
      <c r="S43" s="148">
        <f t="shared" si="19"/>
        <v>0</v>
      </c>
      <c r="T43" s="148">
        <f t="shared" si="20"/>
        <v>0</v>
      </c>
      <c r="U43" s="193">
        <v>0</v>
      </c>
      <c r="V43" s="193">
        <v>0</v>
      </c>
      <c r="W43" s="193">
        <v>0</v>
      </c>
      <c r="X43" s="193">
        <v>0</v>
      </c>
      <c r="Y43" s="141">
        <v>0</v>
      </c>
      <c r="Z43" s="141">
        <v>0</v>
      </c>
      <c r="AA43" s="141">
        <v>0</v>
      </c>
      <c r="AB43" s="141">
        <v>0</v>
      </c>
      <c r="AC43" s="171">
        <f t="shared" si="68"/>
        <v>0</v>
      </c>
      <c r="AD43" s="171">
        <f t="shared" si="69"/>
        <v>0</v>
      </c>
      <c r="AE43" s="159">
        <v>0.2</v>
      </c>
      <c r="AF43" s="141">
        <v>0</v>
      </c>
      <c r="AG43" s="159">
        <v>0.4</v>
      </c>
      <c r="AH43" s="141">
        <v>0</v>
      </c>
      <c r="AI43" s="141">
        <v>0</v>
      </c>
      <c r="AJ43" s="141">
        <v>0</v>
      </c>
      <c r="AK43" s="160">
        <v>0</v>
      </c>
      <c r="AL43" s="160">
        <v>0</v>
      </c>
      <c r="AM43" s="171">
        <f t="shared" si="23"/>
        <v>0.60000000000000009</v>
      </c>
      <c r="AN43" s="171">
        <f t="shared" si="24"/>
        <v>0</v>
      </c>
      <c r="AO43" s="141">
        <v>0</v>
      </c>
      <c r="AP43" s="141">
        <v>0</v>
      </c>
      <c r="AQ43" s="141">
        <v>0</v>
      </c>
      <c r="AR43" s="141">
        <v>0</v>
      </c>
      <c r="AS43" s="141">
        <v>0</v>
      </c>
      <c r="AT43" s="141">
        <v>0</v>
      </c>
      <c r="AU43" s="159">
        <v>0.4</v>
      </c>
      <c r="AV43" s="141">
        <v>0</v>
      </c>
      <c r="AW43" s="176">
        <f t="shared" si="25"/>
        <v>0.4</v>
      </c>
      <c r="AX43" s="176">
        <f t="shared" si="26"/>
        <v>0</v>
      </c>
      <c r="AY43" s="155">
        <v>0</v>
      </c>
      <c r="AZ43" s="155">
        <v>0</v>
      </c>
      <c r="BA43" s="155">
        <v>0</v>
      </c>
      <c r="BB43" s="155">
        <v>0</v>
      </c>
      <c r="BC43" s="155">
        <v>0</v>
      </c>
      <c r="BD43" s="155">
        <v>0</v>
      </c>
      <c r="BE43" s="155">
        <v>0</v>
      </c>
      <c r="BF43" s="155">
        <v>0</v>
      </c>
      <c r="BG43" s="158">
        <f t="shared" si="27"/>
        <v>0</v>
      </c>
      <c r="BH43" s="158">
        <f t="shared" si="28"/>
        <v>0</v>
      </c>
      <c r="BI43" s="158">
        <f t="shared" si="29"/>
        <v>1</v>
      </c>
      <c r="BJ43" s="158">
        <f t="shared" si="30"/>
        <v>0</v>
      </c>
      <c r="BK43" s="150">
        <f t="shared" si="31"/>
        <v>0</v>
      </c>
    </row>
    <row r="44" spans="1:63" s="1" customFormat="1" ht="323.25" customHeight="1">
      <c r="A44" s="173"/>
      <c r="B44" s="547"/>
      <c r="C44" s="235" t="s">
        <v>606</v>
      </c>
      <c r="D44" s="257">
        <v>1</v>
      </c>
      <c r="E44" s="258" t="s">
        <v>607</v>
      </c>
      <c r="F44" s="259" t="s">
        <v>600</v>
      </c>
      <c r="G44" s="202" t="s">
        <v>547</v>
      </c>
      <c r="H44" s="203" t="s">
        <v>608</v>
      </c>
      <c r="I44" s="203" t="s">
        <v>628</v>
      </c>
      <c r="J44" s="203" t="s">
        <v>667</v>
      </c>
      <c r="K44" s="241">
        <v>0</v>
      </c>
      <c r="L44" s="241">
        <v>0</v>
      </c>
      <c r="M44" s="241">
        <v>0</v>
      </c>
      <c r="N44" s="241">
        <v>0</v>
      </c>
      <c r="O44" s="241">
        <v>0</v>
      </c>
      <c r="P44" s="241">
        <v>0</v>
      </c>
      <c r="Q44" s="241">
        <v>0</v>
      </c>
      <c r="R44" s="241">
        <v>0</v>
      </c>
      <c r="S44" s="158">
        <f t="shared" si="19"/>
        <v>0</v>
      </c>
      <c r="T44" s="158">
        <f t="shared" si="20"/>
        <v>0</v>
      </c>
      <c r="U44" s="241">
        <v>0</v>
      </c>
      <c r="V44" s="241">
        <v>0</v>
      </c>
      <c r="W44" s="241">
        <v>0</v>
      </c>
      <c r="X44" s="241">
        <v>0</v>
      </c>
      <c r="Y44" s="155">
        <v>0</v>
      </c>
      <c r="Z44" s="155">
        <v>0</v>
      </c>
      <c r="AA44" s="155">
        <v>0</v>
      </c>
      <c r="AB44" s="155">
        <v>0</v>
      </c>
      <c r="AC44" s="176">
        <f t="shared" si="68"/>
        <v>0</v>
      </c>
      <c r="AD44" s="176">
        <f t="shared" si="69"/>
        <v>0</v>
      </c>
      <c r="AE44" s="155">
        <v>0</v>
      </c>
      <c r="AF44" s="155">
        <v>0</v>
      </c>
      <c r="AG44" s="155">
        <v>0</v>
      </c>
      <c r="AH44" s="155">
        <v>0</v>
      </c>
      <c r="AI44" s="155">
        <v>0.1</v>
      </c>
      <c r="AJ44" s="155">
        <v>0</v>
      </c>
      <c r="AK44" s="155">
        <v>0</v>
      </c>
      <c r="AL44" s="156">
        <v>0</v>
      </c>
      <c r="AM44" s="176">
        <f t="shared" si="23"/>
        <v>0.1</v>
      </c>
      <c r="AN44" s="176">
        <f t="shared" si="24"/>
        <v>0</v>
      </c>
      <c r="AO44" s="155">
        <v>0.15</v>
      </c>
      <c r="AP44" s="155">
        <v>0</v>
      </c>
      <c r="AQ44" s="155">
        <v>0.25</v>
      </c>
      <c r="AR44" s="155">
        <v>0</v>
      </c>
      <c r="AS44" s="155">
        <v>0</v>
      </c>
      <c r="AT44" s="155">
        <v>0</v>
      </c>
      <c r="AU44" s="155">
        <v>0.25</v>
      </c>
      <c r="AV44" s="155">
        <v>0</v>
      </c>
      <c r="AW44" s="176">
        <f t="shared" si="25"/>
        <v>0.65</v>
      </c>
      <c r="AX44" s="176">
        <f t="shared" si="26"/>
        <v>0</v>
      </c>
      <c r="AY44" s="155">
        <v>0.25</v>
      </c>
      <c r="AZ44" s="155">
        <v>0</v>
      </c>
      <c r="BA44" s="155">
        <v>0</v>
      </c>
      <c r="BB44" s="155">
        <v>0</v>
      </c>
      <c r="BC44" s="155">
        <v>0</v>
      </c>
      <c r="BD44" s="155">
        <v>0</v>
      </c>
      <c r="BE44" s="155">
        <v>0</v>
      </c>
      <c r="BF44" s="155">
        <v>0</v>
      </c>
      <c r="BG44" s="158">
        <f t="shared" si="27"/>
        <v>0.25</v>
      </c>
      <c r="BH44" s="158">
        <f t="shared" si="28"/>
        <v>0</v>
      </c>
      <c r="BI44" s="158">
        <f t="shared" si="29"/>
        <v>1</v>
      </c>
      <c r="BJ44" s="158">
        <f t="shared" si="30"/>
        <v>0</v>
      </c>
      <c r="BK44" s="158">
        <f t="shared" si="31"/>
        <v>0</v>
      </c>
    </row>
    <row r="45" spans="1:63" s="1" customFormat="1" ht="374.25" customHeight="1">
      <c r="A45" s="173"/>
      <c r="B45" s="548"/>
      <c r="C45" s="235" t="s">
        <v>609</v>
      </c>
      <c r="D45" s="257">
        <v>1</v>
      </c>
      <c r="E45" s="258" t="s">
        <v>610</v>
      </c>
      <c r="F45" s="259" t="s">
        <v>600</v>
      </c>
      <c r="G45" s="202" t="s">
        <v>547</v>
      </c>
      <c r="H45" s="203" t="s">
        <v>611</v>
      </c>
      <c r="I45" s="203" t="s">
        <v>627</v>
      </c>
      <c r="J45" s="203" t="s">
        <v>668</v>
      </c>
      <c r="K45" s="241">
        <v>0</v>
      </c>
      <c r="L45" s="241">
        <v>0</v>
      </c>
      <c r="M45" s="241">
        <v>0</v>
      </c>
      <c r="N45" s="241">
        <v>0</v>
      </c>
      <c r="O45" s="241">
        <v>0</v>
      </c>
      <c r="P45" s="241">
        <v>0</v>
      </c>
      <c r="Q45" s="241">
        <v>0</v>
      </c>
      <c r="R45" s="241">
        <v>0</v>
      </c>
      <c r="S45" s="158">
        <f t="shared" si="19"/>
        <v>0</v>
      </c>
      <c r="T45" s="158">
        <f t="shared" si="20"/>
        <v>0</v>
      </c>
      <c r="U45" s="241">
        <v>0</v>
      </c>
      <c r="V45" s="241">
        <v>0</v>
      </c>
      <c r="W45" s="241">
        <v>0</v>
      </c>
      <c r="X45" s="241">
        <v>0</v>
      </c>
      <c r="Y45" s="155">
        <v>0</v>
      </c>
      <c r="Z45" s="155">
        <v>0</v>
      </c>
      <c r="AA45" s="155">
        <v>0</v>
      </c>
      <c r="AB45" s="155">
        <v>0</v>
      </c>
      <c r="AC45" s="176">
        <f t="shared" si="68"/>
        <v>0</v>
      </c>
      <c r="AD45" s="176">
        <f t="shared" si="69"/>
        <v>0</v>
      </c>
      <c r="AE45" s="155">
        <v>0</v>
      </c>
      <c r="AF45" s="155">
        <v>0</v>
      </c>
      <c r="AG45" s="155">
        <v>0</v>
      </c>
      <c r="AH45" s="155">
        <v>0</v>
      </c>
      <c r="AI45" s="155">
        <v>0.5</v>
      </c>
      <c r="AJ45" s="155">
        <v>0</v>
      </c>
      <c r="AK45" s="156">
        <v>0</v>
      </c>
      <c r="AL45" s="156">
        <v>0</v>
      </c>
      <c r="AM45" s="176">
        <f t="shared" si="23"/>
        <v>0.5</v>
      </c>
      <c r="AN45" s="176">
        <f t="shared" si="24"/>
        <v>0</v>
      </c>
      <c r="AO45" s="155">
        <v>0.5</v>
      </c>
      <c r="AP45" s="155">
        <v>0</v>
      </c>
      <c r="AQ45" s="155">
        <v>0</v>
      </c>
      <c r="AR45" s="155">
        <v>0</v>
      </c>
      <c r="AS45" s="155">
        <v>0</v>
      </c>
      <c r="AT45" s="155">
        <v>0</v>
      </c>
      <c r="AU45" s="155">
        <v>0</v>
      </c>
      <c r="AV45" s="155">
        <v>0</v>
      </c>
      <c r="AW45" s="176">
        <f t="shared" si="25"/>
        <v>0.5</v>
      </c>
      <c r="AX45" s="176">
        <f t="shared" si="26"/>
        <v>0</v>
      </c>
      <c r="AY45" s="155">
        <v>0</v>
      </c>
      <c r="AZ45" s="155">
        <v>0</v>
      </c>
      <c r="BA45" s="155">
        <v>0</v>
      </c>
      <c r="BB45" s="155">
        <v>0</v>
      </c>
      <c r="BC45" s="155">
        <v>0</v>
      </c>
      <c r="BD45" s="155">
        <v>0</v>
      </c>
      <c r="BE45" s="155">
        <v>0</v>
      </c>
      <c r="BF45" s="155">
        <v>0</v>
      </c>
      <c r="BG45" s="158">
        <f t="shared" si="27"/>
        <v>0</v>
      </c>
      <c r="BH45" s="158">
        <f t="shared" si="28"/>
        <v>0</v>
      </c>
      <c r="BI45" s="158">
        <f t="shared" si="29"/>
        <v>1</v>
      </c>
      <c r="BJ45" s="158">
        <f t="shared" si="30"/>
        <v>0</v>
      </c>
      <c r="BK45" s="158">
        <f t="shared" si="31"/>
        <v>0</v>
      </c>
    </row>
    <row r="46" spans="1:63" ht="20.25">
      <c r="A46" s="167"/>
      <c r="B46" s="558" t="s">
        <v>377</v>
      </c>
      <c r="C46" s="559"/>
      <c r="D46" s="559"/>
      <c r="E46" s="559"/>
      <c r="F46" s="559"/>
      <c r="G46" s="559"/>
      <c r="H46" s="559"/>
      <c r="I46" s="559"/>
      <c r="J46" s="559"/>
      <c r="K46" s="559"/>
      <c r="L46" s="559"/>
      <c r="M46" s="559"/>
      <c r="N46" s="559"/>
      <c r="O46" s="559"/>
      <c r="P46" s="559"/>
      <c r="Q46" s="559"/>
      <c r="R46" s="559"/>
      <c r="S46" s="559"/>
      <c r="T46" s="559"/>
      <c r="U46" s="559"/>
      <c r="V46" s="559"/>
      <c r="W46" s="559"/>
      <c r="X46" s="559"/>
      <c r="Y46" s="559"/>
      <c r="Z46" s="559"/>
      <c r="AA46" s="559"/>
      <c r="AB46" s="559"/>
      <c r="AC46" s="559"/>
      <c r="AD46" s="559"/>
      <c r="AE46" s="559"/>
      <c r="AF46" s="559"/>
      <c r="AG46" s="559"/>
      <c r="AH46" s="559"/>
      <c r="AI46" s="559"/>
      <c r="AJ46" s="559"/>
      <c r="AK46" s="559"/>
      <c r="AL46" s="559"/>
      <c r="AM46" s="559"/>
      <c r="AN46" s="559"/>
      <c r="AO46" s="559"/>
      <c r="AP46" s="559"/>
      <c r="AQ46" s="559"/>
      <c r="AR46" s="559"/>
      <c r="AS46" s="559"/>
      <c r="AT46" s="559"/>
      <c r="AU46" s="559"/>
      <c r="AV46" s="559"/>
      <c r="AW46" s="559"/>
      <c r="AX46" s="559"/>
      <c r="AY46" s="559"/>
      <c r="AZ46" s="559"/>
      <c r="BA46" s="559"/>
      <c r="BB46" s="559"/>
      <c r="BC46" s="559"/>
      <c r="BD46" s="559"/>
      <c r="BE46" s="559"/>
      <c r="BF46" s="559"/>
      <c r="BG46" s="559"/>
      <c r="BH46" s="559"/>
      <c r="BI46" s="559"/>
      <c r="BJ46" s="560"/>
      <c r="BK46" s="157">
        <f>AVERAGE(BK13:BK36)</f>
        <v>0.28713026236910411</v>
      </c>
    </row>
    <row r="47" spans="1:63" ht="17.25">
      <c r="B47" s="4"/>
      <c r="C47" s="4"/>
      <c r="D47" s="10"/>
      <c r="E47" s="4"/>
      <c r="F47" s="4"/>
      <c r="G47" s="4"/>
      <c r="H47" s="4"/>
      <c r="I47" s="4"/>
      <c r="J47" s="5"/>
    </row>
    <row r="48" spans="1:63" ht="30.75" customHeight="1">
      <c r="B48" s="125" t="s">
        <v>185</v>
      </c>
      <c r="C48" s="555"/>
      <c r="D48" s="556"/>
      <c r="E48" s="556"/>
      <c r="F48" s="556"/>
      <c r="G48" s="556"/>
      <c r="H48" s="556"/>
      <c r="I48" s="556"/>
      <c r="J48" s="557"/>
    </row>
    <row r="49" spans="2:10" ht="17.25">
      <c r="B49" s="4"/>
      <c r="C49" s="338"/>
      <c r="D49" s="338"/>
      <c r="E49" s="338"/>
      <c r="F49" s="338"/>
      <c r="G49" s="338"/>
      <c r="H49" s="338"/>
      <c r="I49" s="338"/>
      <c r="J49" s="338"/>
    </row>
    <row r="50" spans="2:10" ht="13.5" customHeight="1">
      <c r="B50" s="4"/>
      <c r="C50" s="4"/>
      <c r="D50" s="10"/>
      <c r="E50" s="4"/>
      <c r="F50" s="4"/>
      <c r="G50" s="4"/>
      <c r="H50" s="4"/>
      <c r="I50" s="4"/>
      <c r="J50" s="5"/>
    </row>
    <row r="51" spans="2:10" ht="15" hidden="1" customHeight="1">
      <c r="B51" s="4"/>
      <c r="C51" s="4"/>
      <c r="D51" s="10"/>
      <c r="E51" s="4"/>
      <c r="F51" s="4"/>
      <c r="G51" s="4"/>
      <c r="H51" s="4"/>
      <c r="I51" s="4"/>
      <c r="J51" s="5"/>
    </row>
    <row r="52" spans="2:10" ht="17.25" hidden="1">
      <c r="B52" s="4"/>
      <c r="C52" s="4"/>
      <c r="D52" s="10"/>
      <c r="E52" s="4"/>
      <c r="F52" s="4"/>
      <c r="G52" s="4"/>
      <c r="H52" s="4"/>
      <c r="I52" s="4"/>
      <c r="J52" s="5"/>
    </row>
    <row r="53" spans="2:10" ht="15" hidden="1" customHeight="1">
      <c r="B53" s="4"/>
      <c r="C53" s="4"/>
      <c r="D53" s="10"/>
      <c r="E53" s="326"/>
      <c r="F53" s="326"/>
      <c r="G53" s="326"/>
      <c r="H53" s="326"/>
      <c r="I53" s="128"/>
      <c r="J53" s="4"/>
    </row>
    <row r="54" spans="2:10" ht="15" hidden="1" customHeight="1">
      <c r="B54" s="4"/>
      <c r="C54" s="4"/>
      <c r="D54" s="10"/>
      <c r="E54" s="4"/>
      <c r="F54" s="4"/>
      <c r="G54" s="5"/>
      <c r="H54" s="4"/>
      <c r="I54" s="4"/>
      <c r="J54" s="4"/>
    </row>
    <row r="55" spans="2:10" ht="15" hidden="1" customHeight="1">
      <c r="B55" s="4"/>
      <c r="C55" s="4"/>
      <c r="D55" s="10"/>
      <c r="E55" s="326"/>
      <c r="F55" s="326"/>
      <c r="G55" s="326"/>
      <c r="H55" s="326"/>
      <c r="I55" s="128"/>
      <c r="J55" s="4"/>
    </row>
    <row r="56" spans="2:10" ht="15" customHeight="1">
      <c r="B56" s="4"/>
      <c r="C56" s="4"/>
      <c r="D56" s="10"/>
      <c r="E56" s="4"/>
      <c r="F56" s="4"/>
      <c r="G56" s="5"/>
      <c r="H56" s="4"/>
      <c r="I56" s="4"/>
      <c r="J56" s="4"/>
    </row>
    <row r="57" spans="2:10" ht="15" customHeight="1">
      <c r="B57" s="4"/>
      <c r="C57" s="4"/>
      <c r="D57" s="10"/>
      <c r="E57" s="326"/>
      <c r="F57" s="326"/>
      <c r="G57" s="326"/>
      <c r="H57" s="326"/>
      <c r="I57" s="128"/>
      <c r="J57" s="4"/>
    </row>
  </sheetData>
  <sheetProtection password="DC10" sheet="1" objects="1" scenarios="1" formatCells="0" formatColumns="0" formatRows="0"/>
  <mergeCells count="79">
    <mergeCell ref="AK11:AL11"/>
    <mergeCell ref="B2:B6"/>
    <mergeCell ref="BJ5:BK5"/>
    <mergeCell ref="BJ6:BK6"/>
    <mergeCell ref="C2:BI6"/>
    <mergeCell ref="BI8:BK8"/>
    <mergeCell ref="BJ2:BK2"/>
    <mergeCell ref="BJ7:BK7"/>
    <mergeCell ref="BA11:BB11"/>
    <mergeCell ref="AO10:AX10"/>
    <mergeCell ref="AW11:AX11"/>
    <mergeCell ref="AO11:AP11"/>
    <mergeCell ref="AQ11:AR11"/>
    <mergeCell ref="AS11:AT11"/>
    <mergeCell ref="AU11:AV11"/>
    <mergeCell ref="BK9:BK12"/>
    <mergeCell ref="BG11:BH11"/>
    <mergeCell ref="BI9:BI12"/>
    <mergeCell ref="B9:B12"/>
    <mergeCell ref="C9:C12"/>
    <mergeCell ref="AE10:AN10"/>
    <mergeCell ref="U10:AD10"/>
    <mergeCell ref="Q11:R11"/>
    <mergeCell ref="S11:T11"/>
    <mergeCell ref="U11:V11"/>
    <mergeCell ref="AA11:AB11"/>
    <mergeCell ref="AC11:AD11"/>
    <mergeCell ref="AE11:AF11"/>
    <mergeCell ref="AM11:AN11"/>
    <mergeCell ref="D9:D12"/>
    <mergeCell ref="AI11:AJ11"/>
    <mergeCell ref="BE11:BF11"/>
    <mergeCell ref="BJ9:BJ12"/>
    <mergeCell ref="G9:G12"/>
    <mergeCell ref="H9:H12"/>
    <mergeCell ref="J9:J12"/>
    <mergeCell ref="I9:I12"/>
    <mergeCell ref="O11:P11"/>
    <mergeCell ref="W11:X11"/>
    <mergeCell ref="Y11:Z11"/>
    <mergeCell ref="AG11:AH11"/>
    <mergeCell ref="AY10:BH10"/>
    <mergeCell ref="M11:N11"/>
    <mergeCell ref="K11:L11"/>
    <mergeCell ref="K10:T10"/>
    <mergeCell ref="BC11:BD11"/>
    <mergeCell ref="K9:BH9"/>
    <mergeCell ref="AY11:AZ11"/>
    <mergeCell ref="G16:G19"/>
    <mergeCell ref="E13:E15"/>
    <mergeCell ref="F13:F15"/>
    <mergeCell ref="G13:G15"/>
    <mergeCell ref="C48:J48"/>
    <mergeCell ref="B46:BJ46"/>
    <mergeCell ref="H13:H15"/>
    <mergeCell ref="I13:I15"/>
    <mergeCell ref="B40:B41"/>
    <mergeCell ref="H16:H19"/>
    <mergeCell ref="C13:C15"/>
    <mergeCell ref="I16:I19"/>
    <mergeCell ref="C20:C22"/>
    <mergeCell ref="E20:E22"/>
    <mergeCell ref="F20:F22"/>
    <mergeCell ref="G20:G22"/>
    <mergeCell ref="E57:H57"/>
    <mergeCell ref="C49:J49"/>
    <mergeCell ref="E53:H53"/>
    <mergeCell ref="E55:H55"/>
    <mergeCell ref="B37:B39"/>
    <mergeCell ref="B42:B45"/>
    <mergeCell ref="B25:B30"/>
    <mergeCell ref="B32:B36"/>
    <mergeCell ref="E9:E12"/>
    <mergeCell ref="F9:F12"/>
    <mergeCell ref="C16:C19"/>
    <mergeCell ref="E16:E19"/>
    <mergeCell ref="F16:F19"/>
    <mergeCell ref="B13:B15"/>
    <mergeCell ref="B19:B22"/>
  </mergeCells>
  <conditionalFormatting sqref="BK23:BK45 BK13:BK20">
    <cfRule type="cellIs" dxfId="5" priority="35" operator="between">
      <formula>0.7</formula>
      <formula>1</formula>
    </cfRule>
    <cfRule type="cellIs" dxfId="4" priority="36" operator="between">
      <formula>0.51</formula>
      <formula>0.69</formula>
    </cfRule>
    <cfRule type="cellIs" dxfId="3" priority="37" operator="between">
      <formula>0</formula>
      <formula>0.5</formula>
    </cfRule>
  </conditionalFormatting>
  <conditionalFormatting sqref="BK21:BK22">
    <cfRule type="cellIs" dxfId="2" priority="2" operator="between">
      <formula>0.7</formula>
      <formula>1</formula>
    </cfRule>
    <cfRule type="cellIs" dxfId="1" priority="3" operator="between">
      <formula>0.51</formula>
      <formula>0.69</formula>
    </cfRule>
    <cfRule type="cellIs" dxfId="0" priority="4" operator="between">
      <formula>0</formula>
      <formula>0.5</formula>
    </cfRule>
  </conditionalFormatting>
  <conditionalFormatting sqref="T40:T45 T13:T31">
    <cfRule type="colorScale" priority="57">
      <colorScale>
        <cfvo type="percent" val="&quot;0-49&quot;"/>
        <cfvo type="percent" val="50"/>
        <cfvo type="max"/>
        <color rgb="FFFF0000"/>
        <color rgb="FFFFFF00"/>
        <color rgb="FF00B050"/>
      </colorScale>
    </cfRule>
  </conditionalFormatting>
  <conditionalFormatting sqref="T37:T39">
    <cfRule type="colorScale" priority="1">
      <colorScale>
        <cfvo type="percent" val="&quot;0-49&quot;"/>
        <cfvo type="percent" val="50"/>
        <cfvo type="max"/>
        <color rgb="FFFF0000"/>
        <color rgb="FFFFFF00"/>
        <color rgb="FF00B050"/>
      </colorScale>
    </cfRule>
  </conditionalFormatting>
  <dataValidations count="1">
    <dataValidation type="list" allowBlank="1" showInputMessage="1" showErrorMessage="1" promptTitle="Objetivo Estratégico" sqref="B13 B16 B42 B40 B23:B25 B31:B32 B37">
      <formula1>OBJE</formula1>
    </dataValidation>
  </dataValidations>
  <printOptions horizontalCentered="1"/>
  <pageMargins left="0.25" right="0.25" top="0.75" bottom="0.75" header="0.3" footer="0.3"/>
  <pageSetup scale="28" fitToHeight="0" orientation="landscape" r:id="rId1"/>
  <headerFooter>
    <oddFooter>&amp;R&amp;P de &amp;N</oddFooter>
  </headerFooter>
  <colBreaks count="2" manualBreakCount="2">
    <brk id="10" max="55" man="1"/>
    <brk id="30" max="48" man="1"/>
  </col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47"/>
  <sheetViews>
    <sheetView zoomScale="90" zoomScaleNormal="90" zoomScaleSheetLayoutView="85" zoomScalePageLayoutView="30" workbookViewId="0">
      <selection activeCell="C2" sqref="C2:M6"/>
    </sheetView>
  </sheetViews>
  <sheetFormatPr baseColWidth="10" defaultColWidth="11.42578125" defaultRowHeight="12.75"/>
  <cols>
    <col min="1" max="1" width="4.28515625" style="124" customWidth="1"/>
    <col min="2" max="2" width="28.5703125" style="124" customWidth="1"/>
    <col min="3" max="13" width="7.140625" style="124" customWidth="1"/>
    <col min="14" max="14" width="14.28515625" style="124" customWidth="1"/>
    <col min="15" max="15" width="14.42578125" style="124" customWidth="1"/>
    <col min="16" max="16" width="6.7109375" style="124" customWidth="1"/>
    <col min="17" max="17" width="9.5703125" style="124" customWidth="1"/>
    <col min="18" max="18" width="17.140625" style="124" customWidth="1"/>
    <col min="19" max="16384" width="11.42578125" style="124"/>
  </cols>
  <sheetData>
    <row r="1" spans="1:17" s="108" customFormat="1" ht="7.5" customHeight="1" thickBot="1">
      <c r="A1" s="106"/>
      <c r="B1" s="107"/>
      <c r="C1" s="107"/>
      <c r="D1" s="107"/>
      <c r="E1" s="107"/>
      <c r="F1" s="107"/>
      <c r="G1" s="107"/>
      <c r="H1" s="107"/>
      <c r="I1" s="107"/>
      <c r="J1" s="107"/>
      <c r="K1" s="107"/>
      <c r="L1" s="107"/>
      <c r="M1" s="107"/>
      <c r="N1" s="107"/>
      <c r="O1" s="107"/>
      <c r="P1" s="107"/>
      <c r="Q1" s="106"/>
    </row>
    <row r="2" spans="1:17" s="108" customFormat="1" ht="15.75">
      <c r="A2" s="106"/>
      <c r="B2" s="613"/>
      <c r="C2" s="616" t="s">
        <v>494</v>
      </c>
      <c r="D2" s="617"/>
      <c r="E2" s="617"/>
      <c r="F2" s="617"/>
      <c r="G2" s="617"/>
      <c r="H2" s="617"/>
      <c r="I2" s="617"/>
      <c r="J2" s="617"/>
      <c r="K2" s="617"/>
      <c r="L2" s="617"/>
      <c r="M2" s="617"/>
      <c r="N2" s="622" t="s">
        <v>443</v>
      </c>
      <c r="O2" s="623"/>
      <c r="P2" s="107"/>
      <c r="Q2" s="106"/>
    </row>
    <row r="3" spans="1:17" s="108" customFormat="1" ht="15.75">
      <c r="A3" s="106"/>
      <c r="B3" s="614"/>
      <c r="C3" s="618"/>
      <c r="D3" s="619"/>
      <c r="E3" s="619"/>
      <c r="F3" s="619"/>
      <c r="G3" s="619"/>
      <c r="H3" s="619"/>
      <c r="I3" s="619"/>
      <c r="J3" s="619"/>
      <c r="K3" s="619"/>
      <c r="L3" s="619"/>
      <c r="M3" s="619"/>
      <c r="N3" s="109" t="s">
        <v>434</v>
      </c>
      <c r="O3" s="110" t="s">
        <v>435</v>
      </c>
      <c r="P3" s="107"/>
      <c r="Q3" s="106"/>
    </row>
    <row r="4" spans="1:17" s="108" customFormat="1" ht="15.75" customHeight="1">
      <c r="A4" s="106"/>
      <c r="B4" s="614"/>
      <c r="C4" s="618"/>
      <c r="D4" s="619"/>
      <c r="E4" s="619"/>
      <c r="F4" s="619"/>
      <c r="G4" s="619"/>
      <c r="H4" s="619"/>
      <c r="I4" s="619"/>
      <c r="J4" s="619"/>
      <c r="K4" s="619"/>
      <c r="L4" s="619"/>
      <c r="M4" s="619"/>
      <c r="N4" s="111">
        <v>1</v>
      </c>
      <c r="O4" s="112" t="s">
        <v>472</v>
      </c>
      <c r="P4" s="107"/>
      <c r="Q4" s="106"/>
    </row>
    <row r="5" spans="1:17" s="108" customFormat="1" ht="15.75">
      <c r="A5" s="106"/>
      <c r="B5" s="614"/>
      <c r="C5" s="618"/>
      <c r="D5" s="619"/>
      <c r="E5" s="619"/>
      <c r="F5" s="619"/>
      <c r="G5" s="619"/>
      <c r="H5" s="619"/>
      <c r="I5" s="619"/>
      <c r="J5" s="619"/>
      <c r="K5" s="619"/>
      <c r="L5" s="619"/>
      <c r="M5" s="619"/>
      <c r="N5" s="624" t="s">
        <v>437</v>
      </c>
      <c r="O5" s="625"/>
      <c r="P5" s="107"/>
      <c r="Q5" s="106"/>
    </row>
    <row r="6" spans="1:17" s="108" customFormat="1" ht="16.5" customHeight="1" thickBot="1">
      <c r="A6" s="106"/>
      <c r="B6" s="615"/>
      <c r="C6" s="620"/>
      <c r="D6" s="621"/>
      <c r="E6" s="621"/>
      <c r="F6" s="621"/>
      <c r="G6" s="621"/>
      <c r="H6" s="621"/>
      <c r="I6" s="621"/>
      <c r="J6" s="621"/>
      <c r="K6" s="621"/>
      <c r="L6" s="621"/>
      <c r="M6" s="621"/>
      <c r="N6" s="626" t="s">
        <v>438</v>
      </c>
      <c r="O6" s="627"/>
      <c r="P6" s="107"/>
      <c r="Q6" s="106"/>
    </row>
    <row r="7" spans="1:17" s="108" customFormat="1" ht="7.5" customHeight="1" thickBot="1">
      <c r="A7" s="106"/>
      <c r="B7" s="107"/>
      <c r="C7" s="107"/>
      <c r="D7" s="107"/>
      <c r="E7" s="107"/>
      <c r="F7" s="113">
        <f>D12</f>
        <v>0</v>
      </c>
      <c r="G7" s="107"/>
      <c r="H7" s="107"/>
      <c r="I7" s="107"/>
      <c r="J7" s="107"/>
      <c r="K7" s="107"/>
      <c r="L7" s="107"/>
      <c r="M7" s="107"/>
      <c r="N7" s="107"/>
      <c r="O7" s="107"/>
      <c r="P7" s="107"/>
      <c r="Q7" s="106"/>
    </row>
    <row r="8" spans="1:17" s="108" customFormat="1" ht="22.5" customHeight="1">
      <c r="A8" s="106"/>
      <c r="B8" s="628" t="s">
        <v>473</v>
      </c>
      <c r="C8" s="629"/>
      <c r="D8" s="629"/>
      <c r="E8" s="629"/>
      <c r="F8" s="629"/>
      <c r="G8" s="629"/>
      <c r="H8" s="629"/>
      <c r="I8" s="629"/>
      <c r="J8" s="629"/>
      <c r="K8" s="629"/>
      <c r="L8" s="629"/>
      <c r="M8" s="629"/>
      <c r="N8" s="629"/>
      <c r="O8" s="630"/>
      <c r="P8" s="107"/>
      <c r="Q8" s="106"/>
    </row>
    <row r="9" spans="1:17" s="108" customFormat="1" ht="75" customHeight="1" thickBot="1">
      <c r="A9" s="106"/>
      <c r="B9" s="631" t="s">
        <v>523</v>
      </c>
      <c r="C9" s="632"/>
      <c r="D9" s="632"/>
      <c r="E9" s="632"/>
      <c r="F9" s="632"/>
      <c r="G9" s="632"/>
      <c r="H9" s="632"/>
      <c r="I9" s="632"/>
      <c r="J9" s="632"/>
      <c r="K9" s="632"/>
      <c r="L9" s="632"/>
      <c r="M9" s="632"/>
      <c r="N9" s="632"/>
      <c r="O9" s="633"/>
      <c r="P9" s="107"/>
      <c r="Q9" s="106"/>
    </row>
    <row r="10" spans="1:17" s="108" customFormat="1" ht="7.5" customHeight="1" thickBot="1">
      <c r="A10" s="106"/>
      <c r="B10" s="107"/>
      <c r="C10" s="107"/>
      <c r="D10" s="107"/>
      <c r="E10" s="107"/>
      <c r="F10" s="113"/>
      <c r="G10" s="107"/>
      <c r="H10" s="107"/>
      <c r="I10" s="107"/>
      <c r="J10" s="107"/>
      <c r="K10" s="107"/>
      <c r="L10" s="107"/>
      <c r="M10" s="107"/>
      <c r="N10" s="107"/>
      <c r="O10" s="107"/>
      <c r="P10" s="107"/>
      <c r="Q10" s="106"/>
    </row>
    <row r="11" spans="1:17" s="108" customFormat="1" ht="22.5" customHeight="1" thickBot="1">
      <c r="A11" s="106"/>
      <c r="B11" s="114" t="s">
        <v>474</v>
      </c>
      <c r="C11" s="634" t="s">
        <v>475</v>
      </c>
      <c r="D11" s="634"/>
      <c r="E11" s="634"/>
      <c r="F11" s="634"/>
      <c r="G11" s="634"/>
      <c r="H11" s="634"/>
      <c r="I11" s="634"/>
      <c r="J11" s="634"/>
      <c r="K11" s="634"/>
      <c r="L11" s="634"/>
      <c r="M11" s="634"/>
      <c r="N11" s="634"/>
      <c r="O11" s="635"/>
      <c r="P11" s="107"/>
      <c r="Q11" s="106"/>
    </row>
    <row r="12" spans="1:17" s="108" customFormat="1" ht="45.75" customHeight="1">
      <c r="A12" s="106"/>
      <c r="B12" s="115" t="s">
        <v>495</v>
      </c>
      <c r="C12" s="636" t="s">
        <v>496</v>
      </c>
      <c r="D12" s="636"/>
      <c r="E12" s="636"/>
      <c r="F12" s="636"/>
      <c r="G12" s="636"/>
      <c r="H12" s="636"/>
      <c r="I12" s="636"/>
      <c r="J12" s="636"/>
      <c r="K12" s="636"/>
      <c r="L12" s="636"/>
      <c r="M12" s="636"/>
      <c r="N12" s="636"/>
      <c r="O12" s="637"/>
      <c r="P12" s="106"/>
      <c r="Q12" s="106"/>
    </row>
    <row r="13" spans="1:17" s="108" customFormat="1" ht="45.75" customHeight="1">
      <c r="A13" s="106"/>
      <c r="B13" s="116" t="s">
        <v>497</v>
      </c>
      <c r="C13" s="607" t="s">
        <v>498</v>
      </c>
      <c r="D13" s="607"/>
      <c r="E13" s="607"/>
      <c r="F13" s="607"/>
      <c r="G13" s="607"/>
      <c r="H13" s="607"/>
      <c r="I13" s="607"/>
      <c r="J13" s="607"/>
      <c r="K13" s="607"/>
      <c r="L13" s="607"/>
      <c r="M13" s="607"/>
      <c r="N13" s="607"/>
      <c r="O13" s="608"/>
      <c r="P13" s="106"/>
      <c r="Q13" s="106"/>
    </row>
    <row r="14" spans="1:17" s="108" customFormat="1" ht="45.75" customHeight="1">
      <c r="A14" s="106"/>
      <c r="B14" s="117" t="s">
        <v>499</v>
      </c>
      <c r="C14" s="607" t="s">
        <v>476</v>
      </c>
      <c r="D14" s="607"/>
      <c r="E14" s="607"/>
      <c r="F14" s="607"/>
      <c r="G14" s="607"/>
      <c r="H14" s="607"/>
      <c r="I14" s="607"/>
      <c r="J14" s="607"/>
      <c r="K14" s="607"/>
      <c r="L14" s="607"/>
      <c r="M14" s="607"/>
      <c r="N14" s="607"/>
      <c r="O14" s="608"/>
      <c r="P14" s="106"/>
      <c r="Q14" s="106"/>
    </row>
    <row r="15" spans="1:17" s="108" customFormat="1" ht="45.75" customHeight="1">
      <c r="A15" s="106"/>
      <c r="B15" s="118" t="s">
        <v>500</v>
      </c>
      <c r="C15" s="607" t="s">
        <v>477</v>
      </c>
      <c r="D15" s="607"/>
      <c r="E15" s="607"/>
      <c r="F15" s="607"/>
      <c r="G15" s="607"/>
      <c r="H15" s="607"/>
      <c r="I15" s="607"/>
      <c r="J15" s="607"/>
      <c r="K15" s="607"/>
      <c r="L15" s="607"/>
      <c r="M15" s="607"/>
      <c r="N15" s="607"/>
      <c r="O15" s="608"/>
      <c r="P15" s="106"/>
      <c r="Q15" s="106"/>
    </row>
    <row r="16" spans="1:17" s="108" customFormat="1" ht="45.75" customHeight="1">
      <c r="A16" s="106"/>
      <c r="B16" s="119" t="s">
        <v>478</v>
      </c>
      <c r="C16" s="607" t="s">
        <v>501</v>
      </c>
      <c r="D16" s="607"/>
      <c r="E16" s="607"/>
      <c r="F16" s="607"/>
      <c r="G16" s="607"/>
      <c r="H16" s="607"/>
      <c r="I16" s="607"/>
      <c r="J16" s="607"/>
      <c r="K16" s="607"/>
      <c r="L16" s="607"/>
      <c r="M16" s="607"/>
      <c r="N16" s="607"/>
      <c r="O16" s="608"/>
      <c r="P16" s="106"/>
      <c r="Q16" s="106"/>
    </row>
    <row r="17" spans="1:17" s="108" customFormat="1" ht="45.75" customHeight="1">
      <c r="A17" s="106"/>
      <c r="B17" s="120" t="s">
        <v>479</v>
      </c>
      <c r="C17" s="607" t="s">
        <v>480</v>
      </c>
      <c r="D17" s="607"/>
      <c r="E17" s="607"/>
      <c r="F17" s="607"/>
      <c r="G17" s="607"/>
      <c r="H17" s="607"/>
      <c r="I17" s="607"/>
      <c r="J17" s="607"/>
      <c r="K17" s="607"/>
      <c r="L17" s="607"/>
      <c r="M17" s="607"/>
      <c r="N17" s="607"/>
      <c r="O17" s="608"/>
      <c r="P17" s="106"/>
      <c r="Q17" s="106"/>
    </row>
    <row r="18" spans="1:17" s="108" customFormat="1" ht="45.75" customHeight="1">
      <c r="A18" s="106"/>
      <c r="B18" s="120" t="s">
        <v>481</v>
      </c>
      <c r="C18" s="607" t="s">
        <v>502</v>
      </c>
      <c r="D18" s="607"/>
      <c r="E18" s="607"/>
      <c r="F18" s="607"/>
      <c r="G18" s="607"/>
      <c r="H18" s="607"/>
      <c r="I18" s="607"/>
      <c r="J18" s="607"/>
      <c r="K18" s="607"/>
      <c r="L18" s="607"/>
      <c r="M18" s="607"/>
      <c r="N18" s="607"/>
      <c r="O18" s="608"/>
      <c r="P18" s="106"/>
      <c r="Q18" s="106"/>
    </row>
    <row r="19" spans="1:17" s="108" customFormat="1" ht="45.75" customHeight="1">
      <c r="A19" s="106"/>
      <c r="B19" s="121" t="s">
        <v>482</v>
      </c>
      <c r="C19" s="607" t="s">
        <v>503</v>
      </c>
      <c r="D19" s="607"/>
      <c r="E19" s="607"/>
      <c r="F19" s="607"/>
      <c r="G19" s="607"/>
      <c r="H19" s="607"/>
      <c r="I19" s="607"/>
      <c r="J19" s="607"/>
      <c r="K19" s="607"/>
      <c r="L19" s="607"/>
      <c r="M19" s="607"/>
      <c r="N19" s="607"/>
      <c r="O19" s="608"/>
      <c r="P19" s="106"/>
      <c r="Q19" s="106"/>
    </row>
    <row r="20" spans="1:17" s="108" customFormat="1" ht="45.75" customHeight="1">
      <c r="A20" s="106"/>
      <c r="B20" s="120" t="s">
        <v>483</v>
      </c>
      <c r="C20" s="607" t="s">
        <v>484</v>
      </c>
      <c r="D20" s="607"/>
      <c r="E20" s="607"/>
      <c r="F20" s="607"/>
      <c r="G20" s="607"/>
      <c r="H20" s="607"/>
      <c r="I20" s="607"/>
      <c r="J20" s="607"/>
      <c r="K20" s="607"/>
      <c r="L20" s="607"/>
      <c r="M20" s="607"/>
      <c r="N20" s="607"/>
      <c r="O20" s="608"/>
      <c r="P20" s="106"/>
      <c r="Q20" s="106"/>
    </row>
    <row r="21" spans="1:17" s="108" customFormat="1" ht="75" customHeight="1">
      <c r="A21" s="106"/>
      <c r="B21" s="120" t="s">
        <v>485</v>
      </c>
      <c r="C21" s="607" t="s">
        <v>504</v>
      </c>
      <c r="D21" s="607"/>
      <c r="E21" s="607"/>
      <c r="F21" s="607"/>
      <c r="G21" s="607"/>
      <c r="H21" s="607"/>
      <c r="I21" s="607"/>
      <c r="J21" s="607"/>
      <c r="K21" s="607"/>
      <c r="L21" s="607"/>
      <c r="M21" s="607"/>
      <c r="N21" s="607"/>
      <c r="O21" s="608"/>
      <c r="P21" s="106"/>
      <c r="Q21" s="106"/>
    </row>
    <row r="22" spans="1:17" s="108" customFormat="1" ht="45" customHeight="1">
      <c r="A22" s="106"/>
      <c r="B22" s="120" t="s">
        <v>486</v>
      </c>
      <c r="C22" s="609" t="s">
        <v>487</v>
      </c>
      <c r="D22" s="609"/>
      <c r="E22" s="609"/>
      <c r="F22" s="609"/>
      <c r="G22" s="609"/>
      <c r="H22" s="609"/>
      <c r="I22" s="609"/>
      <c r="J22" s="609"/>
      <c r="K22" s="609"/>
      <c r="L22" s="609"/>
      <c r="M22" s="609"/>
      <c r="N22" s="609"/>
      <c r="O22" s="610"/>
      <c r="P22" s="106"/>
      <c r="Q22" s="106"/>
    </row>
    <row r="23" spans="1:17" s="108" customFormat="1" ht="45.75" customHeight="1">
      <c r="A23" s="106"/>
      <c r="B23" s="120" t="s">
        <v>488</v>
      </c>
      <c r="C23" s="609" t="s">
        <v>489</v>
      </c>
      <c r="D23" s="609"/>
      <c r="E23" s="609"/>
      <c r="F23" s="609"/>
      <c r="G23" s="609"/>
      <c r="H23" s="609"/>
      <c r="I23" s="609"/>
      <c r="J23" s="609"/>
      <c r="K23" s="609"/>
      <c r="L23" s="609"/>
      <c r="M23" s="609"/>
      <c r="N23" s="609"/>
      <c r="O23" s="610"/>
      <c r="P23" s="106"/>
      <c r="Q23" s="106"/>
    </row>
    <row r="24" spans="1:17" s="108" customFormat="1" ht="45.75" customHeight="1">
      <c r="A24" s="106"/>
      <c r="B24" s="121" t="s">
        <v>378</v>
      </c>
      <c r="C24" s="609" t="s">
        <v>490</v>
      </c>
      <c r="D24" s="609"/>
      <c r="E24" s="609"/>
      <c r="F24" s="609"/>
      <c r="G24" s="609"/>
      <c r="H24" s="609"/>
      <c r="I24" s="609"/>
      <c r="J24" s="609"/>
      <c r="K24" s="609"/>
      <c r="L24" s="609"/>
      <c r="M24" s="609"/>
      <c r="N24" s="609"/>
      <c r="O24" s="610"/>
      <c r="P24" s="106"/>
      <c r="Q24" s="106"/>
    </row>
    <row r="25" spans="1:17" s="108" customFormat="1" ht="45" customHeight="1">
      <c r="A25" s="106"/>
      <c r="B25" s="122" t="s">
        <v>185</v>
      </c>
      <c r="C25" s="611" t="s">
        <v>491</v>
      </c>
      <c r="D25" s="611"/>
      <c r="E25" s="611"/>
      <c r="F25" s="611"/>
      <c r="G25" s="611"/>
      <c r="H25" s="611"/>
      <c r="I25" s="611"/>
      <c r="J25" s="611"/>
      <c r="K25" s="611"/>
      <c r="L25" s="611"/>
      <c r="M25" s="611"/>
      <c r="N25" s="611"/>
      <c r="O25" s="612"/>
      <c r="P25" s="106"/>
      <c r="Q25" s="106"/>
    </row>
    <row r="26" spans="1:17" s="108" customFormat="1" ht="75" customHeight="1">
      <c r="A26" s="106"/>
      <c r="B26" s="120" t="s">
        <v>492</v>
      </c>
      <c r="C26" s="607" t="s">
        <v>493</v>
      </c>
      <c r="D26" s="607"/>
      <c r="E26" s="607"/>
      <c r="F26" s="607"/>
      <c r="G26" s="607"/>
      <c r="H26" s="607"/>
      <c r="I26" s="607"/>
      <c r="J26" s="607"/>
      <c r="K26" s="607"/>
      <c r="L26" s="607"/>
      <c r="M26" s="607"/>
      <c r="N26" s="607"/>
      <c r="O26" s="608"/>
      <c r="P26" s="106"/>
      <c r="Q26" s="106"/>
    </row>
    <row r="27" spans="1:17" s="108" customFormat="1" ht="45.75" customHeight="1" thickBot="1">
      <c r="A27" s="106"/>
      <c r="B27" s="123" t="s">
        <v>372</v>
      </c>
      <c r="C27" s="605" t="s">
        <v>505</v>
      </c>
      <c r="D27" s="605"/>
      <c r="E27" s="605"/>
      <c r="F27" s="605"/>
      <c r="G27" s="605"/>
      <c r="H27" s="605"/>
      <c r="I27" s="605"/>
      <c r="J27" s="605"/>
      <c r="K27" s="605"/>
      <c r="L27" s="605"/>
      <c r="M27" s="605"/>
      <c r="N27" s="605"/>
      <c r="O27" s="606"/>
      <c r="P27" s="106"/>
      <c r="Q27" s="106"/>
    </row>
    <row r="29" spans="1:17" ht="12.75" customHeight="1"/>
    <row r="30" spans="1:17" ht="12.75" customHeight="1"/>
    <row r="31" spans="1:17" ht="12.75" customHeight="1"/>
    <row r="32" spans="1:17"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sheetData>
  <sheetProtection algorithmName="SHA-512" hashValue="Ipok4RhnrQyWZGDMRbiQB5FuC4PdB7Q8qLAibZdwFzbH0f+wwv4Uk6qzrisZOlP38up4Bl2H5S+K6Sl5Vduu8g==" saltValue="6KdfZvoozOGJFB9+B1oafA==" spinCount="100000" sheet="1" objects="1" scenarios="1"/>
  <mergeCells count="24">
    <mergeCell ref="C15:O15"/>
    <mergeCell ref="B2:B6"/>
    <mergeCell ref="C2:M6"/>
    <mergeCell ref="N2:O2"/>
    <mergeCell ref="N5:O5"/>
    <mergeCell ref="N6:O6"/>
    <mergeCell ref="B8:O8"/>
    <mergeCell ref="B9:O9"/>
    <mergeCell ref="C11:O11"/>
    <mergeCell ref="C12:O12"/>
    <mergeCell ref="C13:O13"/>
    <mergeCell ref="C14:O14"/>
    <mergeCell ref="C27:O27"/>
    <mergeCell ref="C16:O16"/>
    <mergeCell ref="C17:O17"/>
    <mergeCell ref="C18:O18"/>
    <mergeCell ref="C19:O19"/>
    <mergeCell ref="C20:O20"/>
    <mergeCell ref="C21:O21"/>
    <mergeCell ref="C22:O22"/>
    <mergeCell ref="C23:O23"/>
    <mergeCell ref="C24:O24"/>
    <mergeCell ref="C25:O25"/>
    <mergeCell ref="C26:O26"/>
  </mergeCells>
  <printOptions horizontalCentered="1" verticalCentered="1"/>
  <pageMargins left="0.19685039370078741" right="0.19685039370078741" top="0.27559055118110237" bottom="0.39370078740157483" header="0" footer="0"/>
  <pageSetup paperSize="14" scale="38" fitToWidth="0" orientation="portrait" r:id="rId1"/>
  <headerFooter alignWithMargins="0">
    <oddFooter>&amp;L&amp;11M3DE01F02-03&amp;C&amp;11Si este documento se encuentra impreso no se garantiza su vigencia, por lo tanto es copia No Controlada.  La versión vigente reposará en el link Modelo Integrado- MIPER en la intranet</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O25"/>
  <sheetViews>
    <sheetView zoomScale="90" zoomScaleNormal="90" workbookViewId="0">
      <selection activeCell="K20" sqref="K20:L20"/>
    </sheetView>
  </sheetViews>
  <sheetFormatPr baseColWidth="10" defaultRowHeight="15"/>
  <cols>
    <col min="1" max="1" width="4.28515625" style="100" customWidth="1"/>
    <col min="2" max="4" width="14.28515625" style="100" customWidth="1"/>
    <col min="5" max="15" width="7.140625" style="100" customWidth="1"/>
    <col min="16" max="16384" width="11.42578125" style="100"/>
  </cols>
  <sheetData>
    <row r="1" spans="2:15" ht="7.5" customHeight="1" thickBot="1"/>
    <row r="2" spans="2:15" ht="15.75" customHeight="1">
      <c r="B2" s="500"/>
      <c r="C2" s="501"/>
      <c r="D2" s="653" t="s">
        <v>494</v>
      </c>
      <c r="E2" s="653"/>
      <c r="F2" s="653"/>
      <c r="G2" s="653"/>
      <c r="H2" s="653"/>
      <c r="I2" s="653"/>
      <c r="J2" s="653"/>
      <c r="K2" s="653"/>
      <c r="L2" s="656" t="s">
        <v>443</v>
      </c>
      <c r="M2" s="657"/>
      <c r="N2" s="657"/>
      <c r="O2" s="658"/>
    </row>
    <row r="3" spans="2:15" ht="15.75" customHeight="1">
      <c r="B3" s="502"/>
      <c r="C3" s="503"/>
      <c r="D3" s="654"/>
      <c r="E3" s="654"/>
      <c r="F3" s="654"/>
      <c r="G3" s="654"/>
      <c r="H3" s="654"/>
      <c r="I3" s="654"/>
      <c r="J3" s="654"/>
      <c r="K3" s="654"/>
      <c r="L3" s="512" t="s">
        <v>434</v>
      </c>
      <c r="M3" s="513"/>
      <c r="N3" s="512" t="s">
        <v>435</v>
      </c>
      <c r="O3" s="514"/>
    </row>
    <row r="4" spans="2:15" ht="15.75" customHeight="1">
      <c r="B4" s="502"/>
      <c r="C4" s="503"/>
      <c r="D4" s="654"/>
      <c r="E4" s="654"/>
      <c r="F4" s="654"/>
      <c r="G4" s="654"/>
      <c r="H4" s="654"/>
      <c r="I4" s="654"/>
      <c r="J4" s="654"/>
      <c r="K4" s="654"/>
      <c r="L4" s="659">
        <v>4</v>
      </c>
      <c r="M4" s="660"/>
      <c r="N4" s="517" t="s">
        <v>506</v>
      </c>
      <c r="O4" s="518"/>
    </row>
    <row r="5" spans="2:15" ht="15.75" customHeight="1">
      <c r="B5" s="502"/>
      <c r="C5" s="503"/>
      <c r="D5" s="654"/>
      <c r="E5" s="654"/>
      <c r="F5" s="654"/>
      <c r="G5" s="654"/>
      <c r="H5" s="654"/>
      <c r="I5" s="654"/>
      <c r="J5" s="654"/>
      <c r="K5" s="654"/>
      <c r="L5" s="512" t="s">
        <v>437</v>
      </c>
      <c r="M5" s="519"/>
      <c r="N5" s="519"/>
      <c r="O5" s="520"/>
    </row>
    <row r="6" spans="2:15" ht="15.75" customHeight="1" thickBot="1">
      <c r="B6" s="504"/>
      <c r="C6" s="505"/>
      <c r="D6" s="655"/>
      <c r="E6" s="655"/>
      <c r="F6" s="655"/>
      <c r="G6" s="655"/>
      <c r="H6" s="655"/>
      <c r="I6" s="655"/>
      <c r="J6" s="655"/>
      <c r="K6" s="655"/>
      <c r="L6" s="661" t="s">
        <v>438</v>
      </c>
      <c r="M6" s="662"/>
      <c r="N6" s="662"/>
      <c r="O6" s="663"/>
    </row>
    <row r="8" spans="2:15" ht="22.5" customHeight="1">
      <c r="B8" s="496" t="s">
        <v>447</v>
      </c>
      <c r="C8" s="496"/>
      <c r="D8" s="496"/>
      <c r="E8" s="496"/>
      <c r="F8" s="496"/>
      <c r="G8" s="496"/>
      <c r="H8" s="496"/>
      <c r="I8" s="496"/>
      <c r="J8" s="496"/>
      <c r="K8" s="496"/>
      <c r="L8" s="496"/>
      <c r="M8" s="496"/>
      <c r="N8" s="496"/>
      <c r="O8" s="496"/>
    </row>
    <row r="9" spans="2:15" ht="37.5" customHeight="1">
      <c r="B9" s="487" t="s">
        <v>448</v>
      </c>
      <c r="C9" s="487"/>
      <c r="D9" s="487"/>
      <c r="E9" s="101">
        <v>0</v>
      </c>
      <c r="F9" s="101">
        <v>1</v>
      </c>
      <c r="G9" s="101" t="s">
        <v>507</v>
      </c>
      <c r="H9" s="101" t="s">
        <v>508</v>
      </c>
      <c r="I9" s="101">
        <v>0</v>
      </c>
      <c r="J9" s="101">
        <v>4</v>
      </c>
      <c r="K9" s="650" t="s">
        <v>521</v>
      </c>
      <c r="L9" s="650"/>
      <c r="M9" s="650"/>
      <c r="N9" s="650"/>
      <c r="O9" s="650"/>
    </row>
    <row r="10" spans="2:15" ht="15" customHeight="1">
      <c r="B10" s="487" t="s">
        <v>451</v>
      </c>
      <c r="C10" s="487"/>
      <c r="D10" s="487"/>
      <c r="E10" s="498" t="s">
        <v>452</v>
      </c>
      <c r="F10" s="498"/>
      <c r="G10" s="498"/>
      <c r="H10" s="498"/>
      <c r="I10" s="498"/>
      <c r="J10" s="498"/>
      <c r="K10" s="650"/>
      <c r="L10" s="650"/>
      <c r="M10" s="650"/>
      <c r="N10" s="650"/>
      <c r="O10" s="650"/>
    </row>
    <row r="11" spans="2:15" ht="30" customHeight="1">
      <c r="B11" s="487"/>
      <c r="C11" s="487"/>
      <c r="D11" s="487"/>
      <c r="E11" s="651">
        <v>41639</v>
      </c>
      <c r="F11" s="652"/>
      <c r="G11" s="652"/>
      <c r="H11" s="652"/>
      <c r="I11" s="652"/>
      <c r="J11" s="652"/>
      <c r="K11" s="650"/>
      <c r="L11" s="650"/>
      <c r="M11" s="650"/>
      <c r="N11" s="650"/>
      <c r="O11" s="650"/>
    </row>
    <row r="12" spans="2:15" ht="22.5" customHeight="1">
      <c r="B12" s="486" t="s">
        <v>509</v>
      </c>
      <c r="C12" s="486"/>
      <c r="D12" s="486"/>
      <c r="E12" s="486"/>
      <c r="F12" s="486"/>
      <c r="G12" s="486"/>
      <c r="H12" s="486"/>
      <c r="I12" s="486"/>
      <c r="J12" s="486"/>
      <c r="K12" s="486"/>
      <c r="L12" s="486"/>
      <c r="M12" s="486"/>
      <c r="N12" s="486"/>
      <c r="O12" s="486"/>
    </row>
    <row r="13" spans="2:15" ht="30" customHeight="1">
      <c r="B13" s="103" t="s">
        <v>510</v>
      </c>
      <c r="C13" s="487" t="s">
        <v>455</v>
      </c>
      <c r="D13" s="487"/>
      <c r="E13" s="487"/>
      <c r="F13" s="487"/>
      <c r="G13" s="487"/>
      <c r="H13" s="487"/>
      <c r="I13" s="487"/>
      <c r="J13" s="487"/>
      <c r="K13" s="487"/>
      <c r="L13" s="487"/>
      <c r="M13" s="487"/>
      <c r="N13" s="487"/>
      <c r="O13" s="487"/>
    </row>
    <row r="14" spans="2:15" ht="37.5" customHeight="1">
      <c r="B14" s="126">
        <v>2</v>
      </c>
      <c r="C14" s="649" t="s">
        <v>522</v>
      </c>
      <c r="D14" s="649"/>
      <c r="E14" s="649"/>
      <c r="F14" s="649"/>
      <c r="G14" s="649"/>
      <c r="H14" s="649"/>
      <c r="I14" s="649"/>
      <c r="J14" s="649"/>
      <c r="K14" s="649"/>
      <c r="L14" s="649"/>
      <c r="M14" s="649"/>
      <c r="N14" s="649"/>
      <c r="O14" s="649"/>
    </row>
    <row r="15" spans="2:15" ht="37.5" customHeight="1">
      <c r="B15" s="126">
        <v>3</v>
      </c>
      <c r="C15" s="649" t="s">
        <v>524</v>
      </c>
      <c r="D15" s="649"/>
      <c r="E15" s="649"/>
      <c r="F15" s="649"/>
      <c r="G15" s="649"/>
      <c r="H15" s="649"/>
      <c r="I15" s="649"/>
      <c r="J15" s="649"/>
      <c r="K15" s="649"/>
      <c r="L15" s="649"/>
      <c r="M15" s="649"/>
      <c r="N15" s="649"/>
      <c r="O15" s="649"/>
    </row>
    <row r="16" spans="2:15" ht="75" customHeight="1">
      <c r="B16" s="126">
        <v>4</v>
      </c>
      <c r="C16" s="649" t="s">
        <v>527</v>
      </c>
      <c r="D16" s="649"/>
      <c r="E16" s="649"/>
      <c r="F16" s="649"/>
      <c r="G16" s="649"/>
      <c r="H16" s="649"/>
      <c r="I16" s="649"/>
      <c r="J16" s="649"/>
      <c r="K16" s="649"/>
      <c r="L16" s="649"/>
      <c r="M16" s="649"/>
      <c r="N16" s="649"/>
      <c r="O16" s="649"/>
    </row>
    <row r="17" spans="2:15" ht="22.5" customHeight="1">
      <c r="B17" s="486" t="s">
        <v>456</v>
      </c>
      <c r="C17" s="486"/>
      <c r="D17" s="486"/>
      <c r="E17" s="486"/>
      <c r="F17" s="486"/>
      <c r="G17" s="486"/>
      <c r="H17" s="486"/>
      <c r="I17" s="486"/>
      <c r="J17" s="486"/>
      <c r="K17" s="486"/>
      <c r="L17" s="486"/>
      <c r="M17" s="486"/>
      <c r="N17" s="486"/>
      <c r="O17" s="486"/>
    </row>
    <row r="18" spans="2:15" ht="15" customHeight="1">
      <c r="B18" s="487" t="s">
        <v>510</v>
      </c>
      <c r="C18" s="489" t="s">
        <v>457</v>
      </c>
      <c r="D18" s="490"/>
      <c r="E18" s="490"/>
      <c r="F18" s="490"/>
      <c r="G18" s="491"/>
      <c r="H18" s="495" t="s">
        <v>458</v>
      </c>
      <c r="I18" s="495"/>
      <c r="J18" s="495"/>
      <c r="K18" s="487" t="s">
        <v>459</v>
      </c>
      <c r="L18" s="487"/>
      <c r="M18" s="489" t="s">
        <v>460</v>
      </c>
      <c r="N18" s="490"/>
      <c r="O18" s="491"/>
    </row>
    <row r="19" spans="2:15" ht="15" customHeight="1">
      <c r="B19" s="487"/>
      <c r="C19" s="492"/>
      <c r="D19" s="493"/>
      <c r="E19" s="493"/>
      <c r="F19" s="493"/>
      <c r="G19" s="494"/>
      <c r="H19" s="103" t="s">
        <v>461</v>
      </c>
      <c r="I19" s="103" t="s">
        <v>462</v>
      </c>
      <c r="J19" s="103" t="s">
        <v>463</v>
      </c>
      <c r="K19" s="487"/>
      <c r="L19" s="487"/>
      <c r="M19" s="492"/>
      <c r="N19" s="493"/>
      <c r="O19" s="494"/>
    </row>
    <row r="20" spans="2:15" ht="37.5" customHeight="1">
      <c r="B20" s="126">
        <v>2</v>
      </c>
      <c r="C20" s="642" t="s">
        <v>526</v>
      </c>
      <c r="D20" s="643"/>
      <c r="E20" s="643"/>
      <c r="F20" s="643"/>
      <c r="G20" s="644"/>
      <c r="H20" s="127">
        <v>30</v>
      </c>
      <c r="I20" s="126">
        <v>1</v>
      </c>
      <c r="J20" s="126">
        <v>2014</v>
      </c>
      <c r="K20" s="645">
        <v>1</v>
      </c>
      <c r="L20" s="645"/>
      <c r="M20" s="646" t="s">
        <v>512</v>
      </c>
      <c r="N20" s="647"/>
      <c r="O20" s="648"/>
    </row>
    <row r="21" spans="2:15" ht="37.5" customHeight="1">
      <c r="B21" s="126">
        <v>3</v>
      </c>
      <c r="C21" s="642" t="s">
        <v>525</v>
      </c>
      <c r="D21" s="643"/>
      <c r="E21" s="643"/>
      <c r="F21" s="643"/>
      <c r="G21" s="644"/>
      <c r="H21" s="127" t="s">
        <v>511</v>
      </c>
      <c r="I21" s="127">
        <v>12</v>
      </c>
      <c r="J21" s="126">
        <v>2016</v>
      </c>
      <c r="K21" s="645">
        <v>1</v>
      </c>
      <c r="L21" s="645"/>
      <c r="M21" s="646" t="s">
        <v>512</v>
      </c>
      <c r="N21" s="647"/>
      <c r="O21" s="648"/>
    </row>
    <row r="22" spans="2:15" ht="37.5" customHeight="1">
      <c r="B22" s="126">
        <v>4</v>
      </c>
      <c r="C22" s="642" t="s">
        <v>513</v>
      </c>
      <c r="D22" s="643"/>
      <c r="E22" s="643"/>
      <c r="F22" s="643"/>
      <c r="G22" s="644"/>
      <c r="H22" s="127" t="s">
        <v>514</v>
      </c>
      <c r="I22" s="127" t="s">
        <v>515</v>
      </c>
      <c r="J22" s="126">
        <v>2017</v>
      </c>
      <c r="K22" s="645">
        <v>1</v>
      </c>
      <c r="L22" s="645"/>
      <c r="M22" s="646" t="s">
        <v>512</v>
      </c>
      <c r="N22" s="647"/>
      <c r="O22" s="648"/>
    </row>
    <row r="23" spans="2:15" ht="7.5" customHeight="1" thickBot="1"/>
    <row r="24" spans="2:15" ht="22.5" customHeight="1">
      <c r="B24" s="472" t="s">
        <v>464</v>
      </c>
      <c r="C24" s="473"/>
      <c r="D24" s="473"/>
      <c r="E24" s="473" t="s">
        <v>465</v>
      </c>
      <c r="F24" s="473"/>
      <c r="G24" s="473"/>
      <c r="H24" s="473"/>
      <c r="I24" s="473"/>
      <c r="J24" s="473"/>
      <c r="K24" s="473" t="s">
        <v>466</v>
      </c>
      <c r="L24" s="473"/>
      <c r="M24" s="473"/>
      <c r="N24" s="473"/>
      <c r="O24" s="474"/>
    </row>
    <row r="25" spans="2:15" ht="60" customHeight="1" thickBot="1">
      <c r="B25" s="638" t="s">
        <v>516</v>
      </c>
      <c r="C25" s="639"/>
      <c r="D25" s="639"/>
      <c r="E25" s="639" t="s">
        <v>517</v>
      </c>
      <c r="F25" s="639"/>
      <c r="G25" s="639"/>
      <c r="H25" s="639"/>
      <c r="I25" s="639"/>
      <c r="J25" s="639"/>
      <c r="K25" s="639" t="s">
        <v>518</v>
      </c>
      <c r="L25" s="640"/>
      <c r="M25" s="640"/>
      <c r="N25" s="640"/>
      <c r="O25" s="641"/>
    </row>
  </sheetData>
  <sheetProtection algorithmName="SHA-512" hashValue="Zv293z9Azk+IExKjTE12rxdN0CHyJOJ13HjDD5/vT71KSfBJ/VXSgwZ0+kuXNn+gq6Bgaxmx04GVH8s5qb9q2A==" saltValue="NpLvG3gqGhI2fMl4cUQylg==" spinCount="100000" sheet="1" objects="1" scenarios="1"/>
  <mergeCells count="41">
    <mergeCell ref="B2:C6"/>
    <mergeCell ref="D2:K6"/>
    <mergeCell ref="L2:O2"/>
    <mergeCell ref="L3:M3"/>
    <mergeCell ref="N3:O3"/>
    <mergeCell ref="L4:M4"/>
    <mergeCell ref="N4:O4"/>
    <mergeCell ref="L5:O5"/>
    <mergeCell ref="L6:O6"/>
    <mergeCell ref="B8:O8"/>
    <mergeCell ref="B9:D9"/>
    <mergeCell ref="K9:O11"/>
    <mergeCell ref="B10:D11"/>
    <mergeCell ref="E10:J10"/>
    <mergeCell ref="E11:J11"/>
    <mergeCell ref="C20:G20"/>
    <mergeCell ref="K20:L20"/>
    <mergeCell ref="M20:O20"/>
    <mergeCell ref="B12:O12"/>
    <mergeCell ref="C13:O13"/>
    <mergeCell ref="C14:O14"/>
    <mergeCell ref="C15:O15"/>
    <mergeCell ref="C16:O16"/>
    <mergeCell ref="B17:O17"/>
    <mergeCell ref="B18:B19"/>
    <mergeCell ref="C18:G19"/>
    <mergeCell ref="H18:J18"/>
    <mergeCell ref="K18:L19"/>
    <mergeCell ref="M18:O19"/>
    <mergeCell ref="C21:G21"/>
    <mergeCell ref="K21:L21"/>
    <mergeCell ref="M21:O21"/>
    <mergeCell ref="C22:G22"/>
    <mergeCell ref="K22:L22"/>
    <mergeCell ref="M22:O22"/>
    <mergeCell ref="B24:D24"/>
    <mergeCell ref="E24:J24"/>
    <mergeCell ref="K24:O24"/>
    <mergeCell ref="B25:D25"/>
    <mergeCell ref="E25:J25"/>
    <mergeCell ref="K25:O2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16</vt:i4>
      </vt:variant>
    </vt:vector>
  </HeadingPairs>
  <TitlesOfParts>
    <vt:vector size="33" baseType="lpstr">
      <vt:lpstr>DIR Y PLANEACIÓN ESTRATÉGICA</vt:lpstr>
      <vt:lpstr>COMUNICACIONES</vt:lpstr>
      <vt:lpstr>ATENCIÓN REQUERIMIENTOS CDANOS</vt:lpstr>
      <vt:lpstr>GARANTÍA Y MATERIALIZACIÓN DD</vt:lpstr>
      <vt:lpstr>REVISIÓN GESTIÓN PÚBLICA</vt:lpstr>
      <vt:lpstr>DISCIPLINARIO</vt:lpstr>
      <vt:lpstr>GESTIÓN DEL TALENTO HUMANO</vt:lpstr>
      <vt:lpstr>GESTIÓN JURÍDICA</vt:lpstr>
      <vt:lpstr>GESTIÓN DE ADQUISICIÓN BYS</vt:lpstr>
      <vt:lpstr>GESTIÓN TECNOLOGÍAS INFORMACIÓN</vt:lpstr>
      <vt:lpstr>GESTIÓN DOCUMENTAL</vt:lpstr>
      <vt:lpstr>CONTROL INTERNO</vt:lpstr>
      <vt:lpstr>MEJORA CONTÍNUA</vt:lpstr>
      <vt:lpstr>CONTROL CAMBIOS PL (Pág 1 de 3)</vt:lpstr>
      <vt:lpstr>PL (Pág 2 de 3)</vt:lpstr>
      <vt:lpstr>INSTRUCTIVO PL (Pág 3 de 3)</vt:lpstr>
      <vt:lpstr>CONTROL CAMBIOS FR</vt:lpstr>
      <vt:lpstr>'PL (Pág 2 de 3)'!Área_de_impresión</vt:lpstr>
      <vt:lpstr>'ATENCIÓN REQUERIMIENTOS CDANOS'!Títulos_a_imprimir</vt:lpstr>
      <vt:lpstr>COMUNICACIONES!Títulos_a_imprimir</vt:lpstr>
      <vt:lpstr>'CONTROL INTERNO'!Títulos_a_imprimir</vt:lpstr>
      <vt:lpstr>'DIR Y PLANEACIÓN ESTRATÉGICA'!Títulos_a_imprimir</vt:lpstr>
      <vt:lpstr>DISCIPLINARIO!Títulos_a_imprimir</vt:lpstr>
      <vt:lpstr>'GARANTÍA Y MATERIALIZACIÓN DD'!Títulos_a_imprimir</vt:lpstr>
      <vt:lpstr>'GESTIÓN DE ADQUISICIÓN BYS'!Títulos_a_imprimir</vt:lpstr>
      <vt:lpstr>'GESTIÓN DEL TALENTO HUMANO'!Títulos_a_imprimir</vt:lpstr>
      <vt:lpstr>'GESTIÓN DOCUMENTAL'!Títulos_a_imprimir</vt:lpstr>
      <vt:lpstr>'GESTIÓN JURÍDICA'!Títulos_a_imprimir</vt:lpstr>
      <vt:lpstr>'GESTIÓN TECNOLOGÍAS INFORMACIÓN'!Títulos_a_imprimir</vt:lpstr>
      <vt:lpstr>'INSTRUCTIVO PL (Pág 3 de 3)'!Títulos_a_imprimir</vt:lpstr>
      <vt:lpstr>'MEJORA CONTÍNUA'!Títulos_a_imprimir</vt:lpstr>
      <vt:lpstr>'PL (Pág 2 de 3)'!Títulos_a_imprimir</vt:lpstr>
      <vt:lpstr>'REVISIÓN GESTIÓN PÚBLICA'!Títulos_a_imprimir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Tibaduiza Sanabria</dc:creator>
  <cp:lastModifiedBy>Mar Jenny Romero</cp:lastModifiedBy>
  <cp:lastPrinted>2017-10-20T16:59:18Z</cp:lastPrinted>
  <dcterms:created xsi:type="dcterms:W3CDTF">2014-12-22T19:20:09Z</dcterms:created>
  <dcterms:modified xsi:type="dcterms:W3CDTF">2018-01-26T13:20:59Z</dcterms:modified>
</cp:coreProperties>
</file>