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PERSONERIA 2021\RIESGOS 2023\"/>
    </mc:Choice>
  </mc:AlternateContent>
  <xr:revisionPtr revIDLastSave="0" documentId="8_{3D3F0613-06AD-4FEE-BAD8-0855F6941151}" xr6:coauthVersionLast="47" xr6:coauthVersionMax="47" xr10:uidLastSave="{00000000-0000-0000-0000-000000000000}"/>
  <bookViews>
    <workbookView xWindow="-120" yWindow="-120" windowWidth="20730" windowHeight="11040" firstSheet="1" activeTab="2" xr2:uid="{5AB2CFCD-5E74-4141-A70B-001261C7D86B}"/>
  </bookViews>
  <sheets>
    <sheet name="1. Punto de Partida(contexto)" sheetId="4" state="hidden" r:id="rId1"/>
    <sheet name="7. Mapa de Riesgos General" sheetId="1" r:id="rId2"/>
    <sheet name="8. Seguimiento Cuatrimestral" sheetId="2" r:id="rId3"/>
    <sheet name="9. Seguimiento Consolidado" sheetId="3" state="hidden" r:id="rId4"/>
  </sheets>
  <externalReferences>
    <externalReference r:id="rId5"/>
    <externalReference r:id="rId6"/>
    <externalReference r:id="rId7"/>
    <externalReference r:id="rId8"/>
    <externalReference r:id="rId9"/>
    <externalReference r:id="rId10"/>
  </externalReferences>
  <definedNames>
    <definedName name="_xlnm._FilterDatabase" localSheetId="1" hidden="1">'7. Mapa de Riesgos General'!$A$7:$BO$246</definedName>
    <definedName name="_xlnm._FilterDatabase" localSheetId="2" hidden="1">'8. Seguimiento Cuatrimestral'!$A$7:$BO$248</definedName>
    <definedName name="AUTOMATIZACION" localSheetId="0">#REF!</definedName>
    <definedName name="AUTOMATIZACION" localSheetId="3">#REF!</definedName>
    <definedName name="AUTOMATIZACION">#REF!</definedName>
    <definedName name="Casi_seguro" localSheetId="0">'[1]3. PROBABILIDAD'!#REF!</definedName>
    <definedName name="Casi_seguro" localSheetId="3">'[1]3. PROBABILIDAD'!#REF!</definedName>
    <definedName name="Casi_seguro">'[1]3. PROBABILIDAD'!#REF!</definedName>
    <definedName name="CONFIDENCIALIDAD" localSheetId="0">'[1]4. IMPACTO GESTIÓN Y E'!#REF!</definedName>
    <definedName name="CONFIDENCIALIDAD" localSheetId="3">'[1]4. IMPACTO GESTIÓN Y E'!#REF!</definedName>
    <definedName name="CONFIDENCIALIDAD">'[1]4. IMPACTO GESTIÓN Y E'!#REF!</definedName>
    <definedName name="CONFIDENCIALIDAD_DE_LA_INFORMACIÓN" localSheetId="3">'[1]4. IMPACTO GESTIÓN Y E'!#REF!</definedName>
    <definedName name="CONFIDENCIALIDAD_DE_LA_INFORMACIÓN">'[1]4. IMPACTO GESTIÓN Y E'!#REF!</definedName>
    <definedName name="CONTROL" localSheetId="0">#REF!</definedName>
    <definedName name="CONTROL" localSheetId="3">#REF!</definedName>
    <definedName name="CONTROL">#REF!</definedName>
    <definedName name="Corrupción" localSheetId="0">[2]Listas!$Q$2:$Q$6</definedName>
    <definedName name="Corrupción">[3]Listas!$Q$2:$Q$6</definedName>
    <definedName name="CREDIBILIDAD" localSheetId="0">'[1]4. IMPACTO GESTIÓN Y E'!#REF!</definedName>
    <definedName name="CREDIBILIDAD" localSheetId="3">'[1]4. IMPACTO GESTIÓN Y E'!#REF!</definedName>
    <definedName name="CREDIBILIDAD">'[1]4. IMPACTO GESTIÓN Y E'!#REF!</definedName>
    <definedName name="CREDIBILIDAD_O_IMAGEN" localSheetId="0">'[1]4. IMPACTO GESTIÓN Y E'!#REF!</definedName>
    <definedName name="CREDIBILIDAD_O_IMAGEN" localSheetId="3">'[1]4. IMPACTO GESTIÓN Y E'!#REF!</definedName>
    <definedName name="CREDIBILIDAD_O_IMAGEN">'[1]4. IMPACTO GESTIÓN Y E'!#REF!</definedName>
    <definedName name="CriteriosImpacto" localSheetId="0">[2]Listas!$E$2:$E$11</definedName>
    <definedName name="CriteriosImpacto">[3]Listas!$E$2:$E$11</definedName>
    <definedName name="EVIDENCIA" localSheetId="0">#REF!</definedName>
    <definedName name="EVIDENCIA" localSheetId="3">#REF!</definedName>
    <definedName name="EVIDENCIA">#REF!</definedName>
    <definedName name="FRECUENCIA" localSheetId="0">#REF!</definedName>
    <definedName name="FRECUENCIA" localSheetId="3">#REF!</definedName>
    <definedName name="FRECUENCIA">#REF!</definedName>
    <definedName name="Improbable_posible" localSheetId="0">'[1]3. PROBABILIDAD'!#REF!</definedName>
    <definedName name="Improbable_posible" localSheetId="3">'[1]3. PROBABILIDAD'!#REF!</definedName>
    <definedName name="Improbable_posible">'[1]3. PROBABILIDAD'!#REF!</definedName>
    <definedName name="innovacion">[4]Listas!$AD$2:$AD$4</definedName>
    <definedName name="innovacion1">[4]Listas!$N$2:$N$5</definedName>
    <definedName name="LEGAL" localSheetId="0">'[1]4. IMPACTO GESTIÓN Y E'!#REF!</definedName>
    <definedName name="LEGAL" localSheetId="3">'[1]4. IMPACTO GESTIÓN Y E'!#REF!</definedName>
    <definedName name="LEGAL">'[1]4. IMPACTO GESTIÓN Y E'!#REF!</definedName>
    <definedName name="MANUALES" localSheetId="0">#REF!</definedName>
    <definedName name="MANUALES" localSheetId="3">#REF!</definedName>
    <definedName name="MANUALES">#REF!</definedName>
    <definedName name="OPERATIVO" localSheetId="0">'[1]4. IMPACTO GESTIÓN Y E'!#REF!</definedName>
    <definedName name="OPERATIVO" localSheetId="3">'[1]4. IMPACTO GESTIÓN Y E'!#REF!</definedName>
    <definedName name="OPERATIVO">'[1]4. IMPACTO GESTIÓN Y E'!#REF!</definedName>
    <definedName name="Posible" localSheetId="3">'[1]3. PROBABILIDAD'!#REF!</definedName>
    <definedName name="Posible">'[1]3. PROBABILIDAD'!#REF!</definedName>
    <definedName name="Probabilidad" localSheetId="0">[2]Listas!$D$2:$D$6</definedName>
    <definedName name="Probabilidad">[3]Listas!$D$2:$D$6</definedName>
    <definedName name="Probable" localSheetId="0">'[1]3. PROBABILIDAD'!#REF!</definedName>
    <definedName name="Probable" localSheetId="3">'[1]3. PROBABILIDAD'!#REF!</definedName>
    <definedName name="Probable">'[1]3. PROBABILIDAD'!#REF!</definedName>
    <definedName name="Rara_vez" localSheetId="0">'[1]3. PROBABILIDAD'!#REF!</definedName>
    <definedName name="Rara_vez" localSheetId="3">'[1]3. PROBABILIDAD'!#REF!</definedName>
    <definedName name="Rara_vez">'[1]3. PROBABILIDAD'!#REF!</definedName>
    <definedName name="RESPONSABLES" localSheetId="0">#REF!</definedName>
    <definedName name="RESPONSABLES" localSheetId="3">#REF!</definedName>
    <definedName name="RESPONSABLES">#REF!</definedName>
    <definedName name="SI_NO" localSheetId="0">[2]Listas!$O$2:$O$3</definedName>
    <definedName name="SI_NO">[3]Listas!$O$2:$O$3</definedName>
    <definedName name="TIEMPO" localSheetId="0">#REF!</definedName>
    <definedName name="TIEMPO" localSheetId="3">#REF!</definedName>
    <definedName name="TIEMPO">#REF!</definedName>
    <definedName name="TipoRiesgo" localSheetId="0">[2]Listas!$B$2:$B$11</definedName>
    <definedName name="TipoRiesgo">[3]Listas!$B$2:$B$11</definedName>
    <definedName name="TratamientoCorrupcion" localSheetId="0">[2]Listas!$AD$2:$AD$4</definedName>
    <definedName name="TratamientoCorrupcion">[3]Listas!$AD$2:$AD$4</definedName>
    <definedName name="TratamientoV5" localSheetId="0">[2]Listas!$N$2:$N$5</definedName>
    <definedName name="TratamientoV5">[3]Listas!$N$2:$N$5</definedName>
    <definedName name="www">[4]Listas!$AD$2:$AD$4</definedName>
    <definedName name="yu">[4]Listas!$N$2:$N$5</definedName>
  </definedNames>
  <calcPr calcId="191028"/>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1" i="2" l="1"/>
  <c r="C11" i="2"/>
  <c r="E8" i="1"/>
  <c r="B29" i="2" l="1"/>
  <c r="B26" i="2"/>
  <c r="B23" i="2"/>
  <c r="J65" i="3" l="1"/>
  <c r="I65" i="3"/>
  <c r="H65" i="3"/>
  <c r="G65" i="3"/>
  <c r="F65" i="3"/>
  <c r="E65" i="3"/>
  <c r="D65" i="3"/>
  <c r="C65" i="3"/>
  <c r="B65" i="3"/>
  <c r="J62" i="3"/>
  <c r="I62" i="3"/>
  <c r="H62" i="3"/>
  <c r="G62" i="3"/>
  <c r="F62" i="3"/>
  <c r="E62" i="3"/>
  <c r="D62" i="3"/>
  <c r="C62" i="3"/>
  <c r="B62" i="3"/>
  <c r="J59" i="3"/>
  <c r="I59" i="3"/>
  <c r="H59" i="3"/>
  <c r="G59" i="3"/>
  <c r="F59" i="3"/>
  <c r="E59" i="3"/>
  <c r="D59" i="3"/>
  <c r="C59" i="3"/>
  <c r="B59" i="3"/>
  <c r="J56" i="3"/>
  <c r="I56" i="3"/>
  <c r="H56" i="3"/>
  <c r="G56" i="3"/>
  <c r="F56" i="3"/>
  <c r="E56" i="3"/>
  <c r="D56" i="3"/>
  <c r="C56" i="3"/>
  <c r="B56" i="3"/>
  <c r="J53" i="3"/>
  <c r="I53" i="3"/>
  <c r="H53" i="3"/>
  <c r="G53" i="3"/>
  <c r="F53" i="3"/>
  <c r="E53" i="3"/>
  <c r="D53" i="3"/>
  <c r="C53" i="3"/>
  <c r="B53" i="3"/>
  <c r="J50" i="3"/>
  <c r="I50" i="3"/>
  <c r="H50" i="3"/>
  <c r="G50" i="3"/>
  <c r="F50" i="3"/>
  <c r="E50" i="3"/>
  <c r="D50" i="3"/>
  <c r="C50" i="3"/>
  <c r="B50" i="3"/>
  <c r="J47" i="3"/>
  <c r="I47" i="3"/>
  <c r="H47" i="3"/>
  <c r="G47" i="3"/>
  <c r="F47" i="3"/>
  <c r="E47" i="3"/>
  <c r="D47" i="3"/>
  <c r="C47" i="3"/>
  <c r="B47" i="3"/>
  <c r="J44" i="3"/>
  <c r="I44" i="3"/>
  <c r="H44" i="3"/>
  <c r="G44" i="3"/>
  <c r="F44" i="3"/>
  <c r="E44" i="3"/>
  <c r="D44" i="3"/>
  <c r="C44" i="3"/>
  <c r="B44" i="3"/>
  <c r="J41" i="3"/>
  <c r="I41" i="3"/>
  <c r="H41" i="3"/>
  <c r="G41" i="3"/>
  <c r="F41" i="3"/>
  <c r="E41" i="3"/>
  <c r="D41" i="3"/>
  <c r="C41" i="3"/>
  <c r="B41" i="3"/>
  <c r="J38" i="3"/>
  <c r="I38" i="3"/>
  <c r="H38" i="3"/>
  <c r="G38" i="3"/>
  <c r="F38" i="3"/>
  <c r="E38" i="3"/>
  <c r="D38" i="3"/>
  <c r="C38" i="3"/>
  <c r="B38" i="3"/>
  <c r="J35" i="3"/>
  <c r="I35" i="3"/>
  <c r="H35" i="3"/>
  <c r="G35" i="3"/>
  <c r="F35" i="3"/>
  <c r="E35" i="3"/>
  <c r="D35" i="3"/>
  <c r="C35" i="3"/>
  <c r="B35" i="3"/>
  <c r="J32" i="3"/>
  <c r="I32" i="3"/>
  <c r="H32" i="3"/>
  <c r="G32" i="3"/>
  <c r="F32" i="3"/>
  <c r="E32" i="3"/>
  <c r="D32" i="3"/>
  <c r="C32" i="3"/>
  <c r="B32" i="3"/>
  <c r="J29" i="3"/>
  <c r="I29" i="3"/>
  <c r="H29" i="3"/>
  <c r="G29" i="3"/>
  <c r="F29" i="3"/>
  <c r="E29" i="3"/>
  <c r="D29" i="3"/>
  <c r="C29" i="3"/>
  <c r="B29" i="3"/>
  <c r="J26" i="3"/>
  <c r="I26" i="3"/>
  <c r="H26" i="3"/>
  <c r="G26" i="3"/>
  <c r="F26" i="3"/>
  <c r="E26" i="3"/>
  <c r="D26" i="3"/>
  <c r="C26" i="3"/>
  <c r="B26" i="3"/>
  <c r="J23" i="3"/>
  <c r="I23" i="3"/>
  <c r="H23" i="3"/>
  <c r="G23" i="3"/>
  <c r="F23" i="3"/>
  <c r="E23" i="3"/>
  <c r="D23" i="3"/>
  <c r="C23" i="3"/>
  <c r="B23" i="3"/>
  <c r="J20" i="3"/>
  <c r="I20" i="3"/>
  <c r="H20" i="3"/>
  <c r="G20" i="3"/>
  <c r="F20" i="3"/>
  <c r="E20" i="3"/>
  <c r="D20" i="3"/>
  <c r="C20" i="3"/>
  <c r="B20" i="3"/>
  <c r="J17" i="3"/>
  <c r="I17" i="3"/>
  <c r="H17" i="3"/>
  <c r="G17" i="3"/>
  <c r="F17" i="3"/>
  <c r="E17" i="3"/>
  <c r="D17" i="3"/>
  <c r="C17" i="3"/>
  <c r="B17" i="3"/>
  <c r="J14" i="3"/>
  <c r="I14" i="3"/>
  <c r="H14" i="3"/>
  <c r="G14" i="3"/>
  <c r="F14" i="3"/>
  <c r="E14" i="3"/>
  <c r="D14" i="3"/>
  <c r="C14" i="3"/>
  <c r="B14" i="3"/>
  <c r="J11" i="3"/>
  <c r="I11" i="3"/>
  <c r="H11" i="3"/>
  <c r="G11" i="3"/>
  <c r="F11" i="3"/>
  <c r="E11" i="3"/>
  <c r="D11" i="3"/>
  <c r="C11" i="3"/>
  <c r="B11" i="3"/>
  <c r="J8" i="3"/>
  <c r="I8" i="3"/>
  <c r="H8" i="3"/>
  <c r="G8" i="3"/>
  <c r="F8" i="3"/>
  <c r="E8" i="3"/>
  <c r="D8" i="3"/>
  <c r="C8" i="3"/>
  <c r="B8" i="3"/>
  <c r="D14" i="2"/>
  <c r="C14" i="2"/>
  <c r="B14" i="2"/>
  <c r="D11" i="2"/>
  <c r="D8" i="2"/>
  <c r="C8" i="2"/>
  <c r="B8" i="2"/>
  <c r="AK14" i="1"/>
  <c r="AH14" i="1"/>
  <c r="P14" i="1"/>
  <c r="O14" i="1"/>
  <c r="N14" i="1"/>
  <c r="M14" i="1"/>
  <c r="L14" i="1"/>
  <c r="K14" i="1"/>
  <c r="J14" i="1"/>
  <c r="I14" i="1"/>
  <c r="H14" i="1"/>
  <c r="X16" i="1" s="1"/>
  <c r="G14" i="1"/>
  <c r="F14" i="1"/>
  <c r="E14" i="1"/>
  <c r="D14" i="1"/>
  <c r="C14" i="1"/>
  <c r="B14" i="1"/>
  <c r="AK11" i="1"/>
  <c r="AH11" i="1"/>
  <c r="P11" i="1"/>
  <c r="O11" i="1"/>
  <c r="N11" i="1"/>
  <c r="M11" i="1"/>
  <c r="L11" i="1"/>
  <c r="K11" i="1"/>
  <c r="J11" i="1"/>
  <c r="I11" i="1"/>
  <c r="H11" i="1"/>
  <c r="G11" i="1"/>
  <c r="F11" i="1"/>
  <c r="E11" i="1"/>
  <c r="D11" i="1"/>
  <c r="C11" i="1"/>
  <c r="B11" i="1"/>
  <c r="AK8" i="1"/>
  <c r="AH8" i="1"/>
  <c r="P8" i="1"/>
  <c r="O8" i="1"/>
  <c r="N8" i="1"/>
  <c r="M8" i="1"/>
  <c r="L8" i="1"/>
  <c r="K8" i="1"/>
  <c r="J8" i="1"/>
  <c r="I8" i="1"/>
  <c r="H8" i="1"/>
  <c r="G8" i="1"/>
  <c r="F8" i="1"/>
  <c r="D8" i="1"/>
  <c r="C8" i="1"/>
  <c r="B8" i="1"/>
  <c r="J68" i="3" l="1"/>
  <c r="J70" i="3" s="1"/>
  <c r="E68" i="3"/>
  <c r="E70" i="3" s="1"/>
  <c r="I68" i="3"/>
  <c r="I70" i="3" s="1"/>
  <c r="F68" i="3"/>
  <c r="F70" i="3" s="1"/>
  <c r="AA218" i="1"/>
  <c r="W218" i="1"/>
  <c r="S218" i="1"/>
  <c r="V218" i="1"/>
  <c r="R218" i="1"/>
  <c r="Z218" i="1"/>
  <c r="Y218" i="1"/>
  <c r="U218" i="1"/>
  <c r="Q218" i="1"/>
  <c r="X218" i="1"/>
  <c r="T218" i="1"/>
  <c r="Z13" i="1"/>
  <c r="G68" i="3"/>
  <c r="G70" i="3" s="1"/>
  <c r="H68" i="3"/>
  <c r="H70" i="3" s="1"/>
  <c r="AA14" i="1"/>
  <c r="R16" i="1"/>
  <c r="AE14" i="1"/>
  <c r="AD14" i="1" s="1"/>
  <c r="Z16" i="1"/>
  <c r="S14" i="1"/>
  <c r="U15" i="1"/>
  <c r="W11" i="1"/>
  <c r="X12" i="1"/>
  <c r="X13" i="1"/>
  <c r="Q11" i="1"/>
  <c r="AA11" i="1"/>
  <c r="Q12" i="1"/>
  <c r="Q13" i="1"/>
  <c r="V14" i="1"/>
  <c r="T15" i="1"/>
  <c r="Y16" i="1"/>
  <c r="R11" i="1"/>
  <c r="AC11" i="1"/>
  <c r="AB11" i="1" s="1"/>
  <c r="S12" i="1"/>
  <c r="R13" i="1"/>
  <c r="AE11" i="1"/>
  <c r="AD11" i="1" s="1"/>
  <c r="V11" i="1"/>
  <c r="W12" i="1"/>
  <c r="V13" i="1"/>
  <c r="Q16" i="1"/>
  <c r="Q8" i="1"/>
  <c r="V8" i="1"/>
  <c r="R9" i="1"/>
  <c r="S11" i="1"/>
  <c r="Y11" i="1"/>
  <c r="T12" i="1"/>
  <c r="Y12" i="1"/>
  <c r="T13" i="1"/>
  <c r="Y13" i="1"/>
  <c r="W14" i="1"/>
  <c r="X15" i="1"/>
  <c r="U16" i="1"/>
  <c r="W10" i="1"/>
  <c r="AC8" i="1"/>
  <c r="AB8" i="1" s="1"/>
  <c r="Z9" i="1"/>
  <c r="U11" i="1"/>
  <c r="Z11" i="1"/>
  <c r="U12" i="1"/>
  <c r="AA12" i="1"/>
  <c r="U13" i="1"/>
  <c r="R14" i="1"/>
  <c r="Z14" i="1"/>
  <c r="Q15" i="1"/>
  <c r="Y15" i="1"/>
  <c r="V16" i="1"/>
  <c r="R8" i="1"/>
  <c r="X8" i="1"/>
  <c r="S9" i="1"/>
  <c r="AA9" i="1"/>
  <c r="X10" i="1"/>
  <c r="T8" i="1"/>
  <c r="Y8" i="1"/>
  <c r="V9" i="1"/>
  <c r="S10" i="1"/>
  <c r="AA10" i="1"/>
  <c r="Z10" i="1"/>
  <c r="V10" i="1"/>
  <c r="R10" i="1"/>
  <c r="Y9" i="1"/>
  <c r="U9" i="1"/>
  <c r="Q9" i="1"/>
  <c r="AE8" i="1"/>
  <c r="AD8" i="1" s="1"/>
  <c r="AA8" i="1"/>
  <c r="W8" i="1"/>
  <c r="S8" i="1"/>
  <c r="Y10" i="1"/>
  <c r="U10" i="1"/>
  <c r="Q10" i="1"/>
  <c r="T9" i="1"/>
  <c r="Z8" i="1"/>
  <c r="X9" i="1"/>
  <c r="U8" i="1"/>
  <c r="W9" i="1"/>
  <c r="T10" i="1"/>
  <c r="T14" i="1"/>
  <c r="X14" i="1"/>
  <c r="R15" i="1"/>
  <c r="V15" i="1"/>
  <c r="Z15" i="1"/>
  <c r="S16" i="1"/>
  <c r="W16" i="1"/>
  <c r="AA16" i="1"/>
  <c r="T11" i="1"/>
  <c r="X11" i="1"/>
  <c r="R12" i="1"/>
  <c r="V12" i="1"/>
  <c r="Z12" i="1"/>
  <c r="S13" i="1"/>
  <c r="W13" i="1"/>
  <c r="AA13" i="1"/>
  <c r="Q14" i="1"/>
  <c r="U14" i="1"/>
  <c r="Y14" i="1"/>
  <c r="AC14" i="1"/>
  <c r="AB14" i="1" s="1"/>
  <c r="S15" i="1"/>
  <c r="W15" i="1"/>
  <c r="AA15" i="1"/>
  <c r="T16" i="1"/>
  <c r="AF14" i="1" l="1"/>
  <c r="AF11" i="1"/>
  <c r="AF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Carlos Ivan Rueda Blanco</author>
  </authors>
  <commentList>
    <comment ref="C6" authorId="0" shapeId="0" xr:uid="{CB4F6CD9-81ED-4CF0-8AD6-12E27C79B754}">
      <text>
        <r>
          <rPr>
            <b/>
            <sz val="9"/>
            <color indexed="81"/>
            <rFont val="Tahoma"/>
            <family val="2"/>
          </rPr>
          <t>Punto de Riesgo: actividad dentro del flujo del proceso donde existe evidencia o se tienen indicios de que pueden ocurrir eventos de riesgo operativo y deben mantenerse bajo control para asegurar que el proceso cumpla con su objetivo.</t>
        </r>
      </text>
    </comment>
    <comment ref="D6" authorId="0" shapeId="0" xr:uid="{610A2BB7-BC09-4F4C-B853-6B1897A9FD7F}">
      <text>
        <r>
          <rPr>
            <b/>
            <sz val="9"/>
            <color indexed="81"/>
            <rFont val="Tahoma"/>
            <family val="2"/>
          </rPr>
          <t>Impacto: las consecuencias que puede ocasionar a la organización la materialización del riesgo.</t>
        </r>
      </text>
    </comment>
    <comment ref="E6" authorId="0" shapeId="0" xr:uid="{8465DDCB-DEE5-41A7-A384-A8F4339D245E}">
      <text>
        <r>
          <rPr>
            <b/>
            <sz val="9"/>
            <color indexed="81"/>
            <rFont val="Tahoma"/>
            <family val="2"/>
          </rPr>
          <t>Causa inmediata: circunstancias o situaciones más evidentes sobre las cuales se presenta el riesgo, las mismas no constituyen la causa principal o base para que se presente el riesgo.</t>
        </r>
      </text>
    </comment>
    <comment ref="F6" authorId="0" shapeId="0" xr:uid="{D9D15F44-71D8-426F-B0FA-38B1EFF0E501}">
      <text>
        <r>
          <rPr>
            <b/>
            <sz val="9"/>
            <color indexed="81"/>
            <rFont val="Tahoma"/>
            <family val="2"/>
          </rPr>
          <t>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t>
        </r>
      </text>
    </comment>
    <comment ref="Q6" authorId="0" shapeId="0" xr:uid="{D829CA29-A746-4006-8070-673D778B46DE}">
      <text>
        <r>
          <rPr>
            <b/>
            <sz val="9"/>
            <color indexed="81"/>
            <rFont val="Tahoma"/>
            <family val="2"/>
          </rPr>
          <t>La Estructura para describir un control es la siguiente: 
* Responsable de ejecutar el control: identifica el cargo del servidor que ejecuta el control, en caso de que sean controles automáticos se identificará el sistema que realiza la actividad.
* Acción: se determina mediante verbos que indican la acción que deben realizar como parte del control.
* Complemento: corresponde a los detalles que permiten identificar claramente el objeto del control.</t>
        </r>
      </text>
    </comment>
    <comment ref="R7" authorId="0" shapeId="0" xr:uid="{9999CDAB-C70E-459F-A789-25AF4D3F62BA}">
      <text>
        <r>
          <rPr>
            <b/>
            <sz val="9"/>
            <color indexed="81"/>
            <rFont val="Tahoma"/>
            <family val="2"/>
          </rPr>
          <t>Los tipos de controles son: 
* Control preventivo: control accionado en la entrada del proceso y antes de que se realice la actividad originadora del riesgo, se busca establecer las condiciones que aseguren el resultado final esperado.
* Control detectivo: control accionado durante la ejecución del proceso. Estos controles detectan el riesgo, pero generan reprocesos.
* Control correctivo: control accionado en la salida del proceso y después de que se materializa el riesgo. Estos controles tienen costos implícitos.</t>
        </r>
      </text>
    </comment>
    <comment ref="T7" authorId="0" shapeId="0" xr:uid="{3E93767B-4326-49ED-879A-10524429B7D5}">
      <text>
        <r>
          <rPr>
            <b/>
            <sz val="9"/>
            <color indexed="81"/>
            <rFont val="Tahoma"/>
            <family val="2"/>
          </rPr>
          <t>Las maneras en que se ejecutan los controles son:
* Control manual: controles que son ejecutados por personas.
* Control automático: son ejecutados por un sistema.</t>
        </r>
      </text>
    </comment>
  </commentList>
</comments>
</file>

<file path=xl/sharedStrings.xml><?xml version="1.0" encoding="utf-8"?>
<sst xmlns="http://schemas.openxmlformats.org/spreadsheetml/2006/main" count="4692" uniqueCount="1476">
  <si>
    <t>PERSONERÍA DE
BOGOTÁ, D. C.</t>
  </si>
  <si>
    <t>MAPA DE RIESGOS INSTITUCIONAL</t>
  </si>
  <si>
    <r>
      <rPr>
        <b/>
        <sz val="10"/>
        <color theme="1"/>
        <rFont val="Arial"/>
        <family val="2"/>
      </rPr>
      <t>Código:</t>
    </r>
    <r>
      <rPr>
        <sz val="10"/>
        <color theme="1"/>
        <rFont val="Arial"/>
        <family val="2"/>
      </rPr>
      <t xml:space="preserve"> 01-FR-21</t>
    </r>
  </si>
  <si>
    <r>
      <rPr>
        <b/>
        <sz val="10"/>
        <color theme="1"/>
        <rFont val="Arial"/>
        <family val="2"/>
      </rPr>
      <t>Versión:</t>
    </r>
    <r>
      <rPr>
        <sz val="10"/>
        <color theme="1"/>
        <rFont val="Arial"/>
        <family val="2"/>
      </rPr>
      <t xml:space="preserve"> 7</t>
    </r>
  </si>
  <si>
    <r>
      <rPr>
        <b/>
        <sz val="10"/>
        <color theme="1"/>
        <rFont val="Arial"/>
        <family val="2"/>
      </rPr>
      <t>Página:</t>
    </r>
    <r>
      <rPr>
        <sz val="10"/>
        <color theme="1"/>
        <rFont val="Arial"/>
        <family val="2"/>
      </rPr>
      <t xml:space="preserve"> 1 de 9</t>
    </r>
  </si>
  <si>
    <r>
      <rPr>
        <b/>
        <sz val="10"/>
        <color theme="1"/>
        <rFont val="Arial"/>
        <family val="2"/>
      </rPr>
      <t>Vigente desde:</t>
    </r>
    <r>
      <rPr>
        <sz val="10"/>
        <color theme="1"/>
        <rFont val="Arial"/>
        <family val="2"/>
      </rPr>
      <t xml:space="preserve"> 27/04/2023</t>
    </r>
  </si>
  <si>
    <t>Proceso (Seleccione):</t>
  </si>
  <si>
    <t>Todos los Procesos</t>
  </si>
  <si>
    <t>Alcance del Proceso:</t>
  </si>
  <si>
    <t>Objetivo del Proceso:</t>
  </si>
  <si>
    <t>Definir los lineamientos necesarios para satisfacer las necesidades y expectativas de los (as) usuarios(as) y partes interesadas, en el marco de las disposiciones legales vigentes, mediante los diferentes canales de atención con los que cuenta la Entidad.</t>
  </si>
  <si>
    <t>Inicia con la definición de los lineamientos para la atención hasta la consolidación y análisis de la información derivada del seguimiento a la satisfacción de usuarios y partes interesadas, en busca del mejoramiento de la cobertura, calidad y oportunidad de los servicios ofrecidos.</t>
  </si>
  <si>
    <t>Objetivo Estratégico Asociado al Proceso:</t>
  </si>
  <si>
    <t>4. Fortalecer la gestión institucional a través del uso y apropiación de tecnologías de la información y las comunicaciones, la aplicación de buenas prácticas, un Talento Humano y una infraestructura adecuados para la prestación del servicio.</t>
  </si>
  <si>
    <t>Marque con una "X" los planes, programas o proyectos asociados al Proceso:</t>
  </si>
  <si>
    <t>X</t>
  </si>
  <si>
    <t>Proyecto de Inversión</t>
  </si>
  <si>
    <t>Plan de Gestión Integral de Residuos</t>
  </si>
  <si>
    <t>Plan Estratégico de Talento Humano</t>
  </si>
  <si>
    <t>Plan de Mejoramiento Institucional</t>
  </si>
  <si>
    <t>Plan Operativo Anual - POA</t>
  </si>
  <si>
    <t>Plan Anual de Vacantes</t>
  </si>
  <si>
    <t>Plan Institucional de Archivo - PINAR</t>
  </si>
  <si>
    <t>Plan Estratégico Institucional - PEI</t>
  </si>
  <si>
    <t>Plan de Trabajo Anual en Seguridad y Salud en el Trabajo</t>
  </si>
  <si>
    <t>Plan Estratégico de TIC - PETI</t>
  </si>
  <si>
    <t>Plan de Acción para la Sostenibilidad del SGC</t>
  </si>
  <si>
    <t>Plan Anual de Auditoría</t>
  </si>
  <si>
    <t>Plan de Previsión de Recursos Humanos</t>
  </si>
  <si>
    <t>Plan de Tratamiento de Riesgos de Seguridad y Privacidad de la Información</t>
  </si>
  <si>
    <t>Plan de Participación Ciudadana</t>
  </si>
  <si>
    <t>Plan Estratégico de Seguridad Vial</t>
  </si>
  <si>
    <t>Plan Anual de Adquisiciones</t>
  </si>
  <si>
    <t>Plan de Seguridad y Privacidad de la Información</t>
  </si>
  <si>
    <t>Otros:</t>
  </si>
  <si>
    <t>Indicadores PMR</t>
  </si>
  <si>
    <t>Plan Institucional de Capacitación</t>
  </si>
  <si>
    <t>Plan Anticorrupción y de Atención al Ciudadano</t>
  </si>
  <si>
    <t>Plan de Emergencias de la Entidad</t>
  </si>
  <si>
    <t>Plan de Incentivos Institucionales</t>
  </si>
  <si>
    <t xml:space="preserve">Otros: </t>
  </si>
  <si>
    <t>Factores Internos (Análisis DOFA)</t>
  </si>
  <si>
    <t>Debilidades</t>
  </si>
  <si>
    <t>Fortalezas</t>
  </si>
  <si>
    <t xml:space="preserve">Falta de capacitación específica de cada proceso  </t>
  </si>
  <si>
    <t xml:space="preserve">Alto grado de experiencia del talento humano.                                                                                   </t>
  </si>
  <si>
    <t xml:space="preserve">Falta de sistemas de información </t>
  </si>
  <si>
    <t>Cercanía al ciudadano a través de los canales institucionales.</t>
  </si>
  <si>
    <t>Desconocimiento de los alcances del Sistema de Gestión de Calidad.</t>
  </si>
  <si>
    <t>Compromiso de la Alta Dirección.</t>
  </si>
  <si>
    <t>Inadecuada infraestructura física, tecnológica de la entidad</t>
  </si>
  <si>
    <t>Buena remuneración salarial frente a las demás entidades distritales.</t>
  </si>
  <si>
    <t>Planta de personal para el cumplimiento de las funciones y demandas de una ciudad en crecimiento.</t>
  </si>
  <si>
    <t>Adecuada identificación de la misión institucional.</t>
  </si>
  <si>
    <t xml:space="preserve">Cambio de modelo de gestión interno. </t>
  </si>
  <si>
    <t>Estabilidad Laboral</t>
  </si>
  <si>
    <t>Recursos financieros limitados para adquisición de nuevas tecnologías y adecuación de puntos de atención.</t>
  </si>
  <si>
    <t>Autonomía administrativa</t>
  </si>
  <si>
    <t>Ausencia de memoria institucional por el personal desvinculado por el proceso meritocrático</t>
  </si>
  <si>
    <t>Conocimiento, experiencia, habilidades y compromiso por parte del equipo de trabajo</t>
  </si>
  <si>
    <t>Ingreso de aproximadamente el 27% de nuevo personal por el concurso meritocrático de la CNSC en 2018.</t>
  </si>
  <si>
    <t>Talento humano calificado para ejecutar las actividades estipuladas en los compromisos laborales</t>
  </si>
  <si>
    <t>Cambios de Gobierno</t>
  </si>
  <si>
    <t>Opción de teletrabajo, mejorando calidad de vida del servidor y huella ambiental</t>
  </si>
  <si>
    <t xml:space="preserve">Falta de liderazgo en la alta Direccipon en  los temas relacionados con  calidad  </t>
  </si>
  <si>
    <t>Habilitación y adecuación de herramientas en los puestos de trabajo para reuniones virtuales</t>
  </si>
  <si>
    <t>Alta rotación de contratistas</t>
  </si>
  <si>
    <t>Comunicación continúa</t>
  </si>
  <si>
    <t>fallas en  el aplicativo Isolución</t>
  </si>
  <si>
    <t>Planeación y organización del trabajo</t>
  </si>
  <si>
    <t>Demoras  o inconsistencia en el suministro de información de los procesos</t>
  </si>
  <si>
    <t>Conocimiento integral de la entidad</t>
  </si>
  <si>
    <t xml:space="preserve">Referentes con sobrecarga de trabajo lo  que  genera demoras en  la entrega de información  de los procesos </t>
  </si>
  <si>
    <t>Credibilidad y visibilidad ante las Entidades del SDGRCC</t>
  </si>
  <si>
    <t>Liderazgo en la coordinación interna para desarrollar actividades de cooperación</t>
  </si>
  <si>
    <t>Factores Externos (Análisis DOFA)</t>
  </si>
  <si>
    <t>Amenazas</t>
  </si>
  <si>
    <t>Oportunidades</t>
  </si>
  <si>
    <t>Incremento en la población objetivo y falta de recursos para ampliación en cobertura de planes, programas y proyectos.</t>
  </si>
  <si>
    <t>Reconocimiento, credibilidad y confianza por parte de la ciudadanía.</t>
  </si>
  <si>
    <t>Crisis migratoria de Venezuela a Bogotá, D. C.</t>
  </si>
  <si>
    <t>Ante el nuevo escenario de los Derechos Humanos en el posconflicto, la entidad tiene la oportunidad de posicionarse como un referente en el tema a nivel nacional.</t>
  </si>
  <si>
    <t>. Demora en el reporte de las sanciones emitidas por la administración distrital.</t>
  </si>
  <si>
    <t>Existencia de diversos medios de comunicación para cumplir con la estratégica gobierno en línea y crear valor para la ciudadanía en el ejercicio de los deberes misionales de la entidad.</t>
  </si>
  <si>
    <t xml:space="preserve">Desconocimiento de la Entidad, sus funciones y servicios por parte de la comunidad. </t>
  </si>
  <si>
    <t>Posibilidad de alianzas para la cooperación internacional, nacional y distrital para el fortalecimiento de la gestión institucional.</t>
  </si>
  <si>
    <t>Falta de cooperación entre los organismos de control a nivel distrital para optimizar la gestión.</t>
  </si>
  <si>
    <t>Reconocimiento distrital por buen desempeño institucional</t>
  </si>
  <si>
    <t>Demanda del servicio que desborda la capacidad de respuesta y de competencia de la Entidad.</t>
  </si>
  <si>
    <t>Reconocimiento, credibilidad y confianza por parte de la ciudadanía</t>
  </si>
  <si>
    <t>La no competencia en el control sobre organismos de carácter nacional y privado quienes no están obligados a dar respuesta a los requerimientos institucionales.</t>
  </si>
  <si>
    <t>Impacto positivo en la ciudad de Bogotá por ejecución de los proyectos de inversión</t>
  </si>
  <si>
    <t>Modificación de políticas públicas</t>
  </si>
  <si>
    <t>Relación con diferentes entidades del orden nacional y local</t>
  </si>
  <si>
    <t>Cambios demográficos que influyen directamente en planeación</t>
  </si>
  <si>
    <t>Contar con el acceso a herramientas privadas de búsqueda de Asistencia Financiera</t>
  </si>
  <si>
    <t>Ocurrencia de eventos ambientales</t>
  </si>
  <si>
    <t xml:space="preserve">Soporte operativo y tecnologico que brindan entidades externas </t>
  </si>
  <si>
    <t>Riesgo perdida de información por amenaza tecnológica</t>
  </si>
  <si>
    <t>Regulación normativa de orden nacional y territorial</t>
  </si>
  <si>
    <t>Reducción de presupuesto para vigencias futuras</t>
  </si>
  <si>
    <t>Revisión de experiencias y estudios de casos exitosos en otras entidades</t>
  </si>
  <si>
    <t>Riesgo publico generado por protestas, manifestaciones, entre otros que afecten las locaciones de la entidad y por consiguiente la gestión y resultados</t>
  </si>
  <si>
    <t>Capacitaciones y formación lideradas por entidades públicas</t>
  </si>
  <si>
    <t>Perdida de información del proceso</t>
  </si>
  <si>
    <t>Cambio de administraciones de las entidades subnacionales o nacionales con quienes se esté adelantando actividades de Cooperación</t>
  </si>
  <si>
    <t>Factores Externos (Análisis PESTEL)</t>
  </si>
  <si>
    <t>Factores Políticos</t>
  </si>
  <si>
    <t>Factores Económicos</t>
  </si>
  <si>
    <t>Desde el año 2021 y hasta el vigente, el país ha cursado por la expedición de leyes, reformas tributarias, proyectos de reformas en sectores álgidos como la salud, laboral, pensional; así como decisiones políticas en aspectos que impactan la economía del país relacionadas entre otras con la exploración de hidrocarburos en Colombia.</t>
  </si>
  <si>
    <t>El analista Pedro Viveros señala que “sin importar si Colombia está en medio de una pandemia o no, la productividad del país no puede parar, porque el costo económico es muy alto”5</t>
  </si>
  <si>
    <t>Colombia como estandarte de Democracia en las Américas, asiste a la segunda vuelta de elección de la rama ejecutiva, donde el elector da como vencedor a la “Coalición Pacto Histórico” con el 50.44% del total de votos, frente a un 47.31% de la “Liga de Gobernantes anticorrupción”, datos del boletín 63 de la Registraduría 19/06/2022.</t>
  </si>
  <si>
    <t>Tomando el escrito de Jens Matthias Arnold y Paola Garda del departamento de Economía de la OCDE6, se establece que pasada la crisis de la Pandemia y la recuperación de la misma durante el 2021, con márgenes de crecimiento cercanos 3.3% del PIB que equiparan a los 2019, Colombia desafía una elevada pobreza y exclusión social: el 14% de los hogares vulnerables recibían auxilios de capital antes de la pandemia y el 60% de los trabajos correspondían a la informalidad, por consiguiente, no hay acceso para obtener un seguro de desempleo o pensión.</t>
  </si>
  <si>
    <t>Según la encuesta Facilidad para hacer negocios del Banco Mundial, Colombia ocupa el tercer lugar en América Latina (67 de 190 a nivel mundial). Sin embargo, persisten las deficiencias en las áreas del estado de derecho, el comercio transfronterizo, el cumplimiento de los contratos y el pago de impuestos.</t>
  </si>
  <si>
    <t>Con la finalidad de enfrentar este escenario el gobierno opta por el aumento en el gasto social que busca minimizar el impacto de los ingresos, la pobreza y el empleo. Este último, vinculado a una baja productividad ante un circuito, donde la informalidad se mantiene, evadiendo las contribuciones sociales que los excluyen de los beneficios de la seguridad social, salvo la atención sanitaria, evadiendo recaudos e incrementando la financiación de las prestaciones de los trabajadores formales.</t>
  </si>
  <si>
    <t>En términos de riesgo político, las principales preocupaciones de los inversionistas son:
El creciente intervencionismo económico, con un régimen fiscal más progresivo y un mayor gasto social.
La guerra en Ucrania.
El déficit récord en la balanza comercial.
Las crecientes presiones inflacionarias asociadas con la desafiante situación económica mundial (Solunion.co, 2023, Economía de Colombia en 2023: panorama actual y grandes retos).</t>
  </si>
  <si>
    <t>“Una recuperación fuerte e inclusiva requiere crear más y mejores empleos, pero también más y mejor protección social para todos los colombianos. Para ello será primordial ofrecer beneficios universales a trabajadores formales e informales de igual manera. Las cotizaciones y costos laborales no salariales de los trabajadores pueden alcanzar el 55% en el caso de trabajadores que ganan el salario mínimo y aumentan el costo de crear trabajos formales”.7</t>
  </si>
  <si>
    <t>Como resultado de lo anterior, un nuevo gobierno que atraviesa su primer año anunciando cambios en todos los sectores que generan impactos positivos y negativos vistos desde el ámbito nacional e internacional.</t>
  </si>
  <si>
    <t xml:space="preserve">Siguiendo esta misma línea, el historial en el manejo prudente de las cuentas fiscales, metas de inflación y tipos de cambios flexibles, son el reflejo del avance de una continua demanda interna. La regla fiscal (Ley 1473 de 2011 artículo Quinto) que busca asegurar la sostenibilidad de las finanzas públicas, de tal forma que no se supere el límite de deuda en el 71% del PIB y el ancla (Nivel prudente de la deuda neta) es igual al 55% del PIB para cada vigencia fiscal. </t>
  </si>
  <si>
    <t>El siguiente eje, hace referencia al escenario del Distrito Capital, dentro del Plan de Desarrollo 2020-2024, acuerdo 761 de 2020. Que ha realizado políticas sectoriales que promueven la construcción participativa, la implementación, efectividad, mejora, seguimiento y evaluación, dentro del ciclo de Políticas Públicas, que son segmento de la gestión pública, desarrollando condiciones que generen valor público, descritos en los objetivos estratégicos.
descriptos es sus objetivos estratégicos. Un breve recuento nos presenta los siguientes sectores de su proceder:</t>
  </si>
  <si>
    <t>Son límites de largo plazo que refuerzan las cuentas fiscales y garantizan credibilidad en las finanzas públicas, pero que acertadamente fue suspendida para el 2020 y 2021, proporcionando ingresos excepcionales a la economía y las familias vulnerables. Su incremento se estableció en 13.5% del PIB y los costos de financiación se han incrementado (Estudios económicos de la OCDE Colombia, febrero 2022)8. Dicho esto, Colombia en el año 2019 (prepandemia) alcanza una deuda del 56% del PIB9 y al finalizar el año 2022 llega a un endeudamiento del 53.4% del PIB, sin embargo, a febrero de 2023 según “informe del Banco de la República de Colombia señaló que la deuda externa del país es de 187.772 millones de dólares para el mes de febrero de 2023. Esto corresponde al 54 por ciento del Producto Interno Bruto (PIB) del territorio nacional que se distribuye en un 31 para el sector público y el 23,4 por ciento para el privado”10 (Infoabe.com, 2023)</t>
  </si>
  <si>
    <t>Esto deja un margen de maniobrabilidad reducida para el sostenimiento o incremento de los programas de interés social a futuro, socavando la calificación de la solides y confianza fiscal del país. Para Santiago Castro Gómez, expresidente de Asobancaria, en el artículo del diario la Republica 22/12/2021, presenta como estrategia a futuro, la búsqueda de una expectativa de normalidad de la deuda al 59% del PIB durante los próximos diez años, 8.5% por encima de las cifras postpandemia anual, que provee márgenes tácticos en caso de futuros hechos que requieran recursos no planificados.</t>
  </si>
  <si>
    <t xml:space="preserve">Avanzando en nuestro contexto, se advierte de la influencia en nuestra economía de los hechos relacionados con el aumento reciente de los precios de los commodities, esenciales para la producción en Colombia; esto conectado con la Guerra en Ucrania y las relaciones geopolíticas del mundo, señala ANIF “Colombia importa cerca de US$2 mil millones al año en cereales, usados principalmente en alimentar ganado y aves. Con eso, el alza mundial en sus precios se convertirá en una presión inflacionaria más en el país. </t>
  </si>
  <si>
    <t>De forma similar, para Colombia es de especial importancia el efecto de la guerra sobre el fertilizante urea. El país importa 75% de sus fertilizantes agrícolas y más del 40% de estas compras provienen de la región en conflicto. En ese sentido, es de esperar que el alza en precios se extienda a través de la cadena productiva y les llegue a los consumidores a través de un incremento en los precios de los alimentos. Lo anterior resulta problemático en el contexto de hoy, en el que la inflación de alimentos supera el 20%”.</t>
  </si>
  <si>
    <t>Pero no todo es desventajoso, entre esos commodities está el barril de petróleo BRENT, que nos beneficia al proyectar un incremento de variación promedio de 11.69% (116.63 US)12 , que será un aliciente para atenuar el déficit en las finanzas públicas, ya que los ingresos petroleros representan entre el 20% y 25% del total para el Gobierno e indirectamente incrementara los recursos en regalías en beneficio de las entidades territoriales.</t>
  </si>
  <si>
    <t>Factores Sociales</t>
  </si>
  <si>
    <t>Factores Tecnológicos</t>
  </si>
  <si>
    <t>El Distrito Capital enfrentan una “nueva realidad”, superados los acontecimientos que nos presentó el escenario de la pandemia del COVIP19, el ciudadano común entra en una conciencia del cuidado personal, y evidencia la inconsciencia de la sociedad sobre las acciones de cuidado colectivo. Un efecto de esta condición es el hecho de la movilidad individual en medios que no deja huella de carbono y proveen una variante al transporte masivo o individual motorizado, lo que ya no es una fábula. De igual forma los desplazamientos sean reducido en la medida que el ciudadano identifica sus necesidades en una cultura de localidad como centro de vida urbana.</t>
  </si>
  <si>
    <t>Con la aparición de la Pandemia, Colombia, acentúa los procesos digitales y los avances a nivel tecnológico, el incremento del tráfico de internet tanto en el servicio fijo como móvil mejoran el acceso, la penetración y la calidad en beneficio de los usuarios. “Para diciembre de 2021, las conexiones de Internet móvil presentaron un crecimiento del 16,8% con respecto al mismo mes de 2020, alcanzando los 38 millones de accesos. Los accesos en tecnología 4G representan el 78,8%, alcanzando los 28,9 millones a finales de 2021, con una variación positiva de 22,3% frente al mismo mes del año anterior. Para el caso del servicio de Internet fijo, en diciembre de 2021 los accesos alcanzaron los 8,4 millones, cifra superior en 598 mil accesos a la observada al finalizar el 2020, con un crecimiento de 7,6%.”</t>
  </si>
  <si>
    <t>“Esta nueva realidad nos llega en el momento en el cual persiste la discusión alrededor de dos visiones de ciudad. Una que plantea el desarrollo de una ciudad que debe potenciar servicios urbanos de proximidad y cercanía a las zonas residenciales, que incluyan mezcla de usos, estructuras urbanas y económicas; en donde los viajes cotidianos se puedan hacer caminando o en bicicleta y en los casos en los que no se pueda, el servicio de transporte público sea una opción equiparable en términos de tiempo y confort con los vehículos particulares, en donde haya espacios públicos de escala urbana y espacios públicos de escala barrial que sirvan de soporte a los habitantes en su círculo más cercano.</t>
  </si>
  <si>
    <t>Como resultado, para finales del 2021 se tenían 944 municipios con acceso a fibra óptica, un incremento del 7.77 % frente al 2020, de igual forma, la tasa de penetración del internet móvil se establece en 74.4% por cada 100 habitantes, 10% superior al 2020, ahora bien, el internet fijo llego al 45.5% por cada 100 usuarios y 1.6% de incremento frente al 2020, lo anterior tomado del DATAFLASH 2022- 009/011 de la Comisión de Regulación de Comunicaciones</t>
  </si>
  <si>
    <t>La segunda visión se enmarca en la idea de una ciudad con grandes zonas residenciales conectadas con vías arteriales, troncales de sistemas masivos de transporte y grandes parques metropolitanos. Discusión y visiones que existían antes de la pandemia, pero que incluyen “nuevos” retos derivados de la pandemia.</t>
  </si>
  <si>
    <t>Según la Comisión de Regulación de Comunicaciones, Para diciembre de 2022, las conexiones de Internet móvil alcanzaron los 40,11 millones, con un crecimiento de 5,7% respecto a 2021. Los accesos en tecnología 4G representan el 85,3% del total, alcanzando los 34,2 millones a finales de 2022, mientras que los accesos 2G y 3G presentaron una variación negativa conjunta de 24,9% en el mismo período.</t>
  </si>
  <si>
    <t>Esto conlleva a una renovación en el hábito del ciudadano, todo relacionado con el territorio, la ciudad, su localidad y barrio; donde se mejoré la disposición del espacio, el respeto, el quehacer, los inmuebles y el medio ambiente de su influencia y accionar.</t>
  </si>
  <si>
    <t>Para el caso del servicio de Internet fijo, en diciembre de 2022 las conexiones alcanzaron los 8,89 millones, lo que equivale a 440 mil accesos más en comparación con 2021, con un crecimiento de 5,2%. El 89,7% de los accesos de Internet fijo son residenciales.</t>
  </si>
  <si>
    <t>Ante este entorno Bogotá encauza su proceso en dos desafíos, primero el Plan de Ordenamiento Territorial (POT) que define un modelo de ciudad “Bogotá Reverdece 2022-2035”20, que ordena la ciudad en su equipamiento, servicios, satisfacción a las necesidades de la nueva dinámica postpandemia, infraestructura (pública, comunal y privada) en oficio al desarrollo urbanístico, espacio público (adaptabilidad y multifuncionalidad de los componentes), accesos y movilidad, oportunidad al ciudadano, derechos al ciudadano, equidad al ciudadano, sostenibilidad y calidad de vida entre otras, circunscribiendo su extensa área rural</t>
  </si>
  <si>
    <t>El 29,4% de los accesos de Internet fijo se soportan en fibra óptica, y en 730 municipios del país se reportaron accesos residenciales basados en este tipo de conexión.</t>
  </si>
  <si>
    <t>Esto ante una respuesta al crecimiento segregado de la ciudad, el desconocimiento de la ciudad región, el cambio climático, el uso de sistemas que degradan el medio ambiente y el marco de aprendizaje que nos deja la pandemia como ganancia para los procesos de planeación y desarrollo. Corresponde resaltar que el POT está establecido por decreto administrativo No. 555 del 29/12/2021 dentro de los términos legales, pero que enfrenta una serie de eventos adversos, lo que crea un escenario de incertidumbre a futuro y el avance que se espera, ante un desactualizado POT del 2004 fundamentado en contextos obsoletos y de una realidad pasada.</t>
  </si>
  <si>
    <t>Para el mes de diciembre de 2022, la tasa de penetración del servicio de Internet móvil fue de 77,7 por cada 100 habitantes, mientras que el servicio de Internet fijo residencial alcanzó una penetración de 51,3 por cada 100 hogares, lo que representa incrementos de 3,3 y 1,2 puntos porcentuales respectivamente respecto de 2021.</t>
  </si>
  <si>
    <t>El siguiente desafío es el concepto de región metropolitana, que corresponde a una figura de asociatividad regional, cuyo objetivo es integrar al Distrito Capital, al departamento de Cundinamarca y a sus municipios, para que, como unidades básicas de estructura institucional, sin pretensión de papel protagónico o de categoría, se tome decisiones contundentes y asertivas al desarrollo de proyectos concertados que acrecienten la calidad de vida en la región y no se embotellen en temas de competencia de las autoridades regionales y administraciones.</t>
  </si>
  <si>
    <t>Para 2022, el promedio nacional de velocidades de Internet fijo fue de 90,8 Mbps de bajada y 32,6 Mbps de subida, lo que representa una variación de 54,6% y 115,6% respecto de lo observado en 2021.</t>
  </si>
  <si>
    <t>La construcción de proyectos que respondan a las necesidades particulares de cada municipio y a su relación con el Distrito Capital deben ser eje fundamental de la construcción de la región metropolitana, así como la articulación para el establecimiento de reglas y normas tributarias y de ordenamiento territorial, con el objetivo de que se preserven los valores y equilibrio ambiental y los municipios no compitan por la atracción de inversión privada y desarrollo inmobiliario a partir de incentivos tributarios y urbanísticos individuales.</t>
  </si>
  <si>
    <t>Las ciudades que registraron las velocidades de descarga más altas en diciembre de 2022 fueron: Armenia (131,7 Mbps), Cartagena (101,5 Mbps) y Bogotá (99 Mbps).</t>
  </si>
  <si>
    <t>El siguiente aspecto a tratar se centra en el Programa Ingreso Mínimo Garantizado (IMG) del Distrito Capital, que desde el 2020 ha favorecido 1.160.107 hogares pobres y vulnerables23, como parte de la estrategia definida en el Plan Distrital de Desarrollo “Un Nuevo Contrato Social y Ambiente para Bogotá del Siglo XXI 2020- 2024”, que se implementa para la reducción de la pobreza monetaria, a través de apoyos en dinero a los hogares más pobres y vulnerables buscando mitigar los efectos negativos de la pandemia por COVID-19, al aumentar los ingresos y la adquisición de bienes básicos</t>
  </si>
  <si>
    <t>En cuanto a velocidad de carga, Bogotá fue la ciudad que registró la mejor cifra con 41,8 Mbps, mientras que a nivel departamental se destaca el crecimiento observado en San Andrés, que alcanzó el primer lugar pasando de una medición de 1,96 Mbps en 2021 a 51,1 Mbps en diciembre de 2022, lo que equivale a un incremento de 25,08%16. (Comisión de Regulación de Comunicaciones, 17 de mayo de 2023)</t>
  </si>
  <si>
    <t>Factores Ecológicos</t>
  </si>
  <si>
    <t>Factores Legales</t>
  </si>
  <si>
    <t xml:space="preserve">A medida que inicia el 2022, se continúa con los retos globales de la humanidad donde se reconoce los vínculos enmarañados entre el planeta, el bienestar humano y el crecimiento económico. En consecuencia, estos retos se aglomeran en: la disposición de desechos, el cambio climático, la perdida de la biodiversidad, el incremento de la huella de carbono, gobernanza ambiental, entre otras. </t>
  </si>
  <si>
    <t>El artículo 118 de la Constitución Política de Colombia, declara que entre las entidades que pueden ejercer el Ministerio Público están las Personerías Municipales, por lo cual a ellas les corresponde la guarda y promoción de los derechos humanos, la protección del interés público y la vigilancia de la conducta oficial de quienes desempeñan funciones públicas. De ahí que, el artículo 322 de la Constitución señala a Bogotá como Distrito Capital, lo cual le otorga un régimen político, fiscal y administrativo autónomo.
Municipales, por lo cual a ellas les corresponde la guarda y promoción de los derechos humanos, la protección del interés público y la vigilancia de la conducta oficial de quienes desempeñan funciones públicas. De ahí que, el artículo 322 de la Constitución señala a Bogotá como Distrito Capital, lo cual le otorga un régimen político, fiscal y administrativo autónomo.</t>
  </si>
  <si>
    <t>Para este fin, un capítulo de la Organización de las Naciones Unidas (Programa de la ONU sobre el medio Ambiente) posiciona al medio ambiente como prioridad de los gobiernos, la sociedad civil, las empresas y los responsables de la formulación de políticas. Todo esto, bajo el poder de convocatoria de sus miembros, para coordinar un esfuerzo mundial con el fin de la cooperación, la acción colectiva, la formulación de políticas, alianzas científicas y el monitoreo.</t>
  </si>
  <si>
    <t>En alcance a esa particularidad se extiende la Ley 1421 de 1993 o “Estatuto Orgánico de Bogotá”26, el cual proporcionó a la ciudad de los medios que le permiten cumplir sus funciones, prestar servicios para promover el desarrollo integral del territorio y contribuir al mejoramiento de la calidad de vida de los habitantes del Distrito Capital. Este Decreto ley le dedica el título VI a la Personería de Bogotá.</t>
  </si>
  <si>
    <t>Lo anterior declarado y socializado en sus sesiones, que tienen como objetivo fomentar el diálogo e influir en las decisiones políticas, para abordar la crisis en el Marco Mundial de la Biodiversidad. El secretario general de la ONU recordó al mundo que "estamos en una encrucijada, con decisiones que nos traerán consecuencias. Y tenemos dos resultados posibles: el colapso o ir hacia el progreso</t>
  </si>
  <si>
    <t>Ahora veamos un panorama general de lo esperado en materia Legal 2022, en concepto de la firma de abogados Cuatrecasas Goncalves27, dispuestos en los siguientes temas: Infraestructura y Contratación Pública: Para el 2022, cobra especial relevancia la ley de garantías electorales y sus modificaciones; la introducción de una nueva generación de contratos de concesión; la reglamentación de las estampillas electrónicas y la adopción de pliegos tipo complementarios para licitaciones de obra pública. Energía y Medio Ambiente: Las organizaciones del sector energía, deberán tener en cuenta la ley que impulsa el desarrollo bajo en carbono (huella de carbono), que establece metas y medidas mínimas en materia de emisiones, neutralidad y la capacidad para superar o mitigar las circunstancias del deterioro climático.</t>
  </si>
  <si>
    <t xml:space="preserve">Mencionado la anterior, dentro del escenario Nacional el Plan Nacional de Desarrollo denominado “Pacto por Colombia, pacto por la equidad”29 se centra bajo los pilares de Legalidad más Emprendimiento deben conducirnos a la equidad. Los Retos Ambientales se centran en el pacto por la sostenibilidad: “producir conservando y conservando produciendo” que busca armonía entre el desarrollo productivo y la conservación del medio ambiente que estimule nuevas economías y asegure los recursos naturales para las generaciones futuras. </t>
  </si>
  <si>
    <t>Inmobiliario y Urbanismo: Para la estructuración de nuevos proyectos en el 2022 se deberán tener en cuenta aspectos normativos que fueron implementados en el 2021 y que incluyen: cambios en el trámite y vigencias de las licencias urbanísticas, modificaciones a las condiciones para la formulación de macroproyectos, ampliación de la vigencia de la Ley de víctimas y adopción de nuevas condiciones urbanísticas en Bogotá. Reestructuraciones e Insolvencia: Aún hay plazo para someterse a procesos de negociación de emergencia de acuerdos de reorganización empresarial.</t>
  </si>
  <si>
    <t xml:space="preserve">Esto bajo el Sistema Nacional Ambiental (SINA) que formular la política nacional ambiental, promueva el aprovechamiento sostenible del medio ambiente y coordina la planificación y ejecución de actividades ambientales por parte de sus integrantes (Ministerio de Ambiente y Desarrollo Sostenible, Comisión de Regulación de Agua, Ideam, Fondo Nacional del Ahorro, Instituto de Investigaciones Marinas y Costeras INVEMAR, Instituto Humboldt y Instituto Amazónico de Investigaciones Científicas SINCHI). </t>
  </si>
  <si>
    <t xml:space="preserve">La causa de disolución por no cumplimiento de la presunción de negocio en marcha se encuentra suspendida hasta el 31 de diciembre de 2022. Datos Personales: Es conveniente continuar en el esfuerzo por cumplir con las normas de protección de datos personales. Lo anterior cobra especial relevancia para empresas extranjeras que utilicen plataformas tecnológicas y cookies en el país, y especialmente si a estas pueden acceder menores de edad. </t>
  </si>
  <si>
    <t>Con el objeto de fortalecer la Política Ambiental, teniendo en cuenta las recomendaciones de la Misión de Crecimiento Verde, las Políticas de Crecimiento Verde, Economía Circular, la Gestión Integral de Calidad de Aire, Recurso Hídrico, Mares y Costas, Suelo, Biodiversidad y Servicios Ecosistémicos, Cambio Climático, Negocios Verdes Sostenibles, Educación y Participación Ambiental, entre otras. Así mismo se continúa con la implementación de los objetivos de Desarrollo Sostenible (ODS) y los compromisos OCDE en materia ambiental.</t>
  </si>
  <si>
    <t xml:space="preserve">Laboral: Los empleadores deberán seguir gestionando el impacto de la pandemia en las relaciones laborales; la prevención de riesgos, el trabajo mediante modalidades remotas y la vacunación. Al mismo tiempo, deberán tener en cuenta el cumplimiento de nuevas obligaciones laborales como: el reconocimiento de nuevas licencias remuneradas; la obligación de contar con salas de lactancia materna; la reducción de la jornada laboral y el desarrollo e implementación de programa de siembra de árboles. </t>
  </si>
  <si>
    <t xml:space="preserve">Para Alberto Cajal30, la formulación de las políticas y estrategias del SINA no son coherentes dentro del marco de las recomendaciones de las diferentes misiones de consulta. Es el caso del Atlas Global de Justicia Ambiental “Colombia figuró como el país con mayores problemas ambientales de América Latina, algo alarmante tratándose del segundo país en biodiversidad en el mundo tras albergar el 15% de la fauna y flora de la tierra”. Sumando a que el enfoque a mediano y largo plazo de viabilidad y moderación se alejan de las líneas de acción que plantea PND: Sectores comprometidos con la sostenibilidad y la mitigación del Cambio Climático, Biodiversidad y riqueza natural (activos estratégicos de la Nación), Colombia resiliente (conocimiento y prevención para la gestión del riesgo de desastres y la adaptación al cambio climático), Instituciones ambientales modernas, apropiación social de la biodiversidad y manejo efectivo de los conflictos socioambientales. </t>
  </si>
  <si>
    <t xml:space="preserve">Competencia: La Superintendencia de Industria y Comercio contará con nuevos criterios, para imponer sanciones por violación a las disposiciones de protección a la competencia. Consumidor y Comercio Electrónico: Se presume la adopción de nuevas normas destinadas a complementar el marco normativo de garantías en favor del consumidor de comercio electrónico en Colombia. </t>
  </si>
  <si>
    <t>Por su parte, Cajal manifiesta puntualmente los siguientes problemas ambientales prioritarios a abordar: Contaminación atmosférica, Contaminación hídrica, Destrucción del Chocó biogeográfico, Elevada deforestación, Minería ilegal, Monocultivos y cultivos ilícitos, Uso de palma africana en la generación de combustibles, Basura, Contaminación sónica, Salinización de los suelos, Caza furtiva y Plástico.</t>
  </si>
  <si>
    <t>Tributario: Los contribuyentes deberán tener presente: el incremento en la tarifa del impuesto sobre la renta en la gestión de negocios, las nuevas reglas para determinar el beneficiario final, las recientes modificaciones a algunos incentivos fiscales y los beneficios que pueden obtenerse de desarrollar negocios en las nuevas jurisdicciones con tratados para evitar la doble imposición. Además, se resaltan algunas interpretaciones de la DIAN y el Consejo de Estado en materia tributaria que pueden resultar de interés durante este año.</t>
  </si>
  <si>
    <t>Por otra parte, dentro del escenario del Distrito Capital está el CONPES D.C. 22, registro 7432 del 11/05/2022, relacionado con la política pública ambiental para la gestión de la biodiversidad en el marco de la Ley 165 de 1994 la que establece “deben propender por avanzar hacia el conocimiento, la conservación, el uso sostenible de la biodiversidad y, adicionalmente, deben considerar dentro de sus políticas, como objetivo fundamental, la distribución equitativa de los beneficios derivados del uso de la misma” Así mismo, se articuló a la Política Nacional de Biodiversidad, formulada en el año 1995 por el Ministerio de Ambiente y Desarrollo Sostenible (MADS) y al plan de acción elaborado por el Instituto de Investigación de Recursos Biológicos Alexander von Humboldt (IAvH).</t>
  </si>
  <si>
    <t>Dando cierre a este factor, entre el voluminoso y variado ámbito legal, se resalta el Plan de Ordenamiento Territorial (POT) dentro del escenario del Distrito Capital, que define un modelo de ciudad “Bogotá Reverdece 2022-2035” expedido por el decreto 555 de 2021, que enfrenta el impacto en diversos sectores económicos, sociales, públicos, ambientales entre otros; los desafíos jurídicos e inversión, con sus implicaciones, ambigüedades, etc., exploradas en anteriores factores.</t>
  </si>
  <si>
    <t xml:space="preserve">Con el reconocimiento de la biodiversidad urbana y al comprender que al interior del Distrito Capital habita un gran número de especies que se relacionan, en donde los ciudadanos(as) y sus marcos institucionales son quienes establecen los hábitats y las condiciones para la supervivencia de las demás formas de vida, se establece que la transformación del ecosistema es una de las principales problemáticas sindicadas a la conservación de la biodiversidad. </t>
  </si>
  <si>
    <r>
      <rPr>
        <b/>
        <sz val="11"/>
        <color theme="1"/>
        <rFont val="Arial Narrow"/>
        <family val="2"/>
      </rPr>
      <t>Nota:</t>
    </r>
    <r>
      <rPr>
        <sz val="11"/>
        <color theme="1"/>
        <rFont val="Arial Narrow"/>
        <family val="2"/>
      </rPr>
      <t xml:space="preserve"> Si este documento se encuentra impreso se considera Copia no Controlada. La versión vigente está publicada en el repositorio oficial de la Personería de Bogotá, D.C.</t>
    </r>
  </si>
  <si>
    <r>
      <rPr>
        <b/>
        <sz val="10"/>
        <color theme="1"/>
        <rFont val="Arial"/>
        <family val="2"/>
      </rPr>
      <t>Página:</t>
    </r>
    <r>
      <rPr>
        <sz val="10"/>
        <color theme="1"/>
        <rFont val="Arial"/>
        <family val="2"/>
      </rPr>
      <t xml:space="preserve"> 7 de 9</t>
    </r>
  </si>
  <si>
    <t>Identificación del Riesgo</t>
  </si>
  <si>
    <t>Análisis del Riesgo Inherente</t>
  </si>
  <si>
    <t>Valoración de Controles</t>
  </si>
  <si>
    <t>Evaluación del Riesgo - Nivel del Riesgo Residual</t>
  </si>
  <si>
    <t>Plan de Acción</t>
  </si>
  <si>
    <t>Ítem</t>
  </si>
  <si>
    <t>Proceso</t>
  </si>
  <si>
    <t>Punto de Riesgo</t>
  </si>
  <si>
    <t>Impacto
¿Qué?</t>
  </si>
  <si>
    <t>Causa Inmediata
¿Cómo?</t>
  </si>
  <si>
    <t>Causa Raíz
¿Por qué?</t>
  </si>
  <si>
    <t>Descripción del Riesgo</t>
  </si>
  <si>
    <t>Tipo de Riesgo</t>
  </si>
  <si>
    <t>Clasificación del Riesgo</t>
  </si>
  <si>
    <t>Frecuencia con la cual se realiza la actividad / Se presenta el evento (para riesgos de corrupción)</t>
  </si>
  <si>
    <t>Probabilidad Inherente</t>
  </si>
  <si>
    <t>%</t>
  </si>
  <si>
    <t>Criterios de Impacto
(No aplica para riesgos de corrupción)</t>
  </si>
  <si>
    <t>Impacto 
Inherente</t>
  </si>
  <si>
    <t>Zona de Riesgo Inherente</t>
  </si>
  <si>
    <t>Descripción del Control</t>
  </si>
  <si>
    <t>Atributos de Eficiencia</t>
  </si>
  <si>
    <t>Atributos Informativos / Cualitativos (No afectan la valoración)</t>
  </si>
  <si>
    <t>% Inicial de Valoración del Control</t>
  </si>
  <si>
    <t>Probabilidad Residual</t>
  </si>
  <si>
    <t>Impacto Residual</t>
  </si>
  <si>
    <t>Zona de Riesgo Residual</t>
  </si>
  <si>
    <t>Estrategias para Combatir el Riesgo</t>
  </si>
  <si>
    <t>Explicación de la Estrategia para Combatir el Riesgo</t>
  </si>
  <si>
    <t>Acciones para mitigar el nivel de riesgo
(Indique al frente de la actividad, su peso porcentual) (Diligencie todas las acciones dentro de la misma celda)</t>
  </si>
  <si>
    <t>Fecha de Implementación
(El monitoreo y seguimiento será cuatrimestral)</t>
  </si>
  <si>
    <t>Fórmula del Indicador</t>
  </si>
  <si>
    <t>Dependencia(s) / Grupo(s) Responsable(s)</t>
  </si>
  <si>
    <t>Tipo de Control</t>
  </si>
  <si>
    <t>Afectación</t>
  </si>
  <si>
    <t>Tipo de Implementación del Control</t>
  </si>
  <si>
    <t>Documentación del Control</t>
  </si>
  <si>
    <t>Frecuencia de Aplicación del Control</t>
  </si>
  <si>
    <t>Evidencia del Control</t>
  </si>
  <si>
    <t>Ubicación de la(s) Evidencia(s) de la Ejecución del Control</t>
  </si>
  <si>
    <t>Fuente(s) de Información para la Ejecución del Control</t>
  </si>
  <si>
    <t>¿Cómo se investigan y resuelven las observaciones, desviaciones o diferencias identificadas como resultado de la ejecución del control?</t>
  </si>
  <si>
    <t>Aceptar</t>
  </si>
  <si>
    <t>Gestión del Conocimiento e Innovación</t>
  </si>
  <si>
    <t>Desarrollar acciones para la conservación del conocimiento</t>
  </si>
  <si>
    <t>Afectación Reputacional</t>
  </si>
  <si>
    <t xml:space="preserve">Incumplimiento en las metas institucionales e insatisfacción de los grupos de valor
</t>
  </si>
  <si>
    <t>Desconocimiento de los lineamientos establecidos en la entidad para conservar el conocimiento tácito y explícito
No diligenciamiento del formato 02-FR-11 "Entrevista para la Conservación del Conocimiento" por parte de funcionarios que presentan situaciones administrativas de retiro, encargo y reubicación</t>
  </si>
  <si>
    <t>Posibilidad de afectación reputacional debido al incumplimiento en las metas institucionales e insatisfacción de los grupos de valor por el desconocimiento de los lineamientos establecidos en la entidad para conservar el conocimiento tácito y explícito y por el no diligenciamiento del formato 02-FR-11 "Entrevista para la Conservación del Conocimiento" por parte de funcionarios que presentan situaciones administrativas de retiro definitivo, encargo y reubicación</t>
  </si>
  <si>
    <t>Fuga de Capital Intelectual</t>
  </si>
  <si>
    <t>Ejecución y Administración de procesos</t>
  </si>
  <si>
    <t>Alta: La actividad que conlleva el riesgo se ejecuta mínimo 500 veces al año y máximo 5000 veces por año</t>
  </si>
  <si>
    <t>Alta</t>
  </si>
  <si>
    <t>Reputacional: El riesgo afecta la imagen de la entidad con algunos usuarios de relevancia frente al logro de los objetivos</t>
  </si>
  <si>
    <t>Moderado</t>
  </si>
  <si>
    <t>Alto</t>
  </si>
  <si>
    <t>Funcionario de la DGCI designado verifica el diligenciamiento del formato 02-FR-11 "Entrevista para la Conservación del Conocimiento" por parte de funcionarios que presentan situaciones administrativos de retiro definitivo, encargo y reubicación  con base en la información suministrada por la Dirección de Talento Humano</t>
  </si>
  <si>
    <t>Preventivo</t>
  </si>
  <si>
    <t>Afecta probabilidad</t>
  </si>
  <si>
    <t>Manual</t>
  </si>
  <si>
    <t>Documentado</t>
  </si>
  <si>
    <t>Continua</t>
  </si>
  <si>
    <t>Con registro</t>
  </si>
  <si>
    <t>OneDrive de la DGCI</t>
  </si>
  <si>
    <t>Reportes de novedades remitido por la Dirección de Talento Humano</t>
  </si>
  <si>
    <t>Funcionario designado de la DGCI informa a la DTH sobre funcionarios que no han diligenciado el formato 02-FR-11 para que se tomen las medidas respectivas</t>
  </si>
  <si>
    <t>Muy Baja</t>
  </si>
  <si>
    <t>No amerita plan de acción. Asuma las consecuencias de la materialización del riesgo</t>
  </si>
  <si>
    <t/>
  </si>
  <si>
    <t>&lt;&lt;&lt;&lt;&lt;&lt;&lt;&lt;&lt;&lt;&lt;&lt;&lt;&lt;&lt;&lt;&lt;&lt;&lt;&lt;&lt;</t>
  </si>
  <si>
    <t>Funcionario de la DGCI designado realiza el seguimiento a las acciones desarrolladas para promover la conservación del conocimiento tácito y explícito a través de la elaboración de informes trimestrales que den cuenta del impacto de estas acciones en la entidad</t>
  </si>
  <si>
    <t>Sin Documentar</t>
  </si>
  <si>
    <t>Reportes remitidos por los profesionales de la DGCI</t>
  </si>
  <si>
    <t>Se remite información al líder del proceso con el fin de que se tomen decisiones para fortalecer las acciones de conservación del conocimiento tácito y explícito</t>
  </si>
  <si>
    <t xml:space="preserve">  </t>
  </si>
  <si>
    <t>Almacenamiento y aseguramiento de los documentos producidos por el proceso</t>
  </si>
  <si>
    <t>Incumplimiento en las metas del proceso e insatisfacción de los grupos de valor</t>
  </si>
  <si>
    <t>Debilidades en el almacenamiento de los documentos producidos por los funcionarios y colaboradores del proceso de la Dirección de Gestión del Conocimiento e Innovación</t>
  </si>
  <si>
    <t>Posibilidad de afectación reputacional debido al incumplimiento en las metas del proceso e insatisfacción de los grupos de valor por debilidades en el almacenamiento de los documentos producidos por los funcionarios y colaboradores de la Dirección de Gestión del Conocimiento e Innovación</t>
  </si>
  <si>
    <t>Seguridad de la Información (Pérdida de la Disponibilidad)</t>
  </si>
  <si>
    <t>Media: La actividad que conlleva el riesgo se ejecuta de 24 a 500 veces por año</t>
  </si>
  <si>
    <t>Media</t>
  </si>
  <si>
    <t>Funcionario de la DGCI designado, junto con el referente de calidad del proceso, verifican mensualmente que los documentos producidos por los funcionarios y colaboradores de la DGCI se almacenen adecuadamente en el OneDrive de la Dirección con base en los lineamientos establecios en el Manual de Gestión Documental</t>
  </si>
  <si>
    <t>Información suministrada por los profesionales y contratistas de la Dirección. Informes de gestión de la dependencia e informes de ejecución de los contratos</t>
  </si>
  <si>
    <t>Cuando se identifique información que no está siendo almacenada de manera adecuada se solicitará mediante correo electrónico la subsanación del mismo. En los casos en que sea necesario se realizará reuniones de seguimiento, y se levantará acta de la reunión con compromisos concretos</t>
  </si>
  <si>
    <t>Direccionamiento TIC</t>
  </si>
  <si>
    <t>Actividades de gestión y administración de la infraestructura técnologica</t>
  </si>
  <si>
    <t>Traumatismo en el normal funcionamiento
operacional del proceso y demora en los tiempos de
respuesta a los requerimientos, perdida de información.</t>
  </si>
  <si>
    <t>Insuficiente infraestructura (Hardware y software).
Falta de actualización y/o soporte de la infraestructura</t>
  </si>
  <si>
    <t>Posibilidad de pérdida reputacional debido a una Infraestructura insuficiente y/o inadecuada para realizar actividades de recopilación, almacenamiento, procesamiento de datos y gestión de los Sistemas de Información</t>
  </si>
  <si>
    <t>Estratégico</t>
  </si>
  <si>
    <t>Fallas Tecnológicas</t>
  </si>
  <si>
    <t>El equipo de gestión de capacidades y el equipo de gestión de infraestructura Proyecta la necesidad de adquisición de la infraestrura (hardware y software) para realizar el almacenamiento, recopilación y gestión de la información de los Sistemas de Información De acuerdo al plan anual de adquisiciones</t>
  </si>
  <si>
    <t>Aleatoria</t>
  </si>
  <si>
    <t>https://personeriabogota-my.sharepoint.com/:f:/r/personal/planeacion_personeriabogota_gov_co/Documents/Monitoreo%20Mapa%20de%20Riesgos%20Institucional/Riesgos%202023/Monitoreo%20%201er%20Cuatrimestre%202023/Soportes?csf=1&amp;web=1&amp;e=DvDoDT</t>
  </si>
  <si>
    <t>Proyección de la necesidad de contratación y análisis del mercado</t>
  </si>
  <si>
    <t>A través de la proyección de la necesidad de contratación y análisis del mercado</t>
  </si>
  <si>
    <t xml:space="preserve">El equipo de gestión de infraestructura Realiza backups de acuerdo a la infraestructura priorizando los sistemas de información. </t>
  </si>
  <si>
    <t>Automático</t>
  </si>
  <si>
    <t>El procedimiento y formato de backups</t>
  </si>
  <si>
    <t>Mediante el seguimiento de las copias de respaldo</t>
  </si>
  <si>
    <t xml:space="preserve"> </t>
  </si>
  <si>
    <t>Afectación Económica (o presupuestal) y Reputacional</t>
  </si>
  <si>
    <t>Fallas técnicas en la infraestructura tecnológica.
No realizar la gestión o tratamiento de los eventos de forma oportuna y eficaz.</t>
  </si>
  <si>
    <t>No contar con la infraestructura tecnológica.
Insuficiente capacidad técnica de respuesta.
Ausencia metodológica en caso de emergencia
Falta de capacitación
Ausencia de mecanismos de monitoreo</t>
  </si>
  <si>
    <t>Posibilidad  de pérdida reputacional y económica debido a la falta de resiliencia tecnológica, lo cual no permite la oportuna respuesta y recuperación a un fallo.</t>
  </si>
  <si>
    <t>Gestión</t>
  </si>
  <si>
    <t>Baja: La actividad que conlleva el riesgo se ejecuta de 3 a 24 veces por año</t>
  </si>
  <si>
    <t>Baja</t>
  </si>
  <si>
    <t>Reputacional: El riesgo afecta la imagen de de la entidad con efecto publicitario sostenido a nivel de sector administrativo, nivel departamental o municipal</t>
  </si>
  <si>
    <t>Mayor</t>
  </si>
  <si>
    <t xml:space="preserve">El equipo de gestión de infraestructura Implementa el procedimiento gestión de cambios </t>
  </si>
  <si>
    <t>Necesidad o evento que genere una gestión de cambios en la infraestructura tecnológica</t>
  </si>
  <si>
    <t>Mediante el seguimiento y validación del procedimiento gestión de cambios</t>
  </si>
  <si>
    <t>Reducir (Mitigar)</t>
  </si>
  <si>
    <t>Debe establecer el plan de acción a implementar para mitigar el nivel del riesgo</t>
  </si>
  <si>
    <t>1. Implementación del procedimiento gestión de cambios.(33%)
2. Implementación del procedimiento y guia gestión de eventos e incidentes informáticos. (33%)
3. Plan de contingencia de TI (33%)</t>
  </si>
  <si>
    <t>1.01/04/2023-1/09/2023
2.01/04/2023-1/09/20233
3.01/04/2023-1/09/2023</t>
  </si>
  <si>
    <t>∑ Peso porcentual de cada acción definida</t>
  </si>
  <si>
    <t>Dirección de TICS</t>
  </si>
  <si>
    <t xml:space="preserve">El equipo Monitoreo CRI (Centro de Reacción Inmediata) Implementa el procedimiento gestión de eventos e incidentes informáticos </t>
  </si>
  <si>
    <t>Los eventos y/o incidentes informáticos identifcados y detectados por las herramientas de monitoreo</t>
  </si>
  <si>
    <t>Mediante la validación del procedimiento y guia de gestión de monitoreo de eventos e incidentes informáticos</t>
  </si>
  <si>
    <t xml:space="preserve">El equipo de gestión de infraestructura Dispone de un plan de contigencia de TI </t>
  </si>
  <si>
    <t>Contar con los lineamientos frente a los mecanismos de prevención, mitigación y recuperación de incidentes y/o siniestros.</t>
  </si>
  <si>
    <t>Mediante la validación del procedimiento y guia plan de contingencia de TI</t>
  </si>
  <si>
    <t>Afectación Económica o Presupuestal</t>
  </si>
  <si>
    <t>Ausencia de conocimiento y experiencia para realizar las actividades</t>
  </si>
  <si>
    <t>Límitada disponibilidad presupuestal. 
No existe los cargos especificos en la planta de personal.
Falta de capacitación a funcionarios</t>
  </si>
  <si>
    <t>Posibilidad de Pérdida ecónomica  debido  al personal insuficiente y/o inadecuado para sostener la operación</t>
  </si>
  <si>
    <t xml:space="preserve">El equipo de Gobierno y Estrategia de TI Solicita estudio para fortalecer el equipo de trabajo de acuerdo al perfil.  </t>
  </si>
  <si>
    <t>Manual de funciones</t>
  </si>
  <si>
    <t>Derivado de las observaciones y recomendaciones del proceso de Talento Humano</t>
  </si>
  <si>
    <t xml:space="preserve">El equipo de Gobierno y Estrategia de TI Contar con la estructura interna que permita gestionar adecuadamente la operación del proceso DTIC  </t>
  </si>
  <si>
    <t>Entradas y salidas de la caracterización del proceso DTIC</t>
  </si>
  <si>
    <t>De las métricas del proceso DTIC</t>
  </si>
  <si>
    <t xml:space="preserve">El equipo de gestión de capacidades Proyecta la necesidad de contratación de personal de acuerdo a las necesidades </t>
  </si>
  <si>
    <t>No realizar la gestión o tratamiento de los eventos de forma oportuna y eficaz.</t>
  </si>
  <si>
    <t xml:space="preserve">Falta de cultura en la seguridad de la información e informática.
Falta y/o desactualización de herramientas de ciberseguridad.
Ausencia de mecanismos de diagnostico y monitoreo. Desactualización de conocimientos y experiencia en seguridad.
No aplicar y/o desactualización de las políticas relacionas con la  Seguridad de la Información e informatica. </t>
  </si>
  <si>
    <t>Posibilidad  de pérdida económica y reputacional debido a los ataques cibernéticos y/o eventos de seguridad</t>
  </si>
  <si>
    <t>Seguridad de la Información (Pérdida de la Integridad)</t>
  </si>
  <si>
    <t xml:space="preserve">El equipo de Gestión de Seguridad Divulgar TIPS de Seguridad de la Información </t>
  </si>
  <si>
    <t>Ejecución de las actividades del plan de comunicación, sensibilización y capacitación del SGSI.</t>
  </si>
  <si>
    <t>A través del análisis de los resultados de la ejecución de las actividades del plan de comunicación, sensibilización y capacitación del SGSI</t>
  </si>
  <si>
    <t>1. Divulgación de tips de Seguridad de la Información. .(33%)
2. Plan de trabajo de tratamiento de vulverabilidades de seguridad. .(33%)
3. Realizar seguimiento al tratamiento de eventos de Seguridad de la Información identificado .(33%)</t>
  </si>
  <si>
    <t>El equipo de Gestión de Seguridad Realiza actividades de tratamiento de vulnerabilidades de seguridad y se realizan de acuerdo al plan de trabajo de tratamiento de vulnerabilidades de seguridad.</t>
  </si>
  <si>
    <t xml:space="preserve">Desarrollo de las actividades del plan de trabajo de tratamiento de vulnerabilidades de seguridad. </t>
  </si>
  <si>
    <t>A través del análisis de los resultados de la ejecución de las actividades del plan tratamiento de vulnerabilidades de seguridad</t>
  </si>
  <si>
    <t>El equipo de Gestión de Seguridad Realiza seguimiento al tratamiento de eventos de Seguridad de la Información identificados y registrados en la bitácora de eventos y/o incidentes informáticos y de seguridad</t>
  </si>
  <si>
    <t>Los eventos e incidentes de seguridad de la información reportados mediante las herramientas de monitoreo y los canales de contacto</t>
  </si>
  <si>
    <t>Mediante el análisis de la medición del indicador de eventos</t>
  </si>
  <si>
    <t>Afectación de la operación de los servicios.
Incompatibilidad de los programas con nuevos sistemas operativos</t>
  </si>
  <si>
    <t>Falta de manteniemto a los sistemas de información.Lentitud en la ejecución de los procesos de información.
Limitaciones para acceder a las actualizaciones.
Incompatilidad con el hardware</t>
  </si>
  <si>
    <t xml:space="preserve">Posibilidad  de pérdida económica y reputacional por obsolescencia de software, ya que el tiempo de vida se puede acortar sino se mantienen correctamente. </t>
  </si>
  <si>
    <t>El equipo de Gestión de Seguridad Realizar actividades de tratamiento de vulnerabilidades de seguridad y se realizan de acuerdo al plan de trabajo de tratamiento de vulnerabilidades de seguridad.</t>
  </si>
  <si>
    <t xml:space="preserve">Desarrollo de las actividades del plan de trabajo de tratamiento de vulverabilidades de seguridad. </t>
  </si>
  <si>
    <t>1. Plan de trabajo de tratamiento de vulnerabilidades de seguridad y/o  actividades de actualización o mejoras al software. (50%)
2..Propuesta de necesidad de adquisición de software (50%)</t>
  </si>
  <si>
    <t>1.01/04/2023-1/09/2023
2.01/04/2023-1/09/2023</t>
  </si>
  <si>
    <t>El equipo de Gestión de Seguridad Realizar actividades de actualización o mejoras al software y se realizan de acuerdo al plan de trabajo de tratamiento de vulnerabilidades de seguridad.</t>
  </si>
  <si>
    <t xml:space="preserve">El equipo de gestión de capacidades Proyecta la necesidad de adquisición de software </t>
  </si>
  <si>
    <t xml:space="preserve">Caída de los sistemas de información con mayor frecuencia.
No gestionar de forma oportuna y eficaz los requerimientos. </t>
  </si>
  <si>
    <t>Ejecución lenta de los programas.
No optar a actualizaciones.
No contar con la capacidad de almacenamiento.</t>
  </si>
  <si>
    <t>Posibilidad de perdida económico y reputacional por obsolescencia de hardware, ya que entran en desuso, por insuficiente desempeño frente a nuevas tecnologías.</t>
  </si>
  <si>
    <t>El equipo de gestión de servicios de TI Mide el porcentaje de requerimientos atendidos oportunamente Mediante la satisfacción de los usuarios frente a los servicios de TI​</t>
  </si>
  <si>
    <t>Requerimientos mesa de ayuda</t>
  </si>
  <si>
    <t>Mediante el análisis de la medición del indicador de soporte técnico</t>
  </si>
  <si>
    <t>1. Medir el nivel de satisfacción de los usuarios frente a los servicios de TI​ (33%)
2. Documento y/o hojas de vida de actividades de mantenimiento preventivo de hardware. (33%
3.Propuesta de necesidad de adquisición de hardware. (33%</t>
  </si>
  <si>
    <t>1.01/04/2023-1/09/2023
2.01/04/2023-1/09/2023
3.01/04/2023-1/09/2023</t>
  </si>
  <si>
    <t xml:space="preserve">El equipo de gestión de servicios de TI Realiza las actividades de mantenimiento preventivo del hardware </t>
  </si>
  <si>
    <t>Cronograma de actividades de mantenimiento preventivo de los recursos tecnológicos</t>
  </si>
  <si>
    <t>Seguimiento al cronograma de actividades de mantenimiento preventivo de los recursos tecnológicos</t>
  </si>
  <si>
    <t xml:space="preserve">El equipo de gestión de capacidades Proyecta la necesidad de adquisición de hardware </t>
  </si>
  <si>
    <t>Actividades de gestión y administración del proceso DTIC</t>
  </si>
  <si>
    <t>Acceso por parte de personal no autorizado.
Desconocimiento y/o incumplimiento de las políticas de Seguridad de la Información.</t>
  </si>
  <si>
    <t>Inadecuada asignación o elevación de permisos y privilegios de usuario para los sistemas de información.</t>
  </si>
  <si>
    <t>Posibilidad de manipulación de la información contenida en los sistemas de infomación en beneficio propio o de terceros debido a la inadecuada asignación o elevación de permisos y privilegios de usuario para los sistemas de información.</t>
  </si>
  <si>
    <t>Corrupción</t>
  </si>
  <si>
    <t>Fraude Interno</t>
  </si>
  <si>
    <t>Rara vez: No se ha presentado en los últimos cinco años.</t>
  </si>
  <si>
    <t>Rara vez</t>
  </si>
  <si>
    <t>No Aplica</t>
  </si>
  <si>
    <t>El equipo de gestión de infraestructura aplica el procedimiento gestión de cambios</t>
  </si>
  <si>
    <t>No aplica</t>
  </si>
  <si>
    <t>Reducir</t>
  </si>
  <si>
    <t>1. Implementación del procedimiento y guía gestión de usuarios.(50%)
2. Implementación del procedimiento gestión de cambio .(50%)</t>
  </si>
  <si>
    <t>El equipo de gestión de aplicaciones implementa el procedimiento de gestión de usuarios</t>
  </si>
  <si>
    <t xml:space="preserve">Desconocimiento y/o incumplimiento de las políticas de Seguridad de la Información.
Ausencia de procedimientos para la entrega y transferencia de información confidencial.
</t>
  </si>
  <si>
    <t xml:space="preserve">Inadecuada asignación o elevación de permisos y privilegios de usuario para el uso de los sistemas de información.
</t>
  </si>
  <si>
    <t>Posibilidad de divulgación indebida de la información confidencial registrada en los sistemas de información en beneficio propio o de terceros</t>
  </si>
  <si>
    <t>Catastrófico</t>
  </si>
  <si>
    <t>Extremo</t>
  </si>
  <si>
    <t>1. Implementación del procedimiento y guía gestión de usuarios.
2. Implementación de los formatos  03-FR-22 y 03-FR-24 relacionados con los acuerdos de confidencialidad y no divulgación de la información</t>
  </si>
  <si>
    <t>El equipo de gestión de Seguridad  verifica el uso de los formatos  03-FR-22 y 03-FR-24 relacionados con los acuerdos de confidencialidad y no divulgación de la información</t>
  </si>
  <si>
    <t>Comunicación Estratégico</t>
  </si>
  <si>
    <t>Actividades periodisticas</t>
  </si>
  <si>
    <t>Elaborar y publicar un producto comunicativo con insumos insuficientes y/o con un contenido poco claro, incluso o errado.</t>
  </si>
  <si>
    <t>Aceptar un insumo sin la información necesaria para la elaboración del producto
Divulgar un producto sin aprobación del contenido por parte de la dependencia solicitante, la/el jefe de la OAC o el personero, según el caso.</t>
  </si>
  <si>
    <t xml:space="preserve">1. Posiblidad de pérdida reputacional por difundir información errada, incompleta o inoportuna. </t>
  </si>
  <si>
    <t>Usuarios, productos y practicas, organizacionales</t>
  </si>
  <si>
    <t>Reputacional: El riesgo afecta la imagen de la entidad internamente, de conocimiento general, nivel interno, de junta directiva y accionistas y/o de proveedores</t>
  </si>
  <si>
    <t>Menor</t>
  </si>
  <si>
    <t>Jefe de la Oficina Asesora de Planeación  Da  VoBo visto bueno  para publicación</t>
  </si>
  <si>
    <t>Sin registro</t>
  </si>
  <si>
    <t>Correo electrónico</t>
  </si>
  <si>
    <t>Funcionarios y contratistas</t>
  </si>
  <si>
    <t>Se revisa el cumplimiento de los procesos con los ejes de trabajo y la/el jefe de la OAC.</t>
  </si>
  <si>
    <t>Bajo</t>
  </si>
  <si>
    <t>Permanente</t>
  </si>
  <si>
    <t>El Periodista asignado  envía el/la jefe de OAC y a la dependencia solicitante  para aprobación</t>
  </si>
  <si>
    <t>Actividades audiovisuales</t>
  </si>
  <si>
    <t>Los productos no resultan con la calidad esperada por los realizadores, diseñadores y/o dependencia responsable.</t>
  </si>
  <si>
    <t>Fallas en la plataforma tecnológica.
Soporte técnico preventivo ausente, soporte técnico correctivo inoportuno, mantenimiento insuficiente del portal web e intranet
Obsolescencia e insuficiencia de las licencias, los equipos de computo, audio y video. 
Desconocimiento y desactualización en el uso y manejo de computadores y programas. 
Limitación de tiempo para la elaboración y revisión de material que exige diseño o producción de videos y/o audios.</t>
  </si>
  <si>
    <t>2. Posibilidad de pérdida reputacional por entregar materiales audiovisuales o de diseño con errores o que no cumplan con los requerimientos.</t>
  </si>
  <si>
    <t xml:space="preserve">El diseñador o realizador asignado  Verifica que la solicitud cumpla con los tiempos e insumos requeridos para su producción Según el instructivo para solicitud de comunicaciones </t>
  </si>
  <si>
    <t>Se comunica a la dependencia que insumos y tiempos se requieren para realizar los productos</t>
  </si>
  <si>
    <t>El diseñador o realizador asignado envia a el/la jefe de OAC y a la dependencia solicitante  para aprobación</t>
  </si>
  <si>
    <t>El  jefe OAC dio  visto bueno   para publicación o divulgación</t>
  </si>
  <si>
    <t>Todas las actividades de la OAC</t>
  </si>
  <si>
    <t xml:space="preserve">Indisponibilidad de productos o insumos ante un requerimiento posterior </t>
  </si>
  <si>
    <t xml:space="preserve">• Desastres naturales o industriales. 
•  Robo, extravío.
•  Acciones de vandalismo o terrorismo.
• Daño del papel físico.
 • Afectación de los equipos de cómputos o servidores.
• Almacenamiento de las comunicaciones oficiales en medios extraíbles de uso de la entidad susceptible a riesgos.
•  Malware o ataques en los sistemas.• Retiro o no renovación de contratos del personal.                                                            • Espacio insuficiente de almacenamiento en los servidores de la entidad. </t>
  </si>
  <si>
    <t>3. Posibilidad de pérdida reputacional por daño o pérdida de los documentos críticos del proceso en medio físico y/o digital.</t>
  </si>
  <si>
    <t>Daños Activos Físicos por Desastres Naturales o Eventos Externos</t>
  </si>
  <si>
    <t>Reputacional: El riesgo afecta la imagen de alguna área de la organización</t>
  </si>
  <si>
    <t>Leve</t>
  </si>
  <si>
    <t>Cada uno de los funcionarios o contratistas guarda y respaldar los insumos y productos realizados Proporcionar la información a una carpeta compartida para el respaldo de la OAC</t>
  </si>
  <si>
    <t>Equipo de computo y la nube</t>
  </si>
  <si>
    <t xml:space="preserve">El referente de archivo solicita y organiza los documentos controlados y los insumos o productos que se deban archivar  Según la relevancia y validez temporal de la inforación </t>
  </si>
  <si>
    <t>La jefe OAC solicita una copia de los insumos y productos realizados tanto a contratistas como a funcionarios realiza un backup organizado con la información para evitar pérdida ante la  rotación del personal</t>
  </si>
  <si>
    <t>Actividades audiovisuales y gráficas</t>
  </si>
  <si>
    <t>Demandas por el uso no autorizado de imagen o datos personales</t>
  </si>
  <si>
    <t>•  Exposición de la información que contiene datos personales o con reserva.</t>
  </si>
  <si>
    <t>4. Posibilidad de afectación económica y reputacional por divulgación no autorizada de la información reservada o sujeta a tratamiento de datos personales.</t>
  </si>
  <si>
    <t>Seguridad de la Información (Pérdida de Confidencialidad)</t>
  </si>
  <si>
    <t>Ejes de periodismo y audiovisuales hace el  diligenciamienro  y firmar los formatos de uso de imagen y datos personales  o guardan la  evidencia en video de la autorización por parte de la persona involucrada</t>
  </si>
  <si>
    <t>Formatos físicos y en autorizaciones en video</t>
  </si>
  <si>
    <t xml:space="preserve">El referente de archivo recopila y guarda en archivo los formatos diligenciados y firmados con las autorizaciones pertinentes  De ser necesario guardar un respaldo digital </t>
  </si>
  <si>
    <t xml:space="preserve">La jefe OAC Solicita a los funcionarios y contratistas el uso de los formatos de autorizacion de datos o imagen  </t>
  </si>
  <si>
    <t>Promoción y Defensa de Derechos</t>
  </si>
  <si>
    <t>Registro de peticiones en el aplicativo SINPROC</t>
  </si>
  <si>
    <t>* Fallas en la infraestructura tecnológica que soporta el sistema de información.
* Bloqueos o caída del sistema o software "SINPROC" durante la atención a los usuarios.</t>
  </si>
  <si>
    <t>* Fallas tecnológicas en los puntos de atención externos, con infraestructura no administrada por la Entidad.
* Tiempo de respuesta (incluyendo traslados) del personal responsable del mantenimiento a la infraestructura tecnológica.
* Ausencia de equipos de computo o dispositivos móviles para la recolección de datos que conforman un requerimiento ciudadano.
* Fallas en el servicio publico de energía eléctrica.
* Fallas en la infraestructura tecnológica que soporta el sistema de información.
* Bloqueos o caída del sistema o software "SINPROC" durante la atención a los usuarios.</t>
  </si>
  <si>
    <t>1. Posibilidad de no tomar las peticiones que presenten que presentan las personas tanto en las sedes o puntos de atención presencial, como en los diferentes sitios externos y eventos donde hace presencia la Entidad.</t>
  </si>
  <si>
    <t>Muy Alta: La actividad que conlleva el riesgo se ejecuta más de 5000 veces por año</t>
  </si>
  <si>
    <t>Muy Alta</t>
  </si>
  <si>
    <t>Profesional Especializado Entrega cuando se presente el evento, los formualarios manuales de R.C. sellados y con consecutivo a la dependencia que lo requiera, y lleva el control de los formularios entregados a las dependencias.</t>
  </si>
  <si>
    <t>Correctivo</t>
  </si>
  <si>
    <t>Afecta Impacto</t>
  </si>
  <si>
    <t>P.D. para la Coordinación del Ministerio Público y los DDHH</t>
  </si>
  <si>
    <t>Base de datos con el control del inventario de los formularios</t>
  </si>
  <si>
    <t>Se realiza la entrega de los formularios</t>
  </si>
  <si>
    <t>1. Socialización virtual del Instructivo a los funcionarios y contratistas que atienden público en el proceso de Promoción y Defensa de Derechos. (Una sola actividad en el año equivalente al 100%).</t>
  </si>
  <si>
    <t>P.D. para la Coordinación del Ministerio Público y los DDHH y sus Dependencias Adscritas
P.D. para la Coordinación de Gestión de las Personerias Locales y sus Personerías Locales Adscritas</t>
  </si>
  <si>
    <t>Alimentación de base de datos y elaboración de repostes e informes</t>
  </si>
  <si>
    <t>* Conocimiento exclusivo de los archivos y/o la información por personal especifico.
* Diseño de herramientas (reportes, tablas, bases de datos) por el responsable directo de generar la información (criterios propios).</t>
  </si>
  <si>
    <t>* Conocimiento exclusivo de los archivos y/o la información por personal especifico.
* Diseño de herramientas (reportes, tablas, bases de datos) por el responsable directo de generar la información (criterios propios).
* Falta de apoyo de la Dirección de TIC's para la creación de herramientas, por alta carga de trabajo o desconocimiento de su alcance.
* Estructuras de información y estadística independientes entre dependencias y Coordinaciones (Creadas según la necesidad de cada dependencia).
* Bajo grado de madurez en la implementación de un enfoque basado en procesos.</t>
  </si>
  <si>
    <t>2. Posibilidad de generar datos o información no confiable relacionada con el  "Que Hacer" de la Entidad.</t>
  </si>
  <si>
    <t>Económico: Entre 10 y 50 SMLMV</t>
  </si>
  <si>
    <t>Profesional Especializado o contratista Realiza cuando sea necesario el requerimiento TIC para el ajuste o necesidad de sistematización con el fin de mejorar la fuente de información para reportes e informes</t>
  </si>
  <si>
    <t>P.D. para la Coordinación del Ministerio Público y los DDHH y todas las dependencias</t>
  </si>
  <si>
    <t>Requerimiento TIC</t>
  </si>
  <si>
    <t>Se realiza el requerimiento a TIC</t>
  </si>
  <si>
    <t>Gestión Documental del proceso</t>
  </si>
  <si>
    <t>* Falta de implementación de las políticas y criterios archivísticos por parte de las delegadas.
* Falta de seguimiento y controles internos por parte de las dependencias.</t>
  </si>
  <si>
    <t xml:space="preserve">* Falta de implementación de las tablas de retención documental por parte de las delegadas.
* Diferencias en las series y subseries definidas en las tablas de retención documental con respecto a la realidad documental que produce cada dependencia.
* Falta de implementación de las políticas y criterios archivísticos por parte de las delegadas.
* Desconocimiento por parte de las delegadas de la normatividad vigente y de las políticas de operación a aplicar en la entidad.
* Falta de seguimiento por parte de las áreas responsables de controlar y hacer cumplir todo lo relacionado con gestión documental.
* Falta de capacitación y seguimiento a los funcionarios y contratistas sobre las actividades archivísticas que deben realizar. </t>
  </si>
  <si>
    <t>3. Posibilidad de perdida de información misional e histórica de la Entidad en las oficinas y puntos de atención externos.</t>
  </si>
  <si>
    <t>Los gestores documentales de las dependencias realizan la revisión y toma de acciones pertinentes en materia de tratamiento archivistico para mejorar el archivo y evitar la perdida de documentación que no se encuentra cumplinedo los paramentros en materia de gestión documental.</t>
  </si>
  <si>
    <t>Archivo de cada dependencia</t>
  </si>
  <si>
    <t>Se procede con la toma de acciones para la mejora</t>
  </si>
  <si>
    <t>Seguimiento al derecho de petición</t>
  </si>
  <si>
    <t>* Falta de seguimiento al estado de los derechos de petición.</t>
  </si>
  <si>
    <t>* Falta de seguimiento al estado de los derechos de petición.
* Falta de herramientas que faciliten el seguimiento oportuno a los derechos de petición.
* Desconocimiento de la normatividad vigente y de los términos de ley según el tipo de derecho de petición.
* Restricciones de las entidades que directa o indirectamente contribuyen en la respuesta que se debe dar al derecho de petición.
* Falta de implementación de políticas de operación y criterios que faciliten la respuesta de fondo del derecho de petición, cuando se presentan novedades que dificultan dicha respuesta.</t>
  </si>
  <si>
    <t>4. Posibilidad de respuesta de fondo o cierre de los derechos de petición por fuera de los términos de ley.</t>
  </si>
  <si>
    <t>Los referentes de gestión de cada dependencia realizan el seguimiento mensual a los terminos de respuesta de los derechos de petición mediante el reporte de sinproc abiertos y proceden a gestionar su cierre oportuno</t>
  </si>
  <si>
    <t>Detectivo</t>
  </si>
  <si>
    <t>Sistema SINPROC</t>
  </si>
  <si>
    <t>Se solicita el cierre oportuno o posterior al responsable de la petición.</t>
  </si>
  <si>
    <t>Atención telefonica en la Línea 143</t>
  </si>
  <si>
    <t>* Los funcionarios y contratista que apoyan la Línea 143 desde el trabajo en casa, no cuentan con la misma infraestructura tecnológica de la Entidad para tal fin.</t>
  </si>
  <si>
    <t>* Los funcionarios y contratista que apoyan la Línea 143 desde el trabajo en casa, no cuentan con la misma infraestructura tecnológica de la Entidad para tal fin.
* A pesar de las funcionalidades existentes en el software utilizado para administrar las llamadas, no es posible realizar un control permanente a los agentes, mas aun, con aquellos que realizan trabajo en casa.
* Restricciones que presenta la Dirección de TIC para brindar un adecuado soporte a los funcionarios y contratistas que realizan trabajo en casa.
* Deficiente implementación de la política de tratamiento de datos personales establecida en la Entidad.</t>
  </si>
  <si>
    <t>5. Posibilidad de prestación deficiente del servicio bajo la Línea 143.</t>
  </si>
  <si>
    <t>El P.D. para la Orientación y la Asistencia a las Personas realiza cuando considere necesario y sea viable, las acciones de (de formación, tecnologicas, administrativas, de control de calidad o contractuales) que fortalezcan la prestación del servicio de los agentes de la Línea 143.</t>
  </si>
  <si>
    <t>Todas las actividades</t>
  </si>
  <si>
    <t>* Inadecuado tratamiento y almacenamiento archivístico.</t>
  </si>
  <si>
    <t>* Desastres naturales  o industriales.
* Robos o extravíos.
* Acciones de vandalismo o terrorismo.
* Deterioro o daño de los documentos físicos.
* Inadecuado tratamiento y almacenamiento archivístico.</t>
  </si>
  <si>
    <t>6. Posibilidad de perdida o daño de los documentos críticos del proceso en medio físico</t>
  </si>
  <si>
    <t>Económico: Mayor a 500 SMLMV</t>
  </si>
  <si>
    <t>Los referentes de gestión de cada dependencia realizan de manera anual el inventario de activos de la información que producen para tomar las acciones pertinentes que eviten la perdida o daño de la documentación fisica.</t>
  </si>
  <si>
    <t>1. Designar personal de planta autorizado por dependencia para la custodia de los documentos fisicos (base de datos con nombres, cedula, cargo, etc). (Una sola actividad en el año equivalente al 50%).
2. Asignar espacio seguro con acceso restringido a personal no autorizado (En el caso del edifcio CAC, el archivo se encuentra en estanteria en los pasillos donde transitan los usuarios, por tanto, se deben asegurar los estantes con llaves en custodia del personal autorizado). (Una sola actividad en el año equivalente al 50%).</t>
  </si>
  <si>
    <t>* Falta de herramientas o estrategias tecnológicas para el control seguro de documentos digitales.</t>
  </si>
  <si>
    <t>* Afectación de los equipos de computo o servidores.
* Desastres naturales  o industriales.
* Malware o ataques en los sistemas de información, programas, archivos, etc.
* Falta de herramientas o estrategias tecnológicas para el control seguro de documentos digitales.</t>
  </si>
  <si>
    <t xml:space="preserve">7. Posibilidad de perdida o daño de los documentos o datos críticos del proceso en medio digital - electrónico </t>
  </si>
  <si>
    <t>Los referentes de gestión de cada dependencia realizan de manera anual el inventario de activos de la información que producen para tomar las acciones pertinentes que eviten la perdida o daño de la documentación digital.</t>
  </si>
  <si>
    <t>Sistema SINPROC, correos electrónicos y repositorios virtuales</t>
  </si>
  <si>
    <t>1. Almacenar los documentos criticos en medio digital en la estructura de carpetas y subcarpetas definida para cada Personería Delegada o Local.  (Una sola actividad en el año equivalente al 100%).</t>
  </si>
  <si>
    <t>* Falta de capacitación de los funcionarios y contratistas sobre el manejo adecuado de la información.</t>
  </si>
  <si>
    <t>* Exponer públicamente los soportes documentados con información sensible de los procesos que cursan.
* Falta de herramientas o estrategias tecnológicas para el control seguro de documentos digitales.
* Deficiente implementación de la política de tratamiento de datos personales.
* Falta de conocimiento de los funcionarios y contratistas de la normatividad pertinente.
* Falta de capacitación de los funcionarios y contratistas sobre el manejo adecuado de la información.</t>
  </si>
  <si>
    <t>8. Posibilidad de divulgar información con datos críticos o sensibles de la Entidad y usuarios.</t>
  </si>
  <si>
    <t>Los referentes de gestión de cada dependencia realizan de manera anual el inventario de activos de la información que producen para tomar las acciones pertinentes que eviten la la divulgación de información reservada o clasificada</t>
  </si>
  <si>
    <t>1. Sensibilizar a los funcionarios y contratistas del proceso de Promoción y Defensa de Derechos en el manejo adecuado de la información de la Entidad, normatividad vigente, tipos de datos, entre otros temas. (Una sola actividad en el año equivalente al 100%).</t>
  </si>
  <si>
    <t>Atención al Usuario</t>
  </si>
  <si>
    <t>* Sanciones disciplinarias y penales al servidor. 
* Pérdida de credibilidad y confianza de las personas hacia la Entidad.
* Incumplimiento de la ética pública y del compromiso con la comunidad.</t>
  </si>
  <si>
    <t>* Falta de ética profesional, principios y valores de las personas que ejercen las funciones.
* Necesidad especifica de dinero por parte del servidor público, por alguna mala situación que este presentando.
* Falta de controles por parte de la entidad, que permitan identificar situaciones de corrupción.
* Falta de sensibilización en temas relacionados con principios, valores y estrategias anticorrupción en las entidades públicas.</t>
  </si>
  <si>
    <t>9. Posibilidad de abuso del cargo de servidor público para recibir dinero u otra dadiva del usuario a cambio de la prestación del servicio.</t>
  </si>
  <si>
    <t>Probable: Al menos una vez en el ultimo año.</t>
  </si>
  <si>
    <t>Probable</t>
  </si>
  <si>
    <t>Los referentes de gestión de cada dependencia realizan de manera anual la revisión de los controles anticorrupción (leyenda de gratuidad y libreto anticorrupción) para tomar las acciones necesarias</t>
  </si>
  <si>
    <t>Posible</t>
  </si>
  <si>
    <t>1. Realizar sensibilización para fortalecer las practicas anticorrupción y los valores de los servidores públicos del proceso de Promoción y Defensa de Derechos. (Una sola actividad en el año equivalente al 100%).</t>
  </si>
  <si>
    <t>Intervención del Ministerio Público</t>
  </si>
  <si>
    <t>10. Posbilidad de que el ministerio público retarde u omita un acto propio de su cargo o ejecute algo contrario a sus funciones a cambio de dinero u otra dadiva.</t>
  </si>
  <si>
    <t>Los delegados definen cuando sea necesario, los controles pertinentes, para evitar que los Ministerio Públicos ejecuten actividades de intervención fuera de los requisitos legales.</t>
  </si>
  <si>
    <t>Improbable</t>
  </si>
  <si>
    <t>P.D. para la Coordinación del Ministerio Público y los DDHH y sus Dependencias Adscritas que cuentan con Ministerio Públicos</t>
  </si>
  <si>
    <t>Servicio de conciliación</t>
  </si>
  <si>
    <t>11. Posibilidad de que  él conciliador reciba algún tipo de beneficio por no actuar de forma imparcial  o persuadir a una de las partes a llegar a un determinado acuerdo.</t>
  </si>
  <si>
    <t>El Director de Conciliación, realiza cuando considere necesario el ajuste de los documentos en materia de contratación, para controlar su adecuado uso por parte de funcionarios y contratistas conciliadores.</t>
  </si>
  <si>
    <t>1. Socializar y sensibilizar los documentos de conciliación, código de integridad y demas politicas relacionadas con el ejercicio de la conciliación bajo un enfoque anticorrupción. (Una sola actividad en el año equivalente al 100%).</t>
  </si>
  <si>
    <t>Dirección de Conciliación y M.A.S.C.</t>
  </si>
  <si>
    <t>Prevención y Control a la Función Pública</t>
  </si>
  <si>
    <t>Ejecuión de Metas POA / PEI</t>
  </si>
  <si>
    <t>Incumplimiento en la ejecución de las metas</t>
  </si>
  <si>
    <t>No se ejecutan las actividades planeadas en PEI y POA</t>
  </si>
  <si>
    <t>Posibilidad de afectación de reputacional por incumplimiento de la ejecución de las metas debido a que no se realizan las actividades planeadas en PEIY POA</t>
  </si>
  <si>
    <t xml:space="preserve">El Personero (a) Delegado (a) para la Coordinación de Prevención y Control a la función Pública ó Personero (a) Delegado (a) para la  coordinación  de gestión de las Personeías Locales Deben realizar seguimiento trimestral  al cumplimiento de metas. </t>
  </si>
  <si>
    <t>One Drive</t>
  </si>
  <si>
    <t>Plan Operativo Anual
Plan Estrategico Institucional</t>
  </si>
  <si>
    <t>Monitoreo  Mensuales,Trimestrales y Semestrales</t>
  </si>
  <si>
    <t>Verificar la existencia de las actas, resultado de las mesas de trabajo al seguimiento de cumplimiento de metas.</t>
  </si>
  <si>
    <t>Cuatrimestral</t>
  </si>
  <si>
    <t>Personero (a) Delegado (a) para la Coordinación de Prevención y Control a la función Pública
Personero (a) Delegado (a) para la  coordinación  de gestión de las Personeías Locales
Asesores, Profesionales y Contratistas  asignado</t>
  </si>
  <si>
    <t>Desarrollo de las actividades del proceso de prevención y control a la función pública</t>
  </si>
  <si>
    <t>No contar con soportes de las actividades realizadas en el proceso.</t>
  </si>
  <si>
    <t>Posible pérdida o daño de los documentos soportes de las actividades realizadas en el proceso.</t>
  </si>
  <si>
    <t xml:space="preserve">Posibilidad de afectación reputacional por no contar con los soportes de las actividades realizadas en el proceso debido a la pérdida o daño de los documentos críticos. 
</t>
  </si>
  <si>
    <t xml:space="preserve">El equipo de trabajo del proceso de prevención y control a la función pública Guardar en el servidor de la Entidad los soportes de las diferentes actividades realizadas. </t>
  </si>
  <si>
    <t>Carpeta compartica en el servidor de la entidad</t>
  </si>
  <si>
    <t>Información  de los aplicativos
Información de las bases de datos de gestión</t>
  </si>
  <si>
    <t>Cuando se requiere verificar la información  del proceso de prevención y control a la función pública.</t>
  </si>
  <si>
    <t>Realizar seguimiento a la Carpeta de servidor de archivos o sitio ONE DRIVE institucional que garantice la custodia y seguridad de la información de los informes y seguimiento generados</t>
  </si>
  <si>
    <t>Informes que no cumplan con los procedimiento establecidos</t>
  </si>
  <si>
    <t xml:space="preserve">Falta de apropiación de los procedimientos por parte de funcionarios y/o contratistas. </t>
  </si>
  <si>
    <t>Posibilidad de afectación reputacional  por no  contar con informes que cumplan con los procedimiento establecidos  debido a falta de apropiación por parte de funcionarios y/o contratistas.</t>
  </si>
  <si>
    <t xml:space="preserve">El profesional de  proceso de prevención y control a la función pública sensibiliza ar funcionarios   y contratistas  sobre todo el sistema de gestión de calidad y sus procedimientos. </t>
  </si>
  <si>
    <t>Cuando se requiera verificar el conocimiento de lo funcionarios y contratitas sobre los temas del sistema de Gestión.</t>
  </si>
  <si>
    <t>Cuando se requiera verificar el conocimiento de lo funcionarios y contratistas sobre los temas del sistema de Gestión.</t>
  </si>
  <si>
    <t xml:space="preserve">
Realizar autoevaluación aleatoria  sobre la aplicación de los procedimientos, guías, manuales e instructivos vigentes del proceso.   </t>
  </si>
  <si>
    <t xml:space="preserve"> Ocultar información relevante  y/o utilizar información confidencial o privilegiada de las entidades vigiladas para beneficiar a un tercero</t>
  </si>
  <si>
    <t>Intereses personales entre servidores públicos de la Entidad con otros servidores públicos o con particulares. 
Las actuaciones de prevención y control no cumplirían con la identificación y prevención de la ocurrencia de hechos o conductas que vulneren los derechos de las personas, el ordenamiento jurídico o menoscaben el patrimonio público.
Consecuencias disciplinarias, fiscales o penales.</t>
  </si>
  <si>
    <t>Posibilidad de  ocultar información relevante  y/o utilizar información confidencial o privilegiada de las entidades vigiladas para beneficiar a un tercero, debido a los intereses personales entre servidores públicos de la Entidad con otros servidores públicos o con particulares</t>
  </si>
  <si>
    <t>Los funcionarios y/o contratistas que adelantan el procedimiento de la acción de prevención y control a la función pública, seguimiento a los resultados de una acción de prevención y control a la función pública y procedimiento revisión contractual, diligencian la declaración de imparcialidad y conflictos de interés .</t>
  </si>
  <si>
    <t>Verificar diligenciamiento de la declaración de imparcialidad y conflictos de interés, por parte de funcionarios y contratistas asignados a la Acción de Prevención y Control a la Función Pública y sus seguimientos. (100%)</t>
  </si>
  <si>
    <t>Al incio de la Acción de Prevención y Control a la Función Pública y sus Seguimientos.</t>
  </si>
  <si>
    <t>Personero (a) Delegado (a) para la Coordinación de Prevención y Control a la función Pública
Personero (a) Delegado (a) para la  coordinación  de gestión de Personeías Locales
Personeros Delegados/Personeros Locales
Profesionales responsables</t>
  </si>
  <si>
    <t>Potestad Disciplinaria</t>
  </si>
  <si>
    <t>Investigaciones Disciplinarias</t>
  </si>
  <si>
    <t>Iniciar investigacines diisciplinarias por los mismos hechos en las delegadas adcritas al proceso misional 
Proferir decisiones contradictorias
Pérdida de credibilidad y mala imagen de la Institución. 
Desgaste institucional y de recurso humano al adelantar procesos que versan en los mismos hechos.  Nulidades en los procesos disciplinarios</t>
  </si>
  <si>
    <t xml:space="preserve">Inadecuada busqueda e incorporación desde secretaria común cuando llega la queja y/o falta de claridad en los hechos descritos por las delegadas.
Carencia de un sistema misional que permita la consulta efectiva de los procesos vigentes y/o terminados, por hechos, quejosos, disciplinados, etc.
Descripción de hechos en las bases de datos de manera general, debe ser especifica.
No actualización de los hechos una vez se cambie la etapa de los expedientes. 
El abogado no solicita verificar si por los mismos  hechos cursa alguna invesigación en otra Delegada.
Falta de unidad frente a una misma línea doctrinal que refleje la posición institucional respecto de un mismo tem
</t>
  </si>
  <si>
    <t xml:space="preserve">1. Posibilidadad de afectación reputacional al iniciar investigaciones disciplinarias por los mismos hechos en las Delegadas adcritas al proceso misional, debido a la inadeuada busqueda e incrporación desde secretaria común cuando llega la queja y/o falta de claridad en los hechos descritos por las delegadas </t>
  </si>
  <si>
    <t>Secretia Común - abogados PQ Verificar las bases compartidas del eje disciplinario, con el fin de evidenciar si ppor los mismos hechos cursan investigaciones y solicitar incorporar el nuevo radicado incorporaciones direccionadas</t>
  </si>
  <si>
    <t xml:space="preserve">Sinproc-bases de datos delegas y bases de autos delegas </t>
  </si>
  <si>
    <t>Sinproc</t>
  </si>
  <si>
    <t>identifacndo los autos de incorporaci{on en cada expediente existente</t>
  </si>
  <si>
    <t>Abogados Delegadas Confirmar en las bases de datos compartidas, cursa una investigación con el fin de incorporar Incorporaciones efectuadas</t>
  </si>
  <si>
    <t>Bases</t>
  </si>
  <si>
    <t>Acciones disicplianarias</t>
  </si>
  <si>
    <t xml:space="preserve">Pérdida de la capacidad investigativa y potestad sancionatoria dentro de los terminos legales al prescribirse la accion disciplinaria.
Incumplimiento de términos procesales.
 Incumplimiento del Plan institucional para la evacuación de los procesos en el eje disciplinario.
 Generación de impunidad.           
Pérdida de confianza de la ciudadanía en la efectividad del control disciplinario.
</t>
  </si>
  <si>
    <t>No verificar de manera juiciosa los hechos desde el inicio de la radicación de la noticia disciplinaria y presentar de manera tardia las diferentes actuaciones.
Pérdida de la capacidad investigativa y potestad sancionatoria dentro de los terminos legales.
El no verificar de manera juiciosa los hechos desde el inicio de la radicación de la noticia disciplinaria.
Mora en la emisión de conceptos técnicos. 
Desconocimiento legal por parte del Asesor a cargo del proceso del tema objeto debate en el expediente disciplinario
Demora en la revisión y aprobación de los proyectos presentados por los Abogados Comisionados, al igual que en la devolución de los proyectos que deben ser corregidos.</t>
  </si>
  <si>
    <t>2. Posibilidad de afectación reputacional  por la pérdida de la capacidad investigativa y potestad sancionatoria dentro de los terminos legales al prescribirse la accion disciplinaria debido a no verificar de manera juiciosa los hechos desde el inicio de la radicación de la noticia disciplinaria y presentar de manera tardia las diferentes actuaciones.</t>
  </si>
  <si>
    <t>Secretia Común - abogados PQ identifican la fecha de los hechos puestos en conocimiento (si existe) decreta prescripción.</t>
  </si>
  <si>
    <t>expedientes y bases</t>
  </si>
  <si>
    <t>Autos que decretan prescripción</t>
  </si>
  <si>
    <t>Abogados y Delegados Identifican y priorizan aquellos procesos con riesgo de prescripción Auto con decision de fondo.</t>
  </si>
  <si>
    <t>Coordinadora de Potestad Disciplinaria Identifica desde el inicio de la vigencia los procesos con riesgo y da a conocer a los delegados, identificandolos con semaforo en las nases de datos relación de expedientes por delegada</t>
  </si>
  <si>
    <t xml:space="preserve">Administración de Documentos del proceso de Potestad Disciplinaria </t>
  </si>
  <si>
    <t>Pérdida de documentación, que hacen parte de la unidad probatoria o CD,DVD y/o USB sin información, generando mora en el impulso procesal.</t>
  </si>
  <si>
    <t>Falta de cuidado y control sobre las piezas documentales que conforman el expediente disciplinario</t>
  </si>
  <si>
    <t>3. Posiibilidad  de afectación reputacional por la pérdida de documentación, que hacen parte de la unidad probatoria o CD,DVD y/o USB sin información,  generando mora en el impulso procesal debido a la falta de cuidado y control sobre las piezas documentales que conforman el expediente disciplinario</t>
  </si>
  <si>
    <t>Secretia Común - abogados PQ y comunicacionees y notificaciones verificar el contenido de cada uno de los expedientes junto con su correcta hoja de control de la foliación, cada vez que el expediente cambie de custodio registrarr en documento o sistema los folios  y contenido recibido</t>
  </si>
  <si>
    <t>Abogados y Secretarios de despacho verificar el contenido de cada uno de los expedientes junto con su correcta hoja de control de la foliación, cada vez que el expediente cambie de custodio registrar en documento o sistema los folios  y contenido recibido.</t>
  </si>
  <si>
    <t xml:space="preserve">Declaratoria de nulidad en sede judicial (externo), escenario en el que se controvierte la legalidad de los actos administrativos disciplinarios. </t>
  </si>
  <si>
    <t>No garantizar el debido proceso y defensa en las investigaciones disciplinarias.</t>
  </si>
  <si>
    <t>4. Posibilidad de afectación econocmica y reputacional en la declaratoria de nulidad en sede judicial (externa), escenario en el que se controvierte la legalidad de los actos administrativos disciplinarios, debido a no garantizar el debido proceso y defensa en las investigaciones disciplinarias</t>
  </si>
  <si>
    <t>Muy Baja: La actividad que conlleva el riesgo se ejecuta como máximo 2 veces por año</t>
  </si>
  <si>
    <t>Abogados y Delegados de  primera instancia registran las revisiones de los difrentes proyectos que pasan los abogados como actuaciones disciplinarias, hasta la firma del delegado Autos firmados</t>
  </si>
  <si>
    <t>Abogados y Delegados segunda instancia Analizar y decidir la actuación a seguir cuando se presenten los recursos de ley de las decisiones proferidas en la primera instancia Resoluciones proferidas</t>
  </si>
  <si>
    <t>Verificar con la oficina asesora juridica, las nulidades allegadas a los procesos Disciplinarios por sede judicial.</t>
  </si>
  <si>
    <t>Acciones Disicplianarias</t>
  </si>
  <si>
    <t xml:space="preserve"> *Violación de la reserva procesal.
• Interés indebido en los resultados del proceso.
• Fallas en la custodia de los expedientes disciplinarios.
• Alta rotación de funcionarios y/o contratistas.</t>
  </si>
  <si>
    <t xml:space="preserve">Indebida custodia del expedinete y filtración de la información procesal no controlada
*No garantizar el derecho a la intimidad y al buen nombre del procesado.
*. Diligencias conocidas por terceros.
</t>
  </si>
  <si>
    <t>5.Posibilidad  de  violación de la reserva procesal por la indebida custodia del expedinete y filtración de la información procesal no controlada</t>
  </si>
  <si>
    <t>Posible: Al menos una vez en los últimos dos años.</t>
  </si>
  <si>
    <t>La Secretaria común ,comunicadores y notificadores acatar el procedimiento establecido para el préstamo y fotocopiado del expediente por los sujetos procesales o autoridad que lo requiera, diligenciando el formato de visita y préstamo del expediente, detallando los folios de los cuales se toma copia, al igual que la cantidad de folios, CD, DVD y/o USB que componen la carpeta, de lo cual queda registro en las bases de datos y se genera certificado del mismo y se anexa al expediente.</t>
  </si>
  <si>
    <t>Efectuar seguimiento y monitoreo a los controles. (50%)
Verificar el grado de adherencia de los diferentes procedimientos definidos  y su aplicación en la secretaria comúnn(50%)</t>
  </si>
  <si>
    <t xml:space="preserve">1/05/2023
1/09/2023
1/01/2023
</t>
  </si>
  <si>
    <t xml:space="preserve">PD Coordinación de Potestad Disciplinaria y Secretaria Común, delegadas adcritas, DIE y segunda Instancia </t>
  </si>
  <si>
    <t xml:space="preserve">Los profesionales de  Potestad Disciplinaria  acatan  la directirz interna en cuanto a que cada vez que un expediente pasa para trámite secretarial, se debe verificar foliatura, CD,DVD, USB, entre otros criterios de calidad, contrastandose con lo registrado en las bases de datos. </t>
  </si>
  <si>
    <t>Solicitar  dádivas o favores o cualquier otra clase de beneficios por parte de los implicados a cambio  de favorecimiento en el proceso disciplinario.</t>
  </si>
  <si>
    <t xml:space="preserve"> falta de ética en los operadores disciplinarios y no contar con espacios no controlados de encuentro de los sujetos procesales.
• Intereses indebidos del funcionario frente a los resultados del proceso.           
• Falencias éticas en funcionarios de la Oficina a cargo de los procesos disciplinarios.
• Espacios no controlados de encuentro de los sujetos procesales.</t>
  </si>
  <si>
    <t>6. Posibilidad de afectación reputacional por solicitar  dádivas o favores o cualquier otra clase de beneficios por parte de los implicados a cambio  de favorecimiento en el proceso disciplinario, debido a la falta de ética en los operadores disciplinarios y no contar con espacios controlados de encuentro de los sujetos procesales.</t>
  </si>
  <si>
    <t xml:space="preserve">1. Acatar el procedimiento establecido para el préstamo y fotocopiado del expediente por los sujetos procesales o autoridad que lo requiera, diligenciando el formato de visita y préstamo del expediente, detallando los folios de los cuales se toma copia, al igual que la cantidad de folios, CD, DVD y/o USB que componen la carpeta, de lo cual queda registro en las bases de datos.
2. 2.  Revisión de hechos, pruebas y proyecto de decisión por parte de un profesional experto que devuelve para correcciones antes de salir firmado por el Delegad
</t>
  </si>
  <si>
    <t>Efectuar jornadas semestrales de sensibilización con todo el talento humano del proceso misional, en temas de potestad disciplinaria y la  corrupción (100%)</t>
  </si>
  <si>
    <t>1/05/2023
1/09/2023
1/01/2023</t>
  </si>
  <si>
    <t>3.Comunicación frecuente entre abogado y el delegado sobre los hechos y pruebas que ameritan la decisión.</t>
  </si>
  <si>
    <t>4.Sensibilizar a todo el talento humano frente a las buenas prácticas y ética en la sustanciación de los procesos disciplinarios.
5. Se tiene un lugar establecido (Secretaría Común) para la atención adecuada de los sujetos procesales, con el fin de evitar el contácto directo con el abogado o delegad</t>
  </si>
  <si>
    <t>Gestión del Talento Humano</t>
  </si>
  <si>
    <t>liquidación y
pago de nómina,
seguridad social
y prestaciones</t>
  </si>
  <si>
    <t>Liquidación y pagos de valores incorrectos  o  conceptos que no corresponden de nómina y/o seguridad social</t>
  </si>
  <si>
    <t>No realizar los registros correspondientes en el sistema de nóminas de manera oportuna y/o seguimiento a los criterios normativos correspondientes.</t>
  </si>
  <si>
    <t xml:space="preserve">
Posibilidad de pérdida económica por liquidación y pagos de valores incorrectos o conceptos que no corresponden de nómina y/o seguridad social, debido a no realizar los registros correspondientes en el sistema de nóminas de manera oportuna y/o seguimiento a los criterios normativos correspondientes.</t>
  </si>
  <si>
    <t>Los (as) Funcionarios(as) asignados por el(la) Subdirector de Gestión del Talento Humano alimentarán y formularán las bases de datos que contienen las novedades para cada nómina mensual, verificando su registro en el sistema Perno a través de la revisión manual de la prenómina contra la liquidación en Excel y otras bases de novedades. Así como, adelantarán la revisión y validación de la planta de personal y parametrización del Sistema Perno</t>
  </si>
  <si>
    <t>Servidor: Carpeta SGTH</t>
  </si>
  <si>
    <t>PERNO</t>
  </si>
  <si>
    <t>Las desviaciones identificadas después del cierre de radicación de novedades, se resuelven en la siguiente nómina.</t>
  </si>
  <si>
    <t>Según cronograma de nómina</t>
  </si>
  <si>
    <t>Subdirección de Gestión del Talento Humano</t>
  </si>
  <si>
    <t>El(la) Subdirector(a) de Gestión del Talento Humano  revisará y validará mensualmente la Nómina, con el fin de verificar que los pagos fueron correctamente aplicados</t>
  </si>
  <si>
    <t>Implementar los planes de Gestión del Talento Humano</t>
  </si>
  <si>
    <t>No se capacitan y fortalecen las competencias laborales de los Servidores(as) públicos(as)</t>
  </si>
  <si>
    <t>No ejecutar las capacitaciones consolidadas en el PIC, identificadas a través de encuestas de necesidades de capacitación por dependencias
No enviar la convocatoria o no citar al servidor(a) publico(a) por correo electrónico, o enviar la convocatoria o citar al servidor(a) público, con menos de cinco (5 ) días de antelación a la realización de la capacitación.
Incumplimiento del contenido del programa académico.</t>
  </si>
  <si>
    <t xml:space="preserve">
Posibilidad de pérdida económica y reputacional debido a que no se capacitan ni fortalecen las competencias laborales de los Servidores(as) públicos(as) de la entidad, porque no se cumple el plan de acción establecido en el PIC y la falta de participación por parte de los(as) servidores(as) en las actividades programadas, afectando la prestación del servicio</t>
  </si>
  <si>
    <t>El(la) profesional de la Subdirección de Desarrollo del Talento Humano realiza seguimiento mensual a la ejecución del Plan de Acción del PIC, verificando que se cumpla conforme al cronograma establecido.</t>
  </si>
  <si>
    <t>Carpeta compartida del PIC</t>
  </si>
  <si>
    <t>Cronograma del PIC de la vigencia</t>
  </si>
  <si>
    <t>Se reprograma la actividad o se busca otra institución que pueda proveer el curso</t>
  </si>
  <si>
    <t>Según cronograma del Plan</t>
  </si>
  <si>
    <t>Subdirección de Desarrollo del Talento Humano</t>
  </si>
  <si>
    <t>El(la) profesional de la Subdirección de Desarrollo del Talento Humano envía la convocatoria o citación al servidor(a) publico(a) por correo electrónico,  con menos de cinco (5) días de antelación a la realización de la capacitación y relacionando el link de inscripción respectivo</t>
  </si>
  <si>
    <t>Correos electrónicos masivos con las convocatorias a las actividades programadas</t>
  </si>
  <si>
    <t>Se contacta directamente con el grupo de interés al que se focaliza la actividad o con su superior inmediato(a)</t>
  </si>
  <si>
    <t>Administrar todas las novedades y situaciones administrativas inherentes al talento humano</t>
  </si>
  <si>
    <t>Proyección de actos administrativos con inconsistencias y errores</t>
  </si>
  <si>
    <t>No se realiza la revisión de las certificaciones, historias laborales, CDP, planta de personal y documentos soportes, para verificar la veracidad de la información</t>
  </si>
  <si>
    <t>Posibilidad de pérdida económica y reputacional por la proyección de actos administrativos con inconsistencias y errores, debido a no revisar las certificaciones, historias laborales, CDP´s, planta de personal y documentos soportes, con el fin de verificar la veracidad de la información.</t>
  </si>
  <si>
    <t>El(la) funcionario(a) designado por el(la) Director(a) de Talento Humano, previo a la proyección de un acto administrativo, revisa las certificaciones, historias laborales, CDP´s, planta de personal, documentos soportes, aplicativos y sistemas de información de la entidad  con el fin de verificar la veracidad de la información que allí reposa y actualiza cuando sea necesario.</t>
  </si>
  <si>
    <t>Historia Laboral
Base de datos de la planta de personal</t>
  </si>
  <si>
    <t>certificaciones, historias laborales, CDP´s, planta de personal, documentos soportes, aplicativos y sistemas de información de la entidad</t>
  </si>
  <si>
    <t>Se contrastan directamente los datos de las fuentes de información</t>
  </si>
  <si>
    <t>Cuando haya lugar</t>
  </si>
  <si>
    <t>Dirección de Talento Humano</t>
  </si>
  <si>
    <t>El(la) Director(a) de Talento Humano revisa la información del acto administrativo proyectado  y devuelve para corrección cuando aplique.</t>
  </si>
  <si>
    <t>Acciones administrativas y/o disciplinarias en contra de la Entidad</t>
  </si>
  <si>
    <t>Se emiten Actos Administrativos con indebida motivación o con uso indebido del poder, para beneficiar a una o varias personas</t>
  </si>
  <si>
    <t>Posibilidad de afectación Económica (o presupuestal) y Reputacional por acciones administrativas y/o disciplinarias en contra de la Entidad, porque se emiten Actos Administrativos con indebida motivación o con uso indebido del poder, para beneficiar a una o varias personas</t>
  </si>
  <si>
    <t xml:space="preserve">El(la) profesional de la Dirección de Talento Humano, realiza una revisión minuciosa y detallada de los Actos Administrativos que se proyectan y se emiten, con base en la normatividad aplicable, los soportes de la historia laboral, los registros de control de correspondencia y de comunicaciones y notificaciones, Manual de funciones, validación de la información aportada por el(la) interesado(a) o la información que reposa en los aplicativos o sistemas de información disponibles, así como la expedición de la respectiva Certificación de Cumplimiento de Requisitos (Encargos y nombramientos). </t>
  </si>
  <si>
    <t>Realizar la proyección de un acto administrativo que derogue el acto administrativo emitido (80%)
Se debe interponer la denuncia penal ante la Fiscalía General de la Nación y remitir el caso a la Oficina de Control Interno Disciplinario para que se adelante la investigación correspondiente. (20%)</t>
  </si>
  <si>
    <t>Quejas o demandas en contra de la Entidad</t>
  </si>
  <si>
    <t xml:space="preserve">Se realizan actividades de Capacitación y Bienestar sin tener en cuenta los requerimientos legales y orientaciones de la autoridad respectiva, se incumple con el ejercicio de comunicación y divulgación de los planes institucionales a las partes interesadas así como con la presentación ante las instancias de revisión y aprobación correspondientes, o se incluyen e inscriben servidores(as) públicos(as), familiares y/o terceros, sin el cumplimiento de requisitos
</t>
  </si>
  <si>
    <t>Posibilidad de afectación Económica (o presupuestal) y Reputacional por quejas o demandas en contra de la Entidad debido a que realizan actividades de Capacitación y Bienestar sin tener en cuenta los requerimientos legales y orientaciones de la autoridad respectiva, se incumple con el ejercicio de comunicación y divulgación de los planes institucionales a las partes interesadas así como con la presentación ante las instancias de revisión y aprobación correspondientes, o se incluyen e inscriben servidores(as) públicos(as), familiares y/o terceros, sin el cumplimiento de requisitos</t>
  </si>
  <si>
    <t>El(la) profesional de la Subdirección de Desarrollo del Talento Humano, elabora los planes institucionales de Capacitación y Bienestar, con base en las encuestas de necesidades institucionales y teniendo en cuenta la normatividad vigente en materia (Decretos, Leyes, MIPG, entre otros), previo a la aprobación de los mismos por parte del Comité Institucional de Gestión y desempeño. Una vez aprobado, es socializado a todas las partes interesadas.</t>
  </si>
  <si>
    <t xml:space="preserve">
Contactar vía telefónica, remitir correo electrónico o emitir comunicado al servidor que no cumple con los requisitos previamente comunicados de participación en la actividad de capacitación o bienestar programada, informando que no cumple con los requisitos y no podrá participar en la actividad. (100%)</t>
  </si>
  <si>
    <t>El(la) profesional de la Subdirección de Desarrollo del Talento Humano verifica y realiza seguimiento de los servidores(as) que efectivamente participan en las actividades de bienestar y capacitación</t>
  </si>
  <si>
    <t>El(la) profesional de la Subdirección de Desarrollo del Talento Humano verifica y realiza seguimiento del diligenciamiento del formato 08-FR-66, Impacto de Capacitación, por parte de los(as) servidores(as) que asisten a las jornadas de capacitación, para así determinar el cumplimiento de requisitos en dichas actividades.</t>
  </si>
  <si>
    <t>Otorgamiento de situaciones administrativas y reconocimientos de pago de nómina y prestaciones sociales no correspondientes a la realidad</t>
  </si>
  <si>
    <t>Se extravían, adulteran o manipulan las Historias Laborales o los documentos que reposan en las mismas, en beneficio de una o varias personas.</t>
  </si>
  <si>
    <t>Posibilidad de afectación Económica (o presupuestal) y Reputacional por otorgamiento de situaciones administrativas y reconocimientos de pago de nómina y prestaciones sociales no correspondientes a la realidad, debido a que se extravían, adulteran o manipulan las Historias Laborales o los documentos que reposan en las mismas, en beneficio de una o varias personas.</t>
  </si>
  <si>
    <t>El(la) funcionario(a) de la Subdirección de Gestión del Talento Humano verifica contra la planilla de entrega, los documentos que se reciben para insertar en la Historia Laboral y los registra en la Hoja de Control que de cada Historia laboral con el fin de garantizar la trazabilidad de los documentos</t>
  </si>
  <si>
    <t>Ante un hurto la primera acción será interponer una denuncia penal ante la Fiscalía General de la Nación.
Por destrucción parcial o total por desastre natural, incendio, hurto o contacto con alimentos se debe reconstruir la historia laboral o archivo de seguimiento a enfermedades laborales, solicitando copia de los documentos desde las siguientes fuentes:
a)	Copia física o digital de los actos administrativos que reposen en la dependencia que los profirió.
b)	Carpetas compartidas de OneDrive o Servidores Institucionales.
c)	SIDEAP, SIRIUS, PERNO
d)	Las certificaciones de afiliaciones al sistema general de seguridad social y caja de compensación pueden ser descargadas desde la página web de cada Entidad.
Si agotados los criterios descritos previamente no fue posible reconstruir los aspectos fundamentales de la historia laboral o archivo de seguimiento a enfermedades laborales, se debe requerir al (la) funcionario (a) o ex funcionario (a) para que allegue aquellos documentos que tenga en su poder.  (100%)</t>
  </si>
  <si>
    <t>El(la) funcionario(a) designado(a) por el Subdirector(a) de Gestión deberá realizar el control de las consultas o préstamos de los expedientes o documentos de historias laborales, realizando el registro correspondiente en el formato de control de consulta y/o préstamo de documentos de archivo.</t>
  </si>
  <si>
    <t>El(la) funcionario(a) designado(a) por el Subdirector(a) de Gestión deberá registrar y mantener actualizado el FUID (Inventario Documental) y realizar la transferencia Documental establecida por el Procedimiento de Gestión Documental , así como garantizar que sean aplicados los lineamientos de la Guía Organización y Conformación Historias Laborales.</t>
  </si>
  <si>
    <t xml:space="preserve">Perdida o daño de la información física del proceso </t>
  </si>
  <si>
    <t>Desastres naturales o industriales, robo, extravío, actos de vandalismo o terrorismo y daño del papel físico.</t>
  </si>
  <si>
    <t>Posibilidad de afectación Económica (o presupuestal) y Reputacional por pérdida o daño de la información física del proceso debido a desastres naturales o industriales, robo, extravío, actos de vandalismo o terrorismo y daño del papel físico.</t>
  </si>
  <si>
    <t>Económico: Entre 50 y 100 SMLMV</t>
  </si>
  <si>
    <t>El equipo de funcionarios(as) de las Subdirecciones de Gestión y Desarrollo del Talento Humano,  garantizan el acceso restringido a personal no autorizado al espacio seguro destinado para resguardar los documentos físicos de la historia laboral y archivo de seguimiento a enfermedades laborales,  permitiendo solamente el acceso al personal responsable para su custodia.</t>
  </si>
  <si>
    <t>Área Historias Laborales
Enfermedad laboral: Folderama con acceso restringido</t>
  </si>
  <si>
    <t>Hojas de control de consulta</t>
  </si>
  <si>
    <t>Se revisa la grabación (cámaras) para investigar el acceso no autorizado y se da inicio al proceso disciplinario cuando aplique
Se deja bajo llave el folderama con acceso restringido y se da inicio al proceso disciplinario cuando aplique</t>
  </si>
  <si>
    <t>El equipo de funcionarios(as) de las Subdirecciones de Gestión y Desarrollo del Talento Humano,  controla el ingreso de todo documento que deba ser incorporado a la historia laboral o al archivo de seguimiento a enfermedades laborales, mediante el diligenciamiento y registro del formato Hoja de Control.</t>
  </si>
  <si>
    <t>Formato Hoja de Control</t>
  </si>
  <si>
    <t>Correspondencia interna y externa recibida</t>
  </si>
  <si>
    <t>Se hace seguimiento a la trazabilidad de los documentos</t>
  </si>
  <si>
    <t>El(la) funcionario(a) designado(a) por el Subdirector(a) de Gestión o de desarrollo del Talento Humano respectivamente,. deberá realizar el control de las consultas o préstamos de los expedientes o documentos de historias laborales o archivo de seguimiento a enfermedades laborales,  realizando el registro correspondiente en el formato de control de consulta y/o préstamo de documentos de archivo.</t>
  </si>
  <si>
    <t>Area historias laborales: Se cuenta con una carpeta en físico con los formatos de control
Enfermedades laborales: se cuenta con una base de datos interna con el historial de acceso</t>
  </si>
  <si>
    <t>Formato de control de consulta y/o préstamo de documentos de archivo</t>
  </si>
  <si>
    <t>Se hace seguimiento a la trazabilidad de los documentos  y se da inicio al proceso disciplinario cuando aplique</t>
  </si>
  <si>
    <t>Ciberataques por un externo o interno para divulgar y utilizar información con datos personales de los(as) funcionarios(as)</t>
  </si>
  <si>
    <t>Se exponen documentos públicamente con información personal y confidencial de los(as) funcionarios(as)</t>
  </si>
  <si>
    <t>Posibilidad de afectación Económica (o presupuestal) y Reputacional por ciberataques por un externo o interno para divulgar y utilizar información con datos personales de los(as) funcionarios(as) debido a que se exponen documentos públicamente con información personal y confidencial de los(as) funcionarios(as)</t>
  </si>
  <si>
    <t>Económico: Entre 100 y 500 SMLMV</t>
  </si>
  <si>
    <t>Solicitar apoyo de la Dirección DTIC y/o del responsable de la custodia de la información vulnerada, con el fin de que se corrija o eliminen las razones que originaron la vulnerabilidad de la información. (50%)
Se debe interponer la denuncia penal ante la Fiscalía General de la Nación y/o remitir el caso a la Oficina de Control Interno Disciplinario para que se adelante la investigación correspondiente. (50%)</t>
  </si>
  <si>
    <t>Subdirección de Gestión del Talento Humano
Subdirección de Desarrollo del Talento Humano
Dirección de Talento Humano</t>
  </si>
  <si>
    <t>El equipo de funcionarios(as) de la Dirección de Talento Humano y Subdirección de Desarrollo del Talento Humano, al momento de la vinculación de un nuevo(a) funcionario, entregan el formato Compromiso de Confidencialidad y No Divulgación de la Información como parte de los documentos para posesión, o cuando se requiera acceso a los documentos de archivo de seguimiento a Medicina Laboral,  solicitandole que sea leido el documento y sea debidamente firmado.</t>
  </si>
  <si>
    <t>Vinculación: Historia Laboral
Acceso Medicina Laboral: Carpeta digital y archivo físico</t>
  </si>
  <si>
    <t>Plantilla interna: listado de documentos para posesión vigente
Solicitudes de los funcionarios o ARL</t>
  </si>
  <si>
    <t>Se verifica que en el listado de documentos para posesión de funcionarios(as) nuevos se encuentre vigente. De lo contrario, se da alcance a la solicitud de los documentos para posesión realizada, adjuntando dicho listado o solicitando el soporte faltante.</t>
  </si>
  <si>
    <t>Desarrollar actividades para fortalecer la implementación, mantenimiento y mejora del Sistema de Gestión de Seguridad y Salud en el Trabajo de la entidad.</t>
  </si>
  <si>
    <t xml:space="preserve">Aumento en la accidentalidad laboral, incidentes y enfermedades laborales de la Entidad </t>
  </si>
  <si>
    <t>Para accidentes de trabajo:
Actos y condiciones inseguras, 
falta de toma de conciencia de los funcionarios, contratistas y partes interesadas en referencia al autocuidado y la protección de la salud.
Para enfermedades laborales:
Tiempos prolongados de exposición
Afectación por condiciones propias del funcionario
“Demoras en los procesos contractuales y  financieros que se definen en las áreas de la Subdirección de Gestión Contractual 
y Dirección Administrativa y Financiera, para el cierre de las acciones correctivas identificadas y direccionadas por la SDTH</t>
  </si>
  <si>
    <t>Posibilidad de pérdida económica y reputacional debido al aumento en la accidentalidad laboral, incidentes y enfermedades laborales de la Entidad por  actos y condiciones inseguras,  falta de toma de conciencia de los(as) funcionarios(as), contratistas y partes interesadas en referencia al autocuidado y la protección de la salud, así como los tiempos prolongados de exposición y afectación por condiciones propias del (la) funcionario(a)  y  demoras en la asignación de recursos financieros y contractuales por la Subdirección de Gestión Contractual y Dirección Administrativa y Financiera, para el cierre de las acciones correctivas identificadas y generadas desde la SDTH.</t>
  </si>
  <si>
    <t>El equipo de profesionales de la Subdirección de Desarrollo del Talento Humano desarrolla diariamente las actividades establecidas en los Sistemas de Vigilancia Epidemiológica (Psicosocial, biomecánico), Programas y Subprogramas de intervención  para impactar los riesgos identificados, campañas y acciones de prevención y promoción y plan de trabajo anual propuesto.</t>
  </si>
  <si>
    <t>Carpetas compartidas de acuerdo con cada sistema, programa y subprograma</t>
  </si>
  <si>
    <t>Plan anual de Seguridad y Salud en El Trabajo</t>
  </si>
  <si>
    <t>Se reprograma la actividad
Se realiza una investigación de acuerdo al procedimiento vigente en materia de accidentes o incidentes de trabajo
Se realiza seguimiento a Medicina Laboral</t>
  </si>
  <si>
    <t>El profesional asignado por el(la) Subdirector(a) de Desarrollo de Talento Humano ejecuta las actividades pertinentes para llevar a cabo el cierre de las acciones correctivas identificadas y generadas por la SDTH, solicita a la Subdirección de Gestión Documental y Recursos Físicos, la asignación de recursos financieros; y realiza seguimiento mensual a las Dependencias responsables, respecto a su alcance y competencia para la consecución del cierre de las acciones correctivas, lo anterior, de manera periodica y conforme al cronograma o Plan de Mejoramiento establecido, solicitando los soportes de avance o ejecución correspondientes</t>
  </si>
  <si>
    <t>Correos y/o memorandos dirigidos a la dependencia correspondiente</t>
  </si>
  <si>
    <t>Plan de Mejoramiento y formatos acciones de mejora</t>
  </si>
  <si>
    <t>Se reitera la solicitud o se eleva al CIGD con el fin de solicitar los recursos necesarios para gestionar las acciones de mejora abiertas.</t>
  </si>
  <si>
    <t>incumplimiento de los requisitos legales que se puedan generar en seguridad y salud en el trabajo</t>
  </si>
  <si>
    <t>Inadecuada gestión del cambio y falta de compromiso de los mandos medios, funcionarios(as) y contratistas frente al cumplimiento de los requerimientos legales en SST</t>
  </si>
  <si>
    <t>Posibilidad de afectación económica (o presupuestal) y Reputacional por incumplimiento de los requisitos le gales que se puedan generar en seguridad y salud en el trabajo debido a la inadecuada gestión del cambio y falta de compromiso de los mandos medios, funcionarios(as) y contratistas frente al cumplimiento de los requerimientos legales en SST</t>
  </si>
  <si>
    <t>El(la) profesional de la Subdirección de Desarrollo del Talento Humano  actualiza permanente la Matriz de Requisitos Legales en Seguridad y Salud en el Trabajo, con el fin de identificar y mantener vigentes los requerimientos normativos aplicables a la Entidad</t>
  </si>
  <si>
    <t>Documento de trabajo interno por medio del cual se hace el seguimiento a la normatividad vigente</t>
  </si>
  <si>
    <t>Matriz de requisitos legales (SGSST)</t>
  </si>
  <si>
    <t>Se actualiza inmediatamente la matriz y se estudia el cumplimiento de la normatividad</t>
  </si>
  <si>
    <t>El profesional asignado de la Subdirección de Desarrollo del Talento Humano,  gestionará los cambios requeridos para dar cumplimiento al requisito legal.</t>
  </si>
  <si>
    <t>El profesional asignado de la Subdirección de Desarrollo del Talento Humano evaluará semestralmente el cumplimiento de los requisitos legales en SST aplicables a la Entidad con el fin de determinar el nivel de cumplimiento y generar las acciones correctivas o de mejora pertinentes a que hayan lugar.</t>
  </si>
  <si>
    <t>generar las acciones correctivas o de mejora pertinentes a que hayan lugar</t>
  </si>
  <si>
    <t>Incumplimiento en las metas planteadas dentro del SGSST para la mitigación ante las declaraciones de emergencias sanitarias o pandemias</t>
  </si>
  <si>
    <t>Declaración de una pandemia que impacte el desarrollo del Sistema de Gestión de Seguridad y Salud en el Trabajo de la Entidad.</t>
  </si>
  <si>
    <t>Posibilidad de aefctación  económica (o presupuestal) y Reputacional por incumplimiento en las metas planteadas dentro del SGSST para la mitigación ante las declaraciones de emergencias sanitarias o pandemias debido a la inadecuada gestión ante la Declaración de una pandemia que impacte el desarrollo del Sistema de Gestión de Seguridad y Salud en el Trabajo de la Entidad.</t>
  </si>
  <si>
    <t>El equipo de profesionales de la Subdirección de Desarrollo del Talento Humano desarrollan actividades de promoción del autocuidado y la toma de conciencia por parte de los servidores (as) de la Entidad en materia de seguridad y salud en el trabajo, además de adelantar conforme las competencias de cada dependencia las actuaciones o acciones que correspondan con el fin de mitigar la exposición a los factores de riesgo que se puedan presentar en el ámbito laboral</t>
  </si>
  <si>
    <t>Carpeta digital con el seguimiento al Plan</t>
  </si>
  <si>
    <t>Plan Anual de Seguridad y Salud en El Trabajo</t>
  </si>
  <si>
    <t>Se levantan actas de seguimiento a las actividades programadas de manera mensual</t>
  </si>
  <si>
    <t>Gestión Administrativa</t>
  </si>
  <si>
    <t>Servicios de  mantenimiento</t>
  </si>
  <si>
    <t>Incumplimiento del mantenimiento a las instalaciones de acuerdo con las necesidades de las sedes de la entidad.</t>
  </si>
  <si>
    <t>• La no atención a los servicios solicitados por los usuarios en materia de mantenimientos.
• Ausencia de un diagnostico de mantenimientos preventivos a realizar a fin de conservar las instalaciones en optimas condiciones.</t>
  </si>
  <si>
    <t>1. Posibilidad de pérdida económica por el Incumplimiento en servicios de mantenimiento debido a la no atención  a los servicios solicitados por los usuarios en materia de  mantenimientos.</t>
  </si>
  <si>
    <t xml:space="preserve">La Subdirección de Gestión Documental y Recursos Físicos  realiza un seguimiento a los servicios solicitados por los usuarios comparado frente a los servicios realizados. </t>
  </si>
  <si>
    <t>Carpeta compartida SGDRF</t>
  </si>
  <si>
    <t>Documentos de control</t>
  </si>
  <si>
    <t>Mediante un seguimiento a los servicios solicitados por los usuarios comparado frente a los servicios realizados.</t>
  </si>
  <si>
    <t xml:space="preserve">La Subdirección de Gestión Documental y Recursos Físicos  elabora un cronograma de mantenimientos preventivos a la infraestructura física. </t>
  </si>
  <si>
    <t>Mediante el seguimiento al cronograma de mantenimientos preventivos a la infraestructura física.</t>
  </si>
  <si>
    <t>Servicios  de   tranporte</t>
  </si>
  <si>
    <t>• Incumplimiento a los servicios de transporte solicitados por los usuarios.</t>
  </si>
  <si>
    <t>• La no atención a los servicios solicitados por los usuarios en materia de transporte.
• Insuficiencia de vehículos en condiciones optimas para cubrir la demanda de servicios.</t>
  </si>
  <si>
    <t>2. Posibilidad de afectación reputacional por  del  incumplimiento en la prestación del servicio de transporte , debido a la no atención a los servicios solicitados por los usuarios en materia de transporte.</t>
  </si>
  <si>
    <t xml:space="preserve">La Subdirección de Gestión Documental y Recursos Físicos Realiza  un seguimiento a los servicios solicitados por los usuarios comparado frente a los servicios realizados.
2.  </t>
  </si>
  <si>
    <t xml:space="preserve">Mediante un seguimiento a los servicios solicitados por los usuarios comparado frente a los servicios realizados.
</t>
  </si>
  <si>
    <t xml:space="preserve">La Subdirección de Gestión Documental y Recursos Físicos Elabora  un cronograma de mantenimientos preventivos al parque automotor de la Personería de Bogotá D.C. </t>
  </si>
  <si>
    <t>Seguimiento al cronograma de mantenimientos preventivos al parque automotor de la Personería de Bogotá D.C. para verificar su cumplimiento.</t>
  </si>
  <si>
    <t>Archivo de Gestión</t>
  </si>
  <si>
    <t>• Desastres naturales  o industriales
• Robo, extravío de la información del proceso
• Acciones de vandalismo o terrorismo</t>
  </si>
  <si>
    <t>• Perdida o extravío de la información de las acciones realizadas por el proceso.
• Control inadecuado de los documentos físicos del proceso
• Daño del  papel físico</t>
  </si>
  <si>
    <t>3. Posibilidad de afectación económica por pérdida o daño de la información física del proceso, debido a los desastres naturales o industriales.</t>
  </si>
  <si>
    <t xml:space="preserve">La Subdirección de Gestión Documental y Recursos Físico realiza un autocontrol trimestral de la carpeta compartida verificando que los documentos que se producen en la Subdirección con ocasión del proceso de Gestión Administrativa a fin de garantizar que se salvaguarde la información de los servicios prestados.
 </t>
  </si>
  <si>
    <t xml:space="preserve">Realizar un autocontrol trimestral de la carpeta compartida verificando que los documentos que se producen en la Subdirección con ocasión del proceso de Gestión Administrativa a fin de garantizar que se salvaguarde la información de los servicios prestados.
</t>
  </si>
  <si>
    <t xml:space="preserve">La Subdirección de Gestión Documental y Recursos Físico realiza una transferencia de documentos del archivo de gestión al archivo central. </t>
  </si>
  <si>
    <t>Digitalización permanente de los documentos producidos desde el proceso de Gestión Administrativa, salvaguardando la información en una carpeta virtual.</t>
  </si>
  <si>
    <t>Custodia de Bienes</t>
  </si>
  <si>
    <t>• Pérdida de bienes o elementos de la entidad 
• Alteración de la información contable
• Hallazgos y sanciones administrativas, fiscales y penales 
• Detrimento</t>
  </si>
  <si>
    <t>• Falta de seguimiento a las condiciones psicosociales de los funcionarios responsables del proceso 
• Intereses particulares internos y externos
• Situaciones subjetivas de los funcionarios responsables que generan incumplimiento de los marcos legales y conductas no éticas
• Perfil de funcionario no competente
• Intereses políticos o personales de funcionarios responsables del proceso.</t>
  </si>
  <si>
    <t>4.Posibilidad de afectación ecocnómica y reputacional por la  desactualización, pérdida o alteración de la información, bienes, u otro activo de la Entidad con el fin de beneficiar a un tercero</t>
  </si>
  <si>
    <t>Improbable: Al menos una vez en los últimos 5 años.</t>
  </si>
  <si>
    <t xml:space="preserve">La Subdirección de recursos fisicos y gestión Documental realiza una toma física de inventario anual.
</t>
  </si>
  <si>
    <t>Realizar una toma física de inventario anual.(33.33 %)
Socializar de manera masiva el procedimiento de control de bienes o el que haga sus veces. (33.33 %)
Realizar autocontroles trimestrales en donde se verifique el cumplimiento de los procedimientos (33.33 %)</t>
  </si>
  <si>
    <t>31/12/2023
31 /05/2023
30/11/2023
31/03/2023
30/06/2023
29/09/2023
29/12/2023</t>
  </si>
  <si>
    <t>Subdirección de Gestión Documental y Recursos Físicos </t>
  </si>
  <si>
    <t>EL Subdirector de recursos fisicos y gestión Documental asigna funcionarios de carrera administrativa en cada una de las dependencias de la Entidad, como gestores de bienes, para hacer seguimiento a las actividades de Almacén, y Propiedad, Planta y Equipo, con el fin de que sean realizados los controles pertinentes dentro de cada dependencia hacia los funcionarios y/o contratistas que estén en proceso de desvinculación de la Entidad.</t>
  </si>
  <si>
    <t xml:space="preserve"> Realizar un autocontrol trimestral a fin de verificar que se cumplan los procedimientos de Almacén.</t>
  </si>
  <si>
    <t>Gestión Financiera</t>
  </si>
  <si>
    <t>Pagos</t>
  </si>
  <si>
    <t>Multa o sanciòn del organismo de control</t>
  </si>
  <si>
    <t>Desconocimiento por parte de contratistas, proveedores y supervisores de contratos, al diligenciar los formatos y documentos de pagos. 
Revisiòn previa, no adecuada por parte del àrea de tesorerìa, de los requisitos exigidos para el pago.</t>
  </si>
  <si>
    <t>Posibilidad de afectacion econòmica y reputacional por sanciòn del organismo regulador debido a la realizaciòn de pagos a contratistas y/o proveedores sin el lleno de requisitos.</t>
  </si>
  <si>
    <t xml:space="preserve">Profesional de la Subdirecciòn de Gestiòn Financiera  emite circular que fija lineamientos para el pago y establece el cronograma para entrega de cuentas. </t>
  </si>
  <si>
    <t>SECOP y cuadro del profesional</t>
  </si>
  <si>
    <t>bases de datos del profesional</t>
  </si>
  <si>
    <t>Se remite un correo electrònico al supervisor del contrato para que el contratista solvente</t>
  </si>
  <si>
    <t xml:space="preserve">El  Subdirector de Gestión Financiera  verifica que los formatos que contienen la información suministrada por el contratista, proveedor y supervisor de contrato, se encuentren bien diligenciados y esten publicados en plataforma SECOP II  </t>
  </si>
  <si>
    <t>Contabilidad</t>
  </si>
  <si>
    <t>Reporte de organismo de control</t>
  </si>
  <si>
    <t xml:space="preserve">Desconocimiento de los plazos para reporte de información necesaria para la consolidación contable. </t>
  </si>
  <si>
    <t>Posibilidad de afectacion reputacional por sanciòn del organismo de control debido a que la iinformaciòn que suministren las dependencias de gestiòn, no sea entregada en el periodo contable en el que suceden los hechos económicos.</t>
  </si>
  <si>
    <t xml:space="preserve">Profesional de la Subdirecciòn de Gestiòn Financiera La subdireccion de gestion financiera elabora  y socializaza la circular que  establece  plazos y determina los responsables de suministrar  información para la  consolidación contable </t>
  </si>
  <si>
    <t>Archivo de la entidad</t>
  </si>
  <si>
    <t>Remisión de correo al área correspondiente</t>
  </si>
  <si>
    <t xml:space="preserve">Subdirector de Gestión Financiera y el profesioal de area de contabilidad  realiza la conciliacion saldos  de Limay  con las dependencias que suministran  información  para consolidación contable, soportado en actas firmadas por los responsables </t>
  </si>
  <si>
    <t>Seguridad de la informacion</t>
  </si>
  <si>
    <t>Reporte del area de control interno</t>
  </si>
  <si>
    <t xml:space="preserve">"• Acceso no autorizado a los archivos, afectación a los equipos de cómputos o servidores
• Inventario inexistente o incompleto de los registros del archivo bajo custodia del área.
• Averías en equipos de cómputo del área, programas y/o aplicaciones desactualizadas o sin conexión."
</t>
  </si>
  <si>
    <t>Posibilidad de afectacion reputacional por sanciòn de organismo de de control o la oficina de control interno debido a pérdida, daño, manipulación indebida de los documentos criticos del proceso, perdida de conocimiento de la información contenida en medios físico y digital - electronico, hardware averiado y/o software desactualizado.</t>
  </si>
  <si>
    <t xml:space="preserve">Profesional de la Subdirecciòn de Gestiòn Financiera restringe el  acceso al archivo de gestión, salvaguardar los documentos digital - electrónicos en la carpeta de red institucional  " </t>
  </si>
  <si>
    <t>archivo del area</t>
  </si>
  <si>
    <t>a través de correo electrónico</t>
  </si>
  <si>
    <t xml:space="preserve">Subdirector de Gestión Financiera genera lineamientos para la entrega de la información a cargo de los funcionarios, verificando que esta se encuentre consignada en la carpeta compartida del área" </t>
  </si>
  <si>
    <t>carpeta compartida</t>
  </si>
  <si>
    <t xml:space="preserve">Subdirector de Gestión Financiera genera revisión y reporte cuatrimestral por parte de cada funcionario sobre el estado del Hardware y del Software asignado para su labor.    " </t>
  </si>
  <si>
    <t>Caja Menor</t>
  </si>
  <si>
    <t>Desconocimiento de la totalidad de los requisitos parala aprobaciòn de pagos de caja menor</t>
  </si>
  <si>
    <t xml:space="preserve">Incumplimiento de los procedimientos de caja menor y normas distritales relacionadas con el tema </t>
  </si>
  <si>
    <t>Posibilidad de afectación reputacional de gestionar pagos de caja menor sin el cumplimiento de requisitos  debido al desconocimiento de la  totalidad de los requisitos parala aprobaciòn de pagos de caja menor</t>
  </si>
  <si>
    <t xml:space="preserve">Profesional de la Dirección Administrativa y Financiera realiza autocontrol mensual de los pagos realizados por caja menor  </t>
  </si>
  <si>
    <t>Gestión Documental</t>
  </si>
  <si>
    <t>Custodia documental y servicio de consulta</t>
  </si>
  <si>
    <t>Condiciones ambientales
Desastres naturales o industriales 
Error, descuido (extravío) o acción humana malintencionada; vandalismo, terrorismo, hurto.
Renovación y retiro de personal encargado de los archivos de gestión, debido a las convocatorias 
Carencia de lineamientos sobre conformación y gestión de expedientes creados durante el trabajo en casa para prevenir el contagio del COVID-19.</t>
  </si>
  <si>
    <t>Medidas y controles insuficientes o inadecuados aplicados para la protección de la documentación.</t>
  </si>
  <si>
    <t>1.  Posibilidad  de perdida reputacional debido al deterioro, destrucción, extravío o pérdida de la documentación institucional en soporte físico en archivo central</t>
  </si>
  <si>
    <t>Contratista responsable de la custodia del archivo central Aplicación de instrumentos de control como inventarios documentales y controles de préstamos y consultas Formato de control de préstamos y consultas de documentos (12-FR-02). Registrar las consultas documentales para su control y conocimiento de los documentos consultados y las dependencias interesadas.</t>
  </si>
  <si>
    <t>Archivo central</t>
  </si>
  <si>
    <t>Formato de control de préstamos y consultas de documentos (12-FR-02)</t>
  </si>
  <si>
    <t>Mediante seguimiento a la forma como se atendieron las solicitudes de consulta documental</t>
  </si>
  <si>
    <t>Servicio de vigilancia provisto por el contratista responsible de la custodia del archivo central de la Personería de Bogotá. Servicio de vigilancia privada con monitoreo por cámaras internas y perimetrales y de sensores de movimiento en archivo central, junto con la instalación de estantería para conservación de archivos y monitoreo de condiciones ambientales mediante equipos instalados en archivo central. Evitar acciones delictivas que afecten los documentos custodiados en el archivo central, así como el acceso a las áreas de depósito a personas no autorizadas.</t>
  </si>
  <si>
    <t>Minutas de vigilancia</t>
  </si>
  <si>
    <t>Solicitudes al contratista de custodia del archivo, en ejecución de la supervisión.</t>
  </si>
  <si>
    <t>Contratista responsable de la custodia del archivo central suministra el documento solicitado en préstamo mediante copia digitalizada del mismo, para evitar su retiro del lugar donde se conserva. Disminuir el retiro de documentos del archivo central, con ocasión de su consulta</t>
  </si>
  <si>
    <t>Correo institucional del archivo central</t>
  </si>
  <si>
    <t>Distribución de comunicaciones oficiales externas enviadas a través de los medios que emplea la Entidad, en especial, de 472.</t>
  </si>
  <si>
    <t>Errores operativos</t>
  </si>
  <si>
    <t>Datos incompletos o errados digitados por las dependencias en las comunicaciones oficiales para envío. 
Fallas operativas por parte del contratista de mensajería. 
Información incompleta y/o errada suministrada por usuarios externos, la cual es requerida por la Entidad para envío de correspondencia destinada a estos.</t>
  </si>
  <si>
    <t>2.  Posibilidad de pérdida reputacional debido a la Entrega errónea o fallida de las comunicaciones impresas que envía la entidad a los destinatarios externos a través de los medios disponibles por el Grupo de Correspondencia</t>
  </si>
  <si>
    <t xml:space="preserve">Personal del Grupo de Correspondencia de la Entidad:  Seguimiento a contrato para entrega de comunicaciones oficiales a destinatarios externos (supervisión al contrato de mensajería y correspondencia). Verificar que los intentos de entrega de comunicaciones devueltas se cumplen por el contratista. </t>
  </si>
  <si>
    <t>Archivo de gestión del Grupo de Correspondencia</t>
  </si>
  <si>
    <t>Planillas de devoluciones de sobres devueltos a las dependencias (12-FR-05)</t>
  </si>
  <si>
    <t>Solicitudes al contratista de correspondencia, en ejecución de la supervisión.</t>
  </si>
  <si>
    <t>Personal del Grupo de Correspondencia de la Entidad:  Reportar a las dependencias los sobres devueltos de comunicaciones oficiales externas enviadas en el formato 12-FR-15 planilla entrega sobres devueltos tramitados por grupo de correspondencia, junto con sobres devueltos, en los cuáles se especifican las causales de devoluciones de correo por errores atribuibles a las dependencias, tales como dirección incompleta o errada. Realizar socializaciones en temas relacionados con los aspectos a tener en cuenta  en el registro de la información de correspondencia de la comunicaciones oficiales.</t>
  </si>
  <si>
    <t>Gestión documental en las dependencias durante la tramitación de los asuntos a su cargo.</t>
  </si>
  <si>
    <t>Exposición de la información en zonas abiertas o desde los equipos de cómputo
Acceso no autorizado a los archivos y zonas de almacenamiento de archivos
Información no identificada como reservada o confidencial</t>
  </si>
  <si>
    <t>No aplicación por las dependencias de medidas para evitar el acceso a documentos a personal no autorizado.</t>
  </si>
  <si>
    <t>3. Posibilidad de pérdida reputacional debido a la divulgación no autorizada de los documentos reservados o sujetos a tratamiento de datos personales bajo custodia del archivo central</t>
  </si>
  <si>
    <t>Servicio de vigilancia provisto por el contratista responsaible de la custodia del archivo central de la Personería de Bogotá. Servicio de vigilancia privada con monitoreo mediante cámaras internas y perimetrales en archivo central y de sensores de movimiento evita acciones delictivas que afecten los documentos custodiados en el archivo central, así como el acceso a las áreas de depósito a personas no autorizadas.</t>
  </si>
  <si>
    <t>Servicio de vigilancia provisto por el contratista responsible de la custodia del archivo central de la Personería de Bogotá. Restricción de acceso al archivo a personas no autorizadas. Evitar el acceso a las áreas de custodia del archivo central de personal que ponga en riesgo la documentación, así como evitar el retiro de documentos sin registro en los controles de préstamo y consulta.</t>
  </si>
  <si>
    <t>Contratista responsable de la custodia del archivo central controla la  consulta de documentos, mediante Formato de control, préstamo y consulta de documentos  12-FR-02. Registrar las consultas documentales para su control y conocimiento de los documentos consultados y las dependencias interesadas.</t>
  </si>
  <si>
    <t>Exposición de la información en zonas abiertas o desde los equipos de cómputo</t>
  </si>
  <si>
    <t>Acceso no autorizado a los archivos y zonas de almacenamiento de archivos
Información no identificada como reservada o confidencial</t>
  </si>
  <si>
    <t xml:space="preserve">Posibilidad de manipulación, pérdida, destrucción, ocultamiento, extravío de documentos institucionales en beneficio de terceros o acceso a información con reserva legal para favorecer intereses particulares. </t>
  </si>
  <si>
    <t>Verificar mediante el formato  control de préstamos y consultas documentales (formato 12-FR-02).</t>
  </si>
  <si>
    <t>Subdirección de Gestión Documental y Recursos Físicos - Archivo Central</t>
  </si>
  <si>
    <t>Gestión Contractual</t>
  </si>
  <si>
    <t>Inadecuada supervisión de los contratos</t>
  </si>
  <si>
    <t xml:space="preserve">Fuerza mayor o causa fortuita por parte del contratista, Negligencia en la ejecucion del contrato por parte del contratista o el supervisor del contato, No publicacion en la plataforma transaccional Secop II por parte del contratista. </t>
  </si>
  <si>
    <t>Falta de seguimiento a la correcta ejecucion de los contratos</t>
  </si>
  <si>
    <t>Posibilidad de afectación economica por incumplimiento de la correcta ejecucion de contratos de adquisición de bienes, obras y servicios y por la Inadecuada supervisión de los mismos</t>
  </si>
  <si>
    <t>El supervisor de los contratos  revisa el informe de actividades presentado por el contratista y aprueba mediante certificación de pago de acuerdo con la periodicidad establecida en el contrato, con el fin de dar trámite al pago correspondiente.  En caso de que se presenten inconsistencias o inconformidades en el informe presentado, el supervisor lo rechaza a través de la plataforma transaccional SECOP II, quedando en el rol del contratista para el ajuste pertinente</t>
  </si>
  <si>
    <t xml:space="preserve">Plataforma Transaccional Secop 2 </t>
  </si>
  <si>
    <t xml:space="preserve">Se verifica el flujo de aprobación de la plataforma transaccional Secop 2 </t>
  </si>
  <si>
    <t>Validacion aleatoria de la supervisión y ejecución de un contrato (100%)</t>
  </si>
  <si>
    <t>30/08/2023
30/12/2023</t>
  </si>
  <si>
    <t>Subdirección de Gestión Contractual</t>
  </si>
  <si>
    <t>EL profesional  de la Subdirección de  Gestión  Contractual  Solicita la elaboración de piezas audiovisuales  que contienen funciones y /o tips para los supervisores contractuales</t>
  </si>
  <si>
    <t>Correo masivo</t>
  </si>
  <si>
    <t>Manual de supervisión</t>
  </si>
  <si>
    <t>Se verifica el manual de supervisión y se utiliza como insumo para elaborar las piezas comunicativas</t>
  </si>
  <si>
    <t>Posibilidad de manipulación de un proceso contractual para beneficio particular o de terceros en la adjudicación de contratos</t>
  </si>
  <si>
    <t xml:space="preserve">Beneficio particular o de terceros en la adjudicación de un contrato </t>
  </si>
  <si>
    <t>"• Intereses particulares internos y/o externos 
• Falencias en los controles del proceso
• Inadecuada aplicación de la normatividad vigente, manual de contratación y procedimientos asociados.
• Tráfico de influencias."</t>
  </si>
  <si>
    <t>Probabilidad de afectación economica y reputacional por posible manipulación de procesos contractuales para beneficio particular o de terceros en la adjudicación de contratos</t>
  </si>
  <si>
    <t xml:space="preserve">El responsable de la Subdirección de Gestión Contractual, revisa las condiciones del proceso a adelantar y publica en el SECOP II los documentos que soportan el proceso para conocimiento de los interesados, si se presentan inquietudes u observaciones. En caso de que los interesados presenten requerimientos sobre el proceso, se remitirá al Área u Oficina responsable para contestar y posteriormente se da respuesta a través  de la plataforma transaccional  SECOP II al solicitante. - El responsable en la Subdirección de Gestión Contractual verificará el cumplimiento de los requisitos de la contratación y en caso de presentar inconsistencias se devolverá mediante lista de chequeo para las respectivas correcciones. </t>
  </si>
  <si>
    <t>Enviar piezas comunicativas mediante correo electronico al equipo de trabajo, supervisores y contratistas sobre actos de corrupción y sus consecuencia (100%)</t>
  </si>
  <si>
    <t>Gestión Jurídica</t>
  </si>
  <si>
    <t>Contestación de las acciones constitucionales (tutelas) instauradas en contra de la entidad</t>
  </si>
  <si>
    <t xml:space="preserve">Incumplimiento de los términos en la contestación de las acciones constitucionales (tutelas) instauradas en contra de la entidad </t>
  </si>
  <si>
    <t xml:space="preserve">*Falta de directrices claras desde la coordinación de los ejes misionales, para el cumplimiento de los procedimientos internos que atañen al proceso de gestión jurídica   
*Fallas de plataforma tecnológica de las entidades, líneas telefónicas, suministro de energía
* Error o inexactitud en el contenido del informe para dar respuesta a la acción de tutela                                                                                   </t>
  </si>
  <si>
    <t>Posibilidad de afectación reputacional por el  incumplimiento de los términos en la contestación de las acciones constitucionales (tutelas) instauradas en contra de la entidad debido a la falta de directrices, fallas de plataforma o error en el contenido del informe de respuesta</t>
  </si>
  <si>
    <t>Profesionales de la OAJ registran en la base de datos de acciones de tutela la información de estas para realizar el seguimiento a términos</t>
  </si>
  <si>
    <t>One drive de la OAJ</t>
  </si>
  <si>
    <t>Notificación judicial de las acciones de tutela</t>
  </si>
  <si>
    <t>Mediante la verificación de la base de datos de acciones de tutela</t>
  </si>
  <si>
    <t xml:space="preserve">Profesionales de la OAJ solicitan a las dependencias responsables áreas rendir informe en tiempo </t>
  </si>
  <si>
    <t>Correo electrónico de tutelas</t>
  </si>
  <si>
    <t>Mediante la verificación del correo electrónico de tutelas</t>
  </si>
  <si>
    <t>Contestación de las demandas en procesos judiciales</t>
  </si>
  <si>
    <t>Incumplimiento de los términos otorgados para contestar las demandas en los procesos judiciales</t>
  </si>
  <si>
    <t>*Falta de disponibilidad de abogados para el ejercicio de representación judicial.
*Desatención de los abogados en los términos judiciales para actuar</t>
  </si>
  <si>
    <t>Posibilidad de afectación reputacional por el incumplimiento de los términos otorgados para contestar las demandas en los procesos judiciales debido a la falta de disponibilidad de abogdos o desatención de estos</t>
  </si>
  <si>
    <t xml:space="preserve">Profesional de la OAJ realiza seguimiento en despachos judiciales y sistema SIPROWEB </t>
  </si>
  <si>
    <t>Base de datos</t>
  </si>
  <si>
    <t>Notificación judicial de las demandas</t>
  </si>
  <si>
    <t>Mediante la verificación en despachos judiciales y sistema SIPROWEB</t>
  </si>
  <si>
    <t xml:space="preserve">Profesional de la OAJ solicita informes a los abogados responsables de los casos </t>
  </si>
  <si>
    <t>Mediante la verificación del correo</t>
  </si>
  <si>
    <t>Gestión de la documentación empleada para el registro de sanciones disciplinarias</t>
  </si>
  <si>
    <t>Pérdida de información de documentos que sirven de insumo para el registro de sanciones disciplinarias, con datos críticos o sensibles de la Entidad y ciudadano</t>
  </si>
  <si>
    <t>*Inexistencia de backup de las carpetas de registro de sanciones disciplinarias</t>
  </si>
  <si>
    <t>Posibilidad de afectación reputacional por pérdida de información de documentos que sirven de insumo para el registro de sanciones disciplinarias, con datos críticos o sensibles de la Entidad y ciudadanos, debido a la inexistencia de backup de las carpetas de registro</t>
  </si>
  <si>
    <t xml:space="preserve">Profesional de la OAJ realiza copia de carpetas de registro de sanciones en drive institucional (el backup corresponde a un documento de apoyo que no se sujeta a las normas de gestión documental) </t>
  </si>
  <si>
    <t>Solicitud de registro de sanción</t>
  </si>
  <si>
    <t>Mediante la revisión del drive institucional</t>
  </si>
  <si>
    <t>Registro de sanciones disciplinarias</t>
  </si>
  <si>
    <t>No actualizar oportunamente o se actualiza erroneamente el registro de sanciones disciplinarias.</t>
  </si>
  <si>
    <t xml:space="preserve">Falta de capacitación del funcionario o interés de este de favorecer a un tercero </t>
  </si>
  <si>
    <t xml:space="preserve"> Posibilidad de afectación reputacional por no actualizar oportunamente o actualizar erroneamente el registro de sanciones disciplinarias debido a la falta de capacitación del funcionario o el interés de este de suplantar los registros de sanciones con el ánimo de favorecer a un tercero
</t>
  </si>
  <si>
    <t>Revisión bimestral y aleatoria por parte del jefe de la dependencia, a las sanciones disciplinarias registradas por el funcionario asignado al desempeño de la función.</t>
  </si>
  <si>
    <t>1. Verificación aleatoria del soporte documental allegado por las OCID para su respectivo registro y revisión del registro en el certificado de antecedentes disciplinarios.( 50%)
2. Radicar las solicitudes de modificación 
y/o cancelación de sanciones disciplinarias con justificación legal a la DTIC y de soportes, firmadas por el jefe de la dependencia y exclusivamente a través del aplicativo SINPRO ( 50%)</t>
  </si>
  <si>
    <t>1.1/05/2023
2. 1/09/2023
3. 1/01/2024</t>
  </si>
  <si>
    <t>Oficina Asesora Jurídica</t>
  </si>
  <si>
    <t xml:space="preserve">Requerimientos de solicitud de modificación y/o cancelación de sanciones disciplinarias con justificación legal a la DTIC,  firmados por el jefe de la dependencia, y soportes documentales de los mismos en el aplicativo sinproc. </t>
  </si>
  <si>
    <t>Registro de información en la base de datos de acciones constitucionales</t>
  </si>
  <si>
    <t>Registrar informacion errada o tardía en la base de datos de acciones constitucionales de forma intencional</t>
  </si>
  <si>
    <t>Interés del funcionario de favorecer a un tercero</t>
  </si>
  <si>
    <t xml:space="preserve"> Posibilidad de afectación reputacional por registrar informacion errada o tardía en la base de datos de acciones constitucionales de forma intencional, para beneficio de un tercero.</t>
  </si>
  <si>
    <t xml:space="preserve">Base de datos, con la cual se realiza el control y seguimiento de los reportes que se deben registrar en tiempo
</t>
  </si>
  <si>
    <t xml:space="preserve">
1. Realizar sensibilizaciones para fortalecer las prácticas de anticorrupción de los funcionarios y contratistas del proceso de Gestión Jurídica. (100%)</t>
  </si>
  <si>
    <t>Servicio al Usuario</t>
  </si>
  <si>
    <t>Atencion al público</t>
  </si>
  <si>
    <t>• Alta demanda de usuarios que solicitan los servicios de la Entidad. 
• Distribución inequitativa de la atención al usuario</t>
  </si>
  <si>
    <t>Los Servicios que presta la Entidad, son muy solicitados por las(os) usuario(as) en el canal presencial, lo que hace que diariamente acudan a solicitar dichos servicios, generando altos tiempos de espera, debido a que támbien, el tiempo de atención es diferente, dependiendo de la complejidad del tema a tratar o solucionar.</t>
  </si>
  <si>
    <t xml:space="preserve">Posibilidad de perdida reputacional por tiempos de espera largos para el usuario debidp a la alta demanda de usuarios ue solicitan los servicios de la Entidad. </t>
  </si>
  <si>
    <t>Profesional Especializado de la Secretaría General Ampli r los servicios virtuales que ofrece la Entidad. Página WEB de la Entidad</t>
  </si>
  <si>
    <t>Microsoft office, correo nsamudio@personeriabogota.gov.co, OneDrive, carpeta PERSONERIA, subcarpeta EVIDENCIAS, subcarpeta MIPG.</t>
  </si>
  <si>
    <t>Página WEB de la Entidad</t>
  </si>
  <si>
    <t>Planes de Mejoramiento</t>
  </si>
  <si>
    <t>Realizar análisis de la cantidad de usuarios(as) que acuden a solicitar los servicios de la Entidad y la cantidad de atenciones que realiza cada profesional, con el objeto de implementar acciones mejora que permitan la disminución de los tiempos de espera.</t>
  </si>
  <si>
    <t>Profesional Especializado 
Secretaría General</t>
  </si>
  <si>
    <t>Profesional Especializado de la Secretaría General Fortalece los medios para la atención virtual. Página WEB de la Entidad</t>
  </si>
  <si>
    <t>Protección y conservación de la Información.</t>
  </si>
  <si>
    <t>* Falta de herramientas o estrategias tecnológicas para el control seguro de documentos digitales.
* Falta de capacitación de los funcionarios y contratistas sobre el manejo adecuado de la información.</t>
  </si>
  <si>
    <t>Afectación de los equipos de computo o servidores.
* Desastres naturales  o industriales.
* Ataques en los sistemas de información, programas, archivos, etc.
* Falta de herramientas o estrategias tecnológicas para el control seguro de documentos digitales</t>
  </si>
  <si>
    <t xml:space="preserve">Posibilidad de  afectación ecónomica  por  pérdida de información relevante para el proceso debido a la  falta de herramientas o estrategias tecnológicas para el control seguro de documentos digitales.
</t>
  </si>
  <si>
    <t>Profesional Especializado de la Secretaría General Realiza copia de seguridad de la informacón contenida en el repositorio office 365 del usuario nsamudio@personeriabogotá.gov.co  a través de microsoft office, correo nsamudio@personeriabogota.gov.co, OneDrive, carpeta PERSONERIA, subcarpeta EVIDENCIAS, subcarpeta MIPG.</t>
  </si>
  <si>
    <t>Apoyo de DTIC</t>
  </si>
  <si>
    <t>1. Realizar copia de seguridad de la documentos críticos   en la carpeta compartida de servidor de la entidad  o en  one drive del procesol proceso servicio al usuario.
2. Conceder accesos a los funcionarios (as) y contratistas responsables del proceso Servicio al Usuario de la Secretaría General, a través de share point de One Drive del repositorio de office 365.</t>
  </si>
  <si>
    <t>Profesional Especializado de la Secretaría General Implementar practicas solidas de gestón de acceso a consulta de la información  a través de microsoft office, correo nsamudio@personeriabogota.gov.co, OneDrive, carpeta PERSONERIA, subcarpeta EVIDENCIAS, subcarpeta MIPG.</t>
  </si>
  <si>
    <t>Prestación de Servicios de Video Atención.</t>
  </si>
  <si>
    <t>• Alta demanda de usuarios que solicitan los servicios de video atención en la Entidad. 
• Escasez de funcionarios(as) y contratistas para atender las solicitudes de atención virtual a los usuarios.</t>
  </si>
  <si>
    <t>Los Servicios que presta la Entidad, son muy solicitados por las(os) usuario(as) cada vez más están solicitando la atención virtual, lo que hace que diariamente acudan a solicitar dichos servicios, generenado alta demanda de solicitudes.</t>
  </si>
  <si>
    <t>Posibilidad  de afectación reputacional   por represamiento en las solicitudes de video atención debido a la alta demanda de usuarios que solicitan los servicios de video de atención en la entidad.</t>
  </si>
  <si>
    <t>Profesional Especializado de la Secretaría General Realizar seguimiento a las solicitudes de video atención.  a través deMicrosoft office, correo nsamudio@personeriabogota.gov.co, OneDrive, carpeta PERSONERIA, subcarpeta EVIDENCIAS, subcarpeta MIPG.</t>
  </si>
  <si>
    <t>Realizar análisis de la cantidad de usuarios(as) que solicitan los servicios de video atención virtual y la cantidad de atenciones que realiza cada profesional, con el objeto de implementar acciones mejora.</t>
  </si>
  <si>
    <t>Control Disciplinario Interno</t>
  </si>
  <si>
    <t>Etapa de instrucción</t>
  </si>
  <si>
    <t xml:space="preserve">1.Retroceso del Proceso 
2. Riesgo de Prescripción/ Caducidad 
3.Pérdida de credibilidad en la Dependencia
4.Acciones de tutela
</t>
  </si>
  <si>
    <t>1.Falta de competencia                                    
2.Violación del derecho de defensa del investigado.                                  
3.Existencia de irregularidades sustanciales que afecten el debido proceso.</t>
  </si>
  <si>
    <t>Posibilidad de pérdida reputacional por actuaciones que generen nulidades en los procesos, afectando su normal desarrollo.</t>
  </si>
  <si>
    <t>Jefe de Oficina de Control Interno Disciplinario revisar las decisiones emitida por parte de un profesional experto, si existe designado, que devuelve para correcciones. actividades registradas en SINPROC y/o bases de datos control al despacho</t>
  </si>
  <si>
    <t>Registros bases de datos y/o SINPROC</t>
  </si>
  <si>
    <t>Proyectos de autos de decisiones al interior de los procesos disciplinarios</t>
  </si>
  <si>
    <t>Mediante seguimientos adelantados con los(as) profesionales encargados de proyectar las decsiones</t>
  </si>
  <si>
    <t xml:space="preserve">Jefe de Oficina de Control Interno Disciplinario revisa  y devuelve al abogado  i lo amerita.-actividades Registradas en BD control al despacho- </t>
  </si>
  <si>
    <t>Recepción y distribución de radicados</t>
  </si>
  <si>
    <t xml:space="preserve">1. Violación al principio non bis in idem.
2. Pérdida de credibilidad y mala imagen de la dependencia. 
3.Desgaste institucional y del recurso humano.
4. Nulidades en los procesos disciplinarios.  </t>
  </si>
  <si>
    <t xml:space="preserve">1.Falta de competencia                                    
2.Violación del derecho de defensa del investigado.                                  
3.Existencia de irregularidades sustanciales que afecten el debido proceso.                                                </t>
  </si>
  <si>
    <t>Posibilidad de perdida reputacional  debido a la duplicidad de investigaciones por hechos idénticos</t>
  </si>
  <si>
    <t>Funcionarios(as) de la Oficina de Control Interno Disciplinario actualizar las bases de datos de la OCID cada semana, por los responsables de las mismas. compartir las bases de datos con personas autorizadas, para consultar frecuentemente si cursan otras investigaciones por hechos similares</t>
  </si>
  <si>
    <t>Base de datos de reparto y comisorios</t>
  </si>
  <si>
    <t xml:space="preserve">Radicados de noticias disciplinarias </t>
  </si>
  <si>
    <t>Incorporación de radicados sobre los mimos hechos a un único expediente</t>
  </si>
  <si>
    <t xml:space="preserve">Funcionarios(as) de la Oficina de Control Interno Disciplinario Revisan los hechos de cada queja nueva contra la base de datos, una vez se radica, por los responsables de las mismas. </t>
  </si>
  <si>
    <t xml:space="preserve">Funcionarios(as) de la Oficina de Control Interno Disciplinario .Antes de presentar proyecto de apertura de indagación preliminar o investigación disciplinaria, el abogado comisionado deberá solicitar consulta en la base de datos con el fin de identificar si existe investigaciones por los mismos hechos en la OCI </t>
  </si>
  <si>
    <t>Elaboración de autos</t>
  </si>
  <si>
    <t xml:space="preserve">1. Pérdida de la potestad disciplinaria
2. Generación de impunidad.               
3. Sanciones discipliarias. </t>
  </si>
  <si>
    <t xml:space="preserve">1. Mora o inactividad en el trámite del proceso y en la práctica de pruebas. 
2. Desconocimiento legal por parte del profesional comisionado del tema objeto de debate en el expediente disciplinario.
3. Demora en la revisión y aprobación de los proyectos presentados por los abogados comisionados, al igual que en la devolución de los proyectos que deben ser corregidos.
4. Remisión de asuntos por parte de la Procuraduría General de la Nación, con inactividad y/o próximos al vencimiento de términos legales.
</t>
  </si>
  <si>
    <t>Posibilidad de pérdida reputacional debido a  configuración de la figura de la prescripción y/o caducidad de la acción disciplinaria.</t>
  </si>
  <si>
    <t>Jefatura y profesionales OCID Realizar seguimiento a las bases de datos de la OCID. Crear alertas de caducidad y prescripción, cuando sea el caso.</t>
  </si>
  <si>
    <t>Base de datos de jefatura</t>
  </si>
  <si>
    <t xml:space="preserve">Expedientes de proceso disciplinario interno </t>
  </si>
  <si>
    <t>Priorización de procesos con mayor riesgo</t>
  </si>
  <si>
    <t>Jefatura y profesionales OCID Identificar mora, inactividad y riesgos de caducidad y prescripción al inicio de cada período,  el cual se incluye en las metas y se prioriza para su pronta decisión de fondo</t>
  </si>
  <si>
    <t>Control documental</t>
  </si>
  <si>
    <t>1. Demora en trámite del proceso.       
2. Sanciones por tratamiento de datos personales.
3. Responsabilidad disciplinaria</t>
  </si>
  <si>
    <t>1. Errores de almacenamiento de información en medios magnéticos. 
2. Pérdida, daño o deterioro de los expedientes físicos.
3. Desastres naturales o industriales. 
4. Condiciones climáticas.
5. Robo o extravío de documentos.
6. Acciones de vandalismo o terrorismo.</t>
  </si>
  <si>
    <t>Posibilidad de ausencia o pérdida de integridad de la información contenida en los expedientes disciplinarios y sus anexos físicos o digitales.</t>
  </si>
  <si>
    <t>Funcionarios(as) de la Oficina de Control Interno Disciplinario Sensibilizar a todo el talento humano que cumple labores en la Oficina de Control Interno Disciplinario, con el fin de evitar la materialización de alguna fuga de información. Adverir sobre los riesgos personales y para la entidad y el cumplimiento de las normas técnicas de archivo y gestión documental</t>
  </si>
  <si>
    <t xml:space="preserve">Registros de contol de documentos </t>
  </si>
  <si>
    <t>Inventario documental de la Oficina</t>
  </si>
  <si>
    <t>Reconstrucción del expediente mediante el procedimiento legal establecido</t>
  </si>
  <si>
    <t>1. Asignar espacio seguro (archivadores o gabeteros) con acceso restringido a personal no autorizado, para resguardar los documentos físicos que sean críticos para el proceso y designar personal responsable para su custodia.(33,33%)
2. Digitalizar la información crítica del proceso que se encuentre en medio físico y almacenarla en el sitio de ONE DRIVE institucional, en carpetas con acceso restringido a personal no autorizado. (33,33%)
3.Implementar Sistema de control de acceso a los espacios donde se resguarden los documentos físicos que sean críticos para el proceso. (33,33%)</t>
  </si>
  <si>
    <t>Funcionarios y contratistas adscritos a la Oficina de Control Interno Disciplinario y Personería Delegada para la  Segunda Instancia</t>
  </si>
  <si>
    <t>Funcionarios(as) de la Oficina de Control Interno Disciplinario Fortalecer el control de acceso y permanencia de los sujetos disciplinables en la sede de la OCID,  evitando cualuier contacto con los abogados o el Jefe de Oficina</t>
  </si>
  <si>
    <t>1. Interés indebido en los resultados del proceso.
2. Fallas en la custodia de los expedientes disciplinarios.
3. Alta rotación de funcionarios y/o contratistas.</t>
  </si>
  <si>
    <t xml:space="preserve">1. No garantizar la efectividad de la presunción de inocencia (Art. 29 C.N.)
2. No garantizar el derecho a la intimidad y al buen nombre del procesado.
3. Diligencias conocidas por terceros.
</t>
  </si>
  <si>
    <t>Posibilidad de afectación reputacional originmada por la violación en la reserva procesal.</t>
  </si>
  <si>
    <t>Acatar el procedimiento establecido para el préstamo y fotocopiado del expediente por los sujetos procesales o autoridad que lo requiera, diligenciando el formato de visita y préstamo del expediente, detallando los folios de los cuales se toma copia, al igual que la cantidad de folios, CD, DVD y/o USB que componen la carpeta, de lo cual queda registro en las bases de datos.</t>
  </si>
  <si>
    <t xml:space="preserve">
1.Reforzar el conocimiento de la Circular No.7 de 02 de junio de 2021,  a todos los funcionarios y contratistas del proceso.(100%)</t>
  </si>
  <si>
    <t>Restringir el ingreso del personal ajeno a la oficina</t>
  </si>
  <si>
    <t>1. Intereses indebidos del funcionario frente a los resultados del proceso.           
2. Falencias éticas en funcionarios de la Oficina a cargo de los procesos disciplinarios.
3. Espacios no controlados de encuentro de los sujetos procesales.</t>
  </si>
  <si>
    <t>1. Impunidad en las decisiones del proceso disciplinario interno.
2.  Falta de credibilidad en la dependencia.
3. Favorecimiento indebido en la decisión disciplinaria</t>
  </si>
  <si>
    <t>Posibilidad de afectación reputacional ocasionado por recibir dádivas, favores o cualquier otra clase de beneficios por parte de los implicados a cambio de favorecimiento en el proceso disciplinario.</t>
  </si>
  <si>
    <t>1. Cumplir las instrucciones impartidas en la Circular No. 01 de 2021 sobre el control de legalidad de los expedientes.</t>
  </si>
  <si>
    <t>2. Efetuar jornadas semestrales de sensibilización con todo el talento humano a cargo de los expedientes, con el fin de reafirmar el código de integridad y la Circular No. 1  con el fin de aplicar el control de legalidad .(100%)</t>
  </si>
  <si>
    <t>2. Comunicación frecuente entre abogado y Jefe de Oficina.</t>
  </si>
  <si>
    <t>3. Sensibilizar a todo el talento humano que cumple labores en la Oficina de Control Interno Disciplinario.</t>
  </si>
  <si>
    <t>Evaluación y Seguimiento</t>
  </si>
  <si>
    <t>Informes de Auditoría</t>
  </si>
  <si>
    <t>1. No contar con profesionales comprometidos con los principios y valores eticos.
2.  Conflicto de interés  no declarados entre auditor y auditado</t>
  </si>
  <si>
    <t>No se cumplan con el logro de la misión y de los objetivos propuestos, de conformidad con las normas constitucionales y legales vigente.
Desmejorar la imagen de la oficina de control interno.
Materializar el evento de corrupción en la Entidad.</t>
  </si>
  <si>
    <t>Posibilidad de  aefctación reputacional o económica   por presentar informes de auditoria no ajustados a la realidad con el fin de favorecer un interés particular.</t>
  </si>
  <si>
    <t>Sensibilizar al equipo de trabajo en temas relacionados con el desarrollo, objetividad y transparencia en el desarrollo de las auditorias, dejando evidencia de lo actuado.</t>
  </si>
  <si>
    <t>*1 jornada de Socialización del mapa de Riesgos de Corrupción de la OCI.
*  2 Jornadas de sensibilización en el tema de ética, principios y roles asumidos por la OCI en ejercicio de sus funciones
* Diligenciar en las auditorias el formato de compromiso etico del auditor y el formato de reporte de confidencialidad y conflicto interno de intereses-Oficina de Control Interno Auditores Internos</t>
  </si>
  <si>
    <t>Enero de 2023
Febrero de 2023  y  Octubre de 2023
De acuerdo con lo establecido en el programa anual de auditorías vigente.</t>
  </si>
  <si>
    <t>Control Interno</t>
  </si>
  <si>
    <t>Informes de la Dependencia</t>
  </si>
  <si>
    <t xml:space="preserve">1. Desconocimiento de la normatividad relacionada con el proceso de Evaluación y Seguimiento y Falta de capacitación de los auditores.
2.  Inoportuna e inadecuada  la información reportada por parte de los procesos
3. Inadecuado análisis de la información </t>
  </si>
  <si>
    <t>Evaluación Subjetiva de los Informes generados por La OCI</t>
  </si>
  <si>
    <t>1.Posibilidad de afectación reputacional, por no emitir los informes de manera consistente, real y efectiva, debido a la evaluación subjetiva de los resultados</t>
  </si>
  <si>
    <t>Jefe Oficina de Control Interno y Equipo OCI 1 Realizar una jornada de Socialización del mapa de Riesgos de Gestión de la OCI
2.Realizar Capacitaciónes  y Sensibilizaciones en temas relacionados con normatividad y procedimiento.. Capacitación a los funcionarios y contratistas del Proceso.</t>
  </si>
  <si>
    <t>Carpeta Compartida OCI</t>
  </si>
  <si>
    <t>Página WEBm Isolution, Informes y procediimientos de la  OCI</t>
  </si>
  <si>
    <t>Se revisan las actividades y controles establecidos en el presente riesgo</t>
  </si>
  <si>
    <t>Jefe Oficina de Control Interno y Equipo OCI Revisar la información allegada por los procesos. En caso de presentarse alguna observación, se realiza retrolaimentación a través de correo electrónico y/o presencial. 2. Seguimiento y retroalimentación a los procesos frente a la información requerida</t>
  </si>
  <si>
    <t>Controles y Acciones del Mapa de Riesgos, retroalimentación a los procesos verbal y/o correo electrónico</t>
  </si>
  <si>
    <t>Se verifica la información allegada por los procesos y de exisitir alguna observación, se realiza retroalimentación verbal o escritaal responsable.</t>
  </si>
  <si>
    <t>Jefe Oficina de Control Interno y Equipo OCI Remitir los informes al Jefe de la Oficina de Control Interno para su revisión, aprobación, observaciones y/o ajustes, mediante correo electrónico Revisión previa a los informes por parte del Jefe de la Oficina de Control Interno</t>
  </si>
  <si>
    <t>Informes firmados</t>
  </si>
  <si>
    <t xml:space="preserve"> Se remite mediante correo electrónico los informes al Jefe,  para su revisión, aprobación y firma.</t>
  </si>
  <si>
    <t xml:space="preserve">1. Daño del  Software del Equipo de Cómputo
2. Robo, extravió y Acciones de vandalismo o terrorismo
3.  Desastres naturales  o industriales </t>
  </si>
  <si>
    <t>1. Daño del  papel físico
2. No realizar backups de forma periodica</t>
  </si>
  <si>
    <t>2.Posibilidad de afectación reputacional debido a la pérdida o daño de la información documentada del Proceso registrada en en medio físico y digital.</t>
  </si>
  <si>
    <t>Jefe Oficina de Control Interno y Equipo OCI 1. Designar un responable de la custodia, manejo y control de los documentos físicos y digitales del Proceso,  manteniendo acceso restringido a personal no autorizado.
2. Digitalizar la información  del proceso   y almacenarla en la Carpeta Compartida de la OCI con acceso restringido a personal no autorizado.
3. Mantener actualizado el formato unico de inventario documental FUID Almacenar la información en medios fisicos y digitales</t>
  </si>
  <si>
    <t xml:space="preserve">Acta, carperta compartida OCI, FUID </t>
  </si>
  <si>
    <t>Nota: Si este documento se encuentra impreso se considera Copia no Controlada. La versión vigente está publicada en el repositorio oficial de la Personería de Bogotá, D.C.</t>
  </si>
  <si>
    <t>PRIMER REPORTE 1 DE ENERO A 30 DE ABRIL DE 2023</t>
  </si>
  <si>
    <t>SEGUNDO REPORTE 1 DE MAYO A 31 DE AGOSTO DE 2023</t>
  </si>
  <si>
    <t>TERCER REPORTE 1 DE SEPTIEMBRE A 31 DE DICIEMBRE DE 2023</t>
  </si>
  <si>
    <t>Acciones para Mitigar el Nivel de Riesgo</t>
  </si>
  <si>
    <t>PRIMERA LINEA DE DEFENSA
(RESPONSABLES DE LOS PROCESOS)</t>
  </si>
  <si>
    <t>SEGUNDA LÍNEA DE DEFENSA
(DIRECCIÓN DE PLANEACIÓN)</t>
  </si>
  <si>
    <t>TERCERA LÍNEA DE DEFENSA
(OFICINA DE CONTROL INTERNO)</t>
  </si>
  <si>
    <t>% DE AVANCE</t>
  </si>
  <si>
    <t>REPORTE DE LOS AVANCES DE LAS ACCIONES EJECUTADAS</t>
  </si>
  <si>
    <t>EVIDENCIAS / PRODUCTOS ENTREGADOS</t>
  </si>
  <si>
    <t>DESCRIPCION DEL MONITOREO (ACOMPAÑAMIENTO)</t>
  </si>
  <si>
    <t>DESCRIPCION DEL SEGUIMIENTO</t>
  </si>
  <si>
    <t>EVIDENCIA DEL SEGUIMIENTO</t>
  </si>
  <si>
    <t xml:space="preserve">Control 1: Para el inicio de vigencia a través de comunicación interna se da conocer los lineamientos  a los(as) responsables y referentes de procesos  de los reportes periodicos que se deben realizar en el transcusro del año ( cronograma).
Control 2:  Durante el segundo ciuatrimestre se realizó el seguimiento trimestral a los plan operativo, plan estrategico y proctos de inversión.
</t>
  </si>
  <si>
    <t>* Comunicaciones oficiales ( cronograma, reportes periodicos)
* Informes trimestrales seguimiento  plan operativo, plan estratégico y proyectos de inversión</t>
  </si>
  <si>
    <t>Control 1:  Durante este cuatrimestre se realizó la creacióna creación, actualización y elimnación de documentos controlados , realizando así  un backup de los documentos obsoletos y vigentes en la carpeta compartida de la Dirección de planeación
Control 2:   La inofrmación producida y recibida  de la Dirección de Planeación durante este cuatrimestre se dispone en el one drive del correo institucional  y en la carpeta compartida de la Dirección de Planeación en el servidor de la Entidad.</t>
  </si>
  <si>
    <t>* Pantallazo de backaup de documentos controlados en la carpeta compartida.
* Correos evidenciado  el control realizado  a los documentos controlados en la carpeta compartida.
* Pantallazó del backaup de los documentos producidos y alllegados  de la Dirección de Planeación en el one drive</t>
  </si>
  <si>
    <t>Control 1: Se adjunta Fuid actualizado, acta de reunión entrega de archivo a la  Subdirección De Gestión Documental y Recursos Físicos</t>
  </si>
  <si>
    <t>* Acta de reunioón
* Fuid actualizado cvigencia 2021-2023
* Pantallazo  de archivo de gestión</t>
  </si>
  <si>
    <t xml:space="preserve">1.Aplicación del Formato 02-FR-11 Entrevista para la Conservación del Conocimiento como requisito del procedimiento de retiro de funcionarios.
2.Promover la conservación del conocimiento tácito y explícito de la entidad.
</t>
  </si>
  <si>
    <t>|100</t>
  </si>
  <si>
    <t>Con corte al 25 de agosto, la DGCI apoyó la aplicación de 62 formatos de entrevista para la conservación del conocimiento (02-FR-11) por parte de los funcionarios que presentaron novedades de retiro, reubicación y encargo durante el cuatrimestre. De otra parte, se realizaron las siguientes acciones para promover la conservación del conocimiento tácito y explícito de la Entidad: lanzamiento del concurso animate a escribir y publicación de tres anuarios que contienen escritos realizados por los profesionales y colaboradores de la entidad. Se presenta informe semestral de seguimiento al desarrollo de las acciones encaminadas hacia la conservación del conocimiento en la entidad, por lo que se da un cumplimiento del 100% a la meta del indicador.</t>
  </si>
  <si>
    <t>Los formatos de entrevista aparecen en el DRIVE de la DGCI en el enlace https://personeriabogota-my.sharepoint.com/personal/dgci_personeriabogota_gov_co/_layouts/15/onedrive.aspx?FolderCTID=0x012000B0F6D3F444354E49A56F4382F861C974&amp;id=%2Fpersonal%2Fdgci%5Fpersoneriabogota%5Fgov%5Fco%2FDocuments%2FDGCI%202023%2FArchivo%5FGesti%C3%B3n%2FFuga%5FConocimiento%2FFormatosPazysalvo</t>
  </si>
  <si>
    <t>* Se evidencia la aplicación  de  Formato los  02-FR-11 Entrevista para la Conservación del Conocimiento como requisito del procedimiento de retiro de funcionarios de los meses  Mayo,Junio,julio y agosto.
*Se obervan  3 documentos( 1. Anuario 130 años  de la entidad, 2. proyecto anuario abc  y  la publicación  anuaario mejores funcionarios) que dan cuenta de la conservación del conocimiento  y conocimiento tácito y explícito de la entidad.
Lo anterior, evidencia el cumplimiento de los controles formulados para evitar la materialización del riesgo.
*</t>
  </si>
  <si>
    <t>Con corte al 22 de diciembre se realizaron las siguientes actividades:
1. Se apoyó la aplicación de 65 formatos de entrevista para la conservación del conocimiento (02-FR-11) por parte de los funcionarios que presentaron novedades de retiro, reubicación y encargo durante el cuatrimestre. 
2. Mensualmente, se remitieron correos electrónicos a la Dirección de Talento Humano informando sobre los funcionarios que no diligenciaron el formato 02-FR-11 durante el mes.
3. Se realizaron dos informes de seguimiento sobre las acciones encaminadas hacia la conservación del conocimiento tácito y explícito en la entidad.</t>
  </si>
  <si>
    <t>Formatos de entrevista diligenciados (02-FR-11), correos electrónicos remitidos a la DTH y 2 informes de seguimiento a las acciones de conservación del conocimiento.</t>
  </si>
  <si>
    <t xml:space="preserve">1. Realizar copias de seguridad de los documentos que se encuentran en la carpeta compartida del proceso.
2. Actas de reunión de seguimiento y control a la gestión de la información en los expedientes digitales que se encuentran en la carpeta compartida del proceso.
</t>
  </si>
  <si>
    <t xml:space="preserve">Se realizaron copias de seguridad a 64 documentos que contienen información clave para el proceso como: lecciones aprendidas, proyectos de investigación y de innovación, formatos de entrevista de conservación del conocimiento, entre otros. Adicionalmente se realizaron reuniones de seguimiento para verificar la gestión de los documentos digitales a cargo de la Dirección, y velar por su adecuado almacenamiento en la carpeta compartida del proceso. </t>
  </si>
  <si>
    <t>Todos los documentos y actas de la DGCI se encuentran así mismo en el DRIVE de la dependencia</t>
  </si>
  <si>
    <t>* Se evidencian informes de Verificación almacenamiento documentos Dirección de Gestión del  Conocimiento e Innovación fr los meses mayo,junio  y julio eveidenciado  el debido uso de copias de seguridad de los documentos del proceso, asimismo se realizaron  reuniones de seguimiento .
*Lo anterior da cuenta del cumplimiento del control establecido  para evitar que el riesgos se materialice, se recomienda continuar con fortalecimiento del control.</t>
  </si>
  <si>
    <t xml:space="preserve">Durante el periodo se realizaron las siguientes actividades:
1. Verificación mensual del almacenamiento de los documentos producidos por los funcionarios y colaboradores de la DGCI en la carpeta del OneDrive.
2. Remisión de correos electrónicos a los funcionarios y colaboradores de la DGCI con los documentos faltantes por almacenar y/u oportunidades de mejora identificadas. </t>
  </si>
  <si>
    <t>Informes de seguimiento mensual y correos electrónicos remitidos a funcionarios y colaboradores de la DGCI</t>
  </si>
  <si>
    <t>1. Propuesta necesidad de adquisición de la infraestructura (hardware y software) para realizar el almacenamiento, recopilación y gestión de la información de los Sistemas de Información
2. Realizar copias de respaldo</t>
  </si>
  <si>
    <t>Durante este período la DTIC realizó frente a los controles las siguientes activdades:
1. Se llevo a cabo la gestión por parte de la DTIC y se rádico la necesidad de contratación con el objeto "Suministro e instalación de una solución integral de copias de respaldo como SAAS (software as a service) para la Personería de Bogotá D.C." el 25 de julio de 2023 a la Subdirección de Gestión Contractual. 
2. Se reaizó la ejecución de las copias de respaldo de acuerdo a la infraestructura priorizando los sistemas de información.
En relación con los indicadores  se gestionó el 100%: 
Un (1) documento con la necesidad  de adquisición de la infraestructura (hardware y software) para realizar el almacenamiento, recopilación y gestión de la información de los Sistemas de Información. 
Un (1) documento con las evidencias de las copias de respaldo.</t>
  </si>
  <si>
    <t>1.Se adjunta correo con la evidencia de la necesidad de contratación enivada a la Subdirección de Gestión Contractual.
2. Documento con las actividades de las copias de respaldo.</t>
  </si>
  <si>
    <t>*  Se evidencian un pantallazo de correo ele electronico donde proyecta la necesidad de adquisición de la infraestrura (hardware y software) para realizar el almacenamiento, recopilación y gestión de la información de los Sistemas de Información De acuerdo al plan anual de adquisiciones.
+ se oberva pantallazo  con las evidencias de las copias de respaldo.
* Se recomienda  en continuar fortaleciendo  los controles para evitar la materializaicón del los riesgos, en relación con el control 1 garantizar que este control se ejecute por lo menos una vez durante el cuatrimestre que de cuenta de la continuidad de este.</t>
  </si>
  <si>
    <t>Durante este período la DTIC realizó frente a los controles las siguientes activdidades:
1.En este período no se presentaron casos para gestionar en la mesa de ayuda relacionados a gestión de cambios. 
2.El procedimiento y guia de gestión de monitoreo de eventos e incidentes informáticos fueron publicadas en ISOLUCION el 21 y  27 de julio de 2023 y socializadas por correo institucional a los servidores(as) de la Entidad el 14 de agosto de 2023 y al  equipo DTIC el 22 de agosto de 2023.
3. La DTIC realizó la gestión para la aprobación por parte del Comité Institucional de Gestión y Desempeño del plan de contingencia de TI en el mes de junio y agosto pero por temas de tiempo no fue posible sino hasta el 29 de agosto de 2023.
En relación con los indicadores  se gestionó el 100%: 
(3) Gestión de eventos e incidentes informáticos / (3)  casos registrados
 y con respecto a la gestión de cambios no se presentaron casos para gestionar.</t>
  </si>
  <si>
    <t>2.Se adjunta evidencia de correo y acta de socialización.
3.Se adjunta borrador acta de reunión porque se encuentra en proceso de revisión y firmas por los integrantes del Comité Institucional de Gestión y Desempeño.</t>
  </si>
  <si>
    <t>1.Solciitud estudio para fortalecer el equipo de trabajo de acuerdo al perfil. 
2. Estructura organizacional interna
3. Propuesta necesidad de contratación de personal de acuerdo a las necesidades</t>
  </si>
  <si>
    <t>Durante este período la DTIC realizó frente a los controles las siguientes activdidades:
1. El equipo de Gobierno y Estrategia de TI de la DTIC elaboró la propuesta del documento con el estudio para fortalecer el equipo de trabajo de acuerdo al perfil.
3. Gestión por parte del equipo de Gestión de Capacidades DTIC para la contratación por necesidad del servicio de los propfesionales Carlos Javier Castro y Mauricio Buendía, quienes iniciaron laborales el 4 y 6 de julio de 2023 con número de contrato 1976 y 1977 vigencia 2023.
En relación con los indicadores  se gestionó el 100%: 
(1) documento con el estudio para fortalecer el equipo de trabajo de acuerdo al perfil.
(1) documento con la propuesta necesidad de contratación de personal de acuerdo a las necesidades</t>
  </si>
  <si>
    <t>1.Se adjunto documento con el estudio para fortalecer el equipo de trabajo de acuerdo al perfil.
3.Se adjunta documento con los correos y la evidencia de la necesidad de contratación enivada a la Subdirección de Gestión Contractual.</t>
  </si>
  <si>
    <t>Durante este período la DTIC realizó frente a los controles las siguientes actividades:
1. Divulgación de tips relacionados con temas acerca de: Doble factor de autenticación, nuevos objetivos SGSI, dispositivos móviles, redes inalámbricas y bienvenida a funcionarios(as) de planta.
2. Se realizó verificación de las actividades plan de trabajo de tratamiento de vulverabilidades de seguridad con el fin de validar su estado y que acciones viables de realizar. Asi mismo se realizó encuesta para identificar  las vulnerabilidades relacionadas con la DTIC. 
3. El grupo SGSI realizó la gestión y monitoreo de los incidentes y/o eventos de seguridad presentados reportados. También se publicó en ISOLUCION el procedimiento Gestión de Incidentes de Seguridad de la Información y socizalizado al grupo DTIC el 24 de agosto de 2023 y a los servidores(as) de la Entidad por correo institucional el 30 de agosto de 2023.
 En relación con los indicadores  se gestionó el 100%:
(6) actividades desarrolladas / (6) actividades planeadas
(1) plan de trabajo de tratamiento de vulnerabilidades
 (9) eventos de seguridad de la información tratados / (9) eventos de seguridad de la información identificados</t>
  </si>
  <si>
    <t>1. Se adjunta evidencia de los tips de seguridad enviados.
2.Se adjunta plan de trabajo con la gestión realizada, actas de las reuniones, cuestionario y reporte mitigación de vulnerabilidades.
3.Se adjunta formato 03-FR-007 V.1 y V.2 diligenciados, correo y acta de socialización</t>
  </si>
  <si>
    <t>Durante este período la DTIC realizó frente a los controles las siguientes actividades:
1. Se realizó verificación de las actividades plan de trabajo de tratamiento de vulverabilidades de seguridad con el fin de validar su estado y que acciones viables de realizar. Asi mismo se realizó encuesta para identificar las vulnerabilidades relacionadas con la DTIC. 
2. Se llevo a cabo la gestión por parte de la DTIC y se rádico la necesidad de contratación con el objeto "Adquirir, implementar, soporte técnico, afinamiento y trasferencia de conocimiento de una solución de monitoreo de bases de datos manejadas en nube y/o en on-premise para la Personería de Bogotá, dentro del marco del proyecto No. 7719"  radicada el 23 de agosto a  a la Subdirección de Gestión Contractual, "Suministro e instalación de una solución integral de copias de respaldo como SAAS (software as a service) para la Personería de Bogotá D.C." el 25 de julio de 2023 a la Subdirección de Gestión Contractual y la adquisición de equipos de cómputo para la Personería de Bogotá D.C., dentro del marco del proyecto 7719 radicada el 29 de agosto a  a la Subdirección de Gestión Contractual.
 En relación con los indicadores  se gestionó el 100%:
(1) plan de trabajo de tratamiento de vulnerabilidades y/o actividades de actualización o mejoras al software.
Un (1) documento con la propuesta de adquisición de software</t>
  </si>
  <si>
    <t>1.Se adjunta plan de trabajo con la gestión realizada, actas de las reuniones, encuesta y reporte mitigación de vulnerabilidades.
2.Se adjunta documento con los correos y la evidencia de la necesidad de contratación enivada a la Subdirección de Gestión Contractual.</t>
  </si>
  <si>
    <t xml:space="preserve">Durante este período la DTIC realizó frente a los controles las siguientes actividades:
1. La DTIC realizó la medición del nivel de sastisfacción de los usuarios frente a los servicios mediante dos (2) indicadores de la siguiente manera: "Soporte 1" Número de requerimientos atendidos dentro de los ANS establecidos/Número de requerimientos atendidos y "Soporte 2", Número de usuarios de TI satisfechos /Número total de usuarios de TI encuestados. 
2. La DTIC dió inicio a las actividades de mantenimiento preventivo del parque computacional de acuerdo cronograma vgencia 2023. 
3.Se llevo a cabo la gestión por parte de la DTIC y se rádico la necesidad de contratación con el objeto "Adquirir, implementar, soporte técnico, afinamiento y trasferencia de conocimiento de una solución de monitoreo de bases de datos manejadas en nube y/o en on-premise para la Personería de Bogotá, dentro del marco del proyecto No. 7719"  radicada el 23 de agosto a  a la Subdirección de Gestión Contractual, "Suministro e instalación de una solución integral de copias de respaldo como SAAS (software as a service) para la Personería de Bogotá D.C." el 25 de julio de 2023 a la Subdirección de Gestión Contractual y la adquisición de equipos de cómputo para la Personería de Bogotá D.C., dentro del marco del proyecto 7719 radicada el 29 de agosto a  a la Subdirección de Gestión Contractual.
En relación con los indicadores  se gestionó el 100%:
(2025) requerimientos atendidos de acuerdo a los ANS establecidos para el nivel 1 de soporte técnico
Un (1) documento y/o hojas de vida de actividades de mantenimiento preventivo de hardware. 
Un (1) documento con la necesidad  de adquisición de la infraestructura (hardware y software) para realizar el almacenamiento, recopilación y gestión de la información de los Sistemas de Información. </t>
  </si>
  <si>
    <t>1.Se adjunta las hojas de vida de los indicadores y reportes de la mesa de ayuda.
2.Se adjunta documento con la hoja de vida de los equipos del parque computacional.
3.Se adjunta documento con kla evidencia de los correos y la necesidad de contratación enivada a la Subdirección de Gestión Contractual.</t>
  </si>
  <si>
    <t>Durante este período la DTIC ejecutó las siguientes actividades relacionados con los controles definidos:
1. Brindó solución de los casos registrados en la mesa de ayuda de gestión de usuarios.
2. En este período no se presentaron casos para gestionar en la mesa de ayuda relacionados a gestión de cambios. 
En relación con los indicadores se gestionó el 100% de los casos registrados en la mesa de ayuda relacionados con gestión de usuarios y con respecto a gestión de cambios no se presentaron casos para gestionar.</t>
  </si>
  <si>
    <t>1., Como evidencia se adjunta cuatro (4) casos gestionados.</t>
  </si>
  <si>
    <t>Durante este período la DTIC ejecutó las siguientes actividades relacionados con los controles definidos:
1. Brindó solución de los casos registrados en la mesa de ayuda de gestión de usuarios.
2. En este período aplicó el diligenciamiento del formatos 03-FR-22 para los nuevos contratos No.1976 y 1977 vigencia 2023.
En relación con los indicadores se gestionó el 100% de los casos registrados en la mesa de ayuda relacionados con gestión de usuarios y se diligenciaron los formatos de confidencialidad.</t>
  </si>
  <si>
    <t>1., Como evidencia se adjunta cuatro (4) casos gestionados.
2. Se adjunta dos (2)  formatos diligenciados y firmados.</t>
  </si>
  <si>
    <t>Se recibe la información por parte de la dependencia que realizó la acción o actividad que se va a difundir. La persona  responsable de la OAC asigna al periodista la elaboración del comunicado. Este lo redacta y se lo remite para VoBo. Una vez el Despacho lo autorice, se procede con la publicación. Indicador: Ningún boletin presentó errores de un total de 35  boletines publicados durante el segundo cuatrimestre (100% cumplimiento del indicador).                                                                                             
Procedimiento servicios de prensa
https://isolucion.personeriabogota.gov.co/Isolucion/BancoConocimientopersoneriadebogota/3/3e82c42beeef44ad893dc073018525cb/04PT01ProcedimientoServiciosdePrensaV2.pdf                                                                                                    Instructivo Comunicaciones https://isolucion.personeriabogota.gov.co/Isolucion/BancoConocimientopersoneriadebogota/a/ac3b3f8e8bd047ceacd4dd621398e197/04IN01Inst.SolicitudComunicacionesV2.pdf</t>
  </si>
  <si>
    <t>Trazabilidad del proceso de solicitud, producción y aprobación de la información difundida</t>
  </si>
  <si>
    <t>Se recibe la información por parte de la dependencia que realizó la acción o actividad que se va a difundir. La persona  responsable de la OAC asigna al periodista la elaboración del comunicado. Este lo redacta y se lo remite para VoBo. Una vez el Despacho lo autorice, se procede con la publicación. Indicador: Ningún boletin presentó errores de un total de 31  boletines publicados durante el tercer cuatrimestre (100% cumplimiento del indicador).                                                                                             
Procedimiento servicios de prensa
https://isolucion.personeriabogota.gov.co/Isolucion/BancoConocimientopersoneriadebogota/3/3e82c42beeef44ad893dc073018525cb/04PT01ProcedimientoServiciosdePrensaV2.pdf                                                                                                    Instructivo Comunicaciones https://isolucion.personeriabogota.gov.co/Isolucion/BancoConocimientopersoneriadebogota/a/ac3b3f8e8bd047ceacd4dd621398e197/04IN01Inst.SolicitudComunicacionesV2.pdf</t>
  </si>
  <si>
    <t xml:space="preserve">Una vez se recibe la solicitud al correo solicitudesoac@personeriabogota.gov.co, se asigna el diseñador o realizador audiovisual para su elaboración. Una vez desarrollada la pieza, es revisada y aprobada por la responsable de la OAC o a quien ella delegue. Posteriormente se envía al solicitante para su aprobación. Indicador: Ninguna pieza gráfica y/o audiovisual presentó errores de un total de 2407 piezas elaboradas durante el segundo cuatrimestre (100% cumplimiento del indicador).                                                                                                                                                                                                                                                              Procedimiento servicios de diseño y producción de piezas gráficas
https://isolucion.personeriabogota.gov.co/Isolucion/BancoConocimientopersoneriadebogota/3/3e82c42beeef44ad893dc073018525cb/04PT01ProcedimientoServiciosdePrensaV2.pdf                                                                                                    Instructivo Comunicaciones https://isolucion.personeriabogota.gov.co/Isolucion/BancoConocimientopersoneriadebogota/a/ac3b3f8e8bd047ceacd4dd621398e197/04IN01Inst.SolicitudComunicacionesV2.pdf </t>
  </si>
  <si>
    <t>Trazabilidad del proceso de solicitud, producción y aprobación del material audiovisual y de diseño entregado</t>
  </si>
  <si>
    <t xml:space="preserve">Una vez se recibe la solicitud al correo solicitudesoac@personeriabogota.gov.co, se asigna el diseñador o realizador audiovisual para su elaboración. Una vez desarrollada la pieza, es revisada y aprobada por la responsable de la OAC o a quien ella delegue. Posteriormente se envía al solicitante para su aprobación. Indicador: Ninguna pieza gráfica y/o audiovisual presentó errores de un total de 2540 piezas elaboradas durante el tercer cuatrimestre (100% cumplimiento del indicador).                                                                                                                                                                                                                                                              Procedimiento servicios de diseño y producción de piezas gráficas
https://isolucion.personeriabogota.gov.co/Isolucion/BancoConocimientopersoneriadebogota/3/3e82c42beeef44ad893dc073018525cb/04PT01ProcedimientoServiciosdePrensaV2.pdf                                                                                                    Instructivo Comunicaciones https://isolucion.personeriabogota.gov.co/Isolucion/BancoConocimientopersoneriadebogota/a/ac3b3f8e8bd047ceacd4dd621398e197/04IN01Inst.SolicitudComunicacionesV2.pdf </t>
  </si>
  <si>
    <t xml:space="preserve">La información generada por la OAC es almacenada en los medios suministrados por la Entidad: equipos asignados, servidor carpeta prensa, discos duros extraíbles y correos electrónicos. Indicador: Ninguna archivo de los elaborados se encuentra sin respaldo de un total de 3033 productos almacenados durante el segundo cuatrimestre (100% cumplimiento del indicador). </t>
  </si>
  <si>
    <t>Imágenes de los lugares de archivo de la información</t>
  </si>
  <si>
    <t xml:space="preserve">La información generada por la OAC es almacenada en los medios suministrados por la Entidad: equipos asignados, servidor carpeta prensa, discos duros extraíbles y correos electrónicos. Indicador: Ninguna archivo de los elaborados se encuentra sin respaldo de un total de 2935 productos almacenados durante el tercer cuatrimestre (100% cumplimiento del indicador). </t>
  </si>
  <si>
    <t>El formato de autorización de uso de imagen 04-FR-02 y 04-FR-03 se encuentra disponible en la Intranet, para ser utilizado por la dependencia que lo requiera.Indicador: De un total de 178  productos audiovisuales y/o gráficos que contenían datos personales y/o uso de imagen, ninguno se publicó sin la autorización respectiva. Lo anterior  durante el segundo cuatrimestre (100% cumplimiento del indicador).</t>
  </si>
  <si>
    <t>Formatos firmados</t>
  </si>
  <si>
    <t>El formato de autorización de uso de imagen 04-FR-02 y 04-FR-03 se encuentra disponible en la Intranet, para ser utilizado por la dependencia que lo requiera.Indicador: De un total de 1408  productos audiovisuales y/o gráficos que contenían datos personales y/o uso de imagen, ninguno se publicó sin la autorización respectiva. Lo anterior  durante el tercer cuatrimestre (100% cumplimiento del indicador).</t>
  </si>
  <si>
    <t>https://personeriabogota-my.sharepoint.com/:f:/r/personal/planeacion_personeriabogota_gov_co/Documents/Monitoreo%20Mapa%20de%20Riesgos%20Institucional/Riesgos%202023/Monitoreo%202do%20Cuatrimestre%202023/Soportes%20y%20Matrices%20Nuevas%20Mapa%20de%20Riesgos%20Insititucional/05.%20Promoci%C3%B3n%20y%20Defensa%20De%20Derechos/Soporte%20Controles/MINISTERIO%20PUBLICO%20(FINAL)?csf=1&amp;web=1&amp;e=Kopqxq</t>
  </si>
  <si>
    <t>P.D. para la Coodinación del MP y los DDHH
Control: Se anexan las evidencias de la ejecución del control durante el tercer cuatrimestre de 2023.
Acciones: La acción fue cumplida en su totalidad en el 2do cuatrimestre de 2023.</t>
  </si>
  <si>
    <t>* Correo_ Solicitud y entrega de Formularios Jurisdiccionales 24 Noviembre
* CUADRO CONTROL FORMULARIOS ENTREGADOS
* Entrega Formularios 911 al 929 Conciliacion
* SOLICITUD 15 FORMULARIOS Conciliació</t>
  </si>
  <si>
    <t>N/A</t>
  </si>
  <si>
    <t>* Se observan requerimientos TICS equerimiento TIC para el ajuste o necesidad de sistematización con el fin de mejorar la fuente de información para reportes e informes.</t>
  </si>
  <si>
    <t>P.D. para la Coodinación del MP y los DDHH
Control: Se anexan las evidencias de la ejecución del control durante el tercer cuatrimestre de 2023.
Acciones: No aplica la ejecución de acciones debido al nivel de riesgo residual.</t>
  </si>
  <si>
    <t>* 03-FR-08 Requerimientos TIC - V9 (REPORTES PMR COORDINACION)</t>
  </si>
  <si>
    <t>* Se observan en los soportes de actas  de reuniones   los gestores documentales en cada una de las Personerias Locales.
*  Se evidencia el Inventario Documental FUID 2019 - P.D. para la Coordinación del MP y los DDHH</t>
  </si>
  <si>
    <t>* Acciones de Fortalecimiento del Archivo - 2023 de cada dependencia.
* EVIDENCIAS ARCHIVO de cada dependencia</t>
  </si>
  <si>
    <t>* Se  evidencian en los soportes  archivos en excel de los  referentes de gestión de cada dependencia realizan el seguimiento mensual a los terminos de respuesta de los derechos de petición mediante el reporte de sinproc abiertos y proceden a gestionar su cierre oportuno durantes cada uno de los meses del 2 do cuatrimestre.</t>
  </si>
  <si>
    <t>* Carpeta Septiembre 2023.
* Carpeta Octubre 2023.
* Carpeta Noviembre 2023.
* Carpeta Diciembre 2023.</t>
  </si>
  <si>
    <t>* Se observan en los soportes divulgacion de  protocolo de salud,  reuniones de  mejora de chat institucional y correo con  acciones e (de formación, tecnologicas, administrativas, de control de calidad o contractuales) que fortalezcan la prestación del servicio de los agentes de la Línea 143.</t>
  </si>
  <si>
    <t>* ACCIONES DE FORTALECIMIENTO DE LA LINEA 143 - 3ER CUATRIM 2023</t>
  </si>
  <si>
    <t>* Correo Solicitud Revisión y Actualización Inventario de Activos de Inf - 2023
* Inventario de Activos de Informacion CONSOLIDADO 2023 (OFICIAL)</t>
  </si>
  <si>
    <t>P.D. para la Coodinación del MP y los DDHH
Control: Se anexan las evidencias de la ejecución del control durante el tercer cuatrimestre de 2023.
Acciones: El pasado 30-10-2023, se llevó a cabo la chala de seguridad de la información con el experto de la Alta Consejeria de la Alcaldía MAyor de Bogotá.</t>
  </si>
  <si>
    <t>* Correo Solicitud Revisión y Actualización Inventario de Activos de Inf - 2023
* Inventario de Activos de Informacion CONSOLIDADO 2023 (OFICIAL)
* Listado de Personal Charla Seg de la Información
* Soporte de Ejecución de Charla de Seguridad de la Información
* Correo Solicitud de Asistentes a Charla de Seguridad de la Información
* Correo Solicitud a TIC de Expositor Experto para Charla de Seguridad de la Información
* Correo de Invitacion a Charla de Seguridad de la Información</t>
  </si>
  <si>
    <t>* Se observa registro forográfico  dde los controles anticorrupción (leyenda de gratuidad y libreto anticorrupción)  para cada una de las coordinaciones.
* Se evidencian soportes  de las socializaciones realizadas en cada una de las  coordinaciones en relación con  la socialización del  código de integridad y otros aspectos en prevención de la corrupción</t>
  </si>
  <si>
    <t>* ENCUESTA - ESTADO DE LA APLICACIÓN DEL LIBRETO ANTICORRUPCIÓN (2023)
* ENCUESTA  Y GRAFICAS - ESTADO DE APLICACIÓN LIBRETO ANTICORRUPCIÓN
* Modelo de Respuesta a Peticionario
* Registro Fotografico Estado Actual Controles - de cada dependencia
* Respuestas Estado Actual Libreto Anticorrupción</t>
  </si>
  <si>
    <t>* * Se evidencian soportes  de las socializaciones realizadas en cada una de las  coordinaciones en relación con  la socialización del  código de integridad y otros aspectos en prevención de la corrupción
*  Se anexan las evidencias de la ejecución del control durante el segundo cuatrimestre de 2023.</t>
  </si>
  <si>
    <t>P.D. para la Coodinación del MP y los DDHH
Control: Se anexan las evidencias de la ejecución del control durante el tercer cuatrimestre de 2023. Se realizó el seguimiento a los resultados de la gestión de los agentes del Ministerio Público para el tercer cuatrimestre del presente año. Adicionalmente, cada Delegada realizó la revisión periódica del estado actual (o eficacia) de los controles existentes e identificaron aquellas actividades donde hacen falta controles anticorrupción y por ende procedieron a definirlos.
Acciones: La acción fue cumplida en su totalidad en el 2do cuatrimestre de 2023.</t>
  </si>
  <si>
    <t>* Correo_Solicitud Seguimiento a MP 3er Cuatrim 2023
* Carpeta Seguimiento a MP DDHH
* Carpeta Seguimiento a MP FAMILIA
* Carpeta Seguimiento a MP PENAL I
* Carpeta Seguimiento a MP PENAL II
* Carpeta Seguimiento a MP POLICIVOS</t>
  </si>
  <si>
    <t>P.D. para la Coodinación del MP y los DDHH
Control: Se anexan las evidencias de la ejecución del control durante el tercer cuatrimestre de 2023.
Acciones: Se realizó la socialización y sensibilización en los diferentes temas anticorrupción, asociados a la Dirección de Conciliación y M.A.S.C. el pasado 07 de septiembre de 2023.</t>
  </si>
  <si>
    <t>* Evidencias Socialización Anticorrupción
* Listado Asistencia Socialización Anticorrupción (07-09-23)
* Presentación Anticorrupción 07-09-2023
* Documentos actualizados y publicados en ISOLUCION.</t>
  </si>
  <si>
    <t>100%
100%</t>
  </si>
  <si>
    <t xml:space="preserve">La Personera Delegada para la Coordinación de Prevención y Control a la Función Pública, durante el segundo cuatrimestre, realizó 7 mesas de trabajo, en las cuales se hizo seguimiento al  avance del cumplimiento de metas por delegada 
Indicador: Sumatoria de Número de reuniones de seguimiento a metas: 9 mesas de trabajo de seguimiento a metas.
La Personería Delegada para la Coordinación de Gestión de las Personerías Locales, realizón durante el segundo cuatrimestre reuniones de seguimiento en cada una de las Personerías Locales, para verificar el avance del cumplimiento de las metas .
Indicador: Sumatoria número de reuniones de seguimiento a metas: </t>
  </si>
  <si>
    <t>PD para la Coordinación de Prevención y Control a la Función Pública: 9 actas de mesas de trabajo de seguimiento a metas</t>
  </si>
  <si>
    <t>* Se observan en los soportes actas de seguimiento  de cumplimiento de metas de cada unas de las delegadas la Coordinación de Prevención y Control a la Función Pública</t>
  </si>
  <si>
    <t xml:space="preserve">La Personera Delegada para la Coordinación de Prevención y Control a la Función Pública, durante el tercer cuatrimestre, realizó 13 mesas de trabajo, en las cuales se hizo seguimiento al  avance del cumplimiento de metas por delegada 
Indicador: Sumatoria de Número de reuniones de seguimiento a metas: 13 mesas de trabajo de seguimiento a metas.
</t>
  </si>
  <si>
    <t>PD para la Coordinación de Prevención y Control a la Función Pública: 13 actas de mesas de trabajo de seguimiento a metas.</t>
  </si>
  <si>
    <t>La Personería Delegada para la Coordinación de Prevención y Control a la Función Pública en conjunto con la Dirección de TICS, se encuentran en la implementación del "Modulo de Acción de Prevención y Control a la Función Pública" en el SINPROC, mediante el cual se almacenan todos los documentos que hacen parte de las acciones de prevención y control a la función pública.   
No. de documentos guardados en el modulo SINPROC: 159 acciones, 9 actas previas, 9 planes de trabajo, 208 declaraciones de imparcialidad y conflicto de interés, 9 actas de aprobación de planes de trabajo, 100 actas de mesa de trabajo de revisión de planes de gestión, 100 planes de gestión aprobados, 20 informes aprobados con sus respectivos soportes: Total: 614 documentos.
De igual manera, en el OneDrive se cuenta con una carpeta en la cual se realiza una copia de seguridad de los documentos principales.</t>
  </si>
  <si>
    <t>PD para la Coordinación de Prevención y Control a la Función Pública: Módulo SINPROC de acción de prevención y control a la función pública con 614 documentos guardados. (se adjuntan algunos pantallazos del módulo).
Pantallazos del OneDrive</t>
  </si>
  <si>
    <t>La Personería Delegada para la Coordinación de Prevención y Control a la Función Pública en conjunto con la Dirección de TICS, se encuentran en la implementación del "Modulo de Acción de Prevención y Control a la Función Pública" en el SINPROC, mediante el cual se almacenan todos los documentos que hacen parte de las acciones de prevención y control a la función pública.   
No. de documentos guardados en el modulo SINPROC: 159 acciones, 9 actas previas, 9 planes de trabajo, 272 declaraciones de imparcialidad y conflicto de interés, 9 actas de aprobación de planes de trabajo, 132 actas de mesa de trabajo de revisión de planes de gestión, 132 planes de gestión aprobados, 132 informes aprobados con sus respectivos soportes: Total: 854 documentos.
De igual manera, en el OneDrive se cuenta con una carpeta en la cual se realiza una copia de seguridad de los documentos principales.</t>
  </si>
  <si>
    <t>PD para la Coordinación de Prevención y Control a la Función Pública: Módulo SINPROC de acción de prevención y control a la función pública con 854 documentos guardados. (se adjuntan algunos pantallazos del módulo).
Pantallazos del OneDrive</t>
  </si>
  <si>
    <t>La Personería Delegada para la Coordinación de Prevención y Control a la Función Pública realizó autoevaluación aleatoria sobre los documentos cargados en el "Modulo de Acción de Prevención y Control a la Función Pública" en el SINPROC que hacen parte del procedimiento 06-PT-001 (procedimiento para adelantar acción de prevención y control a la función pública), evidenciando el cumplimiento de los procedimientos respectivos, así como de los formatos y las proformas establecidos en el SGC. 
Adicionalmente, se realizó sensibilización a los funcionarios y contratistas del eje en documentación y SGC</t>
  </si>
  <si>
    <t>Personería Delegada para la Coordinación de Prevención y Control a la Función Pública: Acta de reunión autoevaluación.
Presentación y actas de asistencia a la sensibilización.</t>
  </si>
  <si>
    <t>"La Personería Delegada para la Coordinación de Prevención y Control a la Función Pública realizó autoevaluación aleatoria sobre los documentos cargados en el "Modulo de Acción de Prevención y Control a la Función Pública" en el SINPROC que hacen parte del procedimiento 06-PT-001 (procedimiento para adelantar acción de prevención y control a la función pública), evidenciando fallas en el diligenciamiento de algunos formatos, por lo cual se reportaron como Salidas No Conformes y se realizó sensibilización a los funcionarios y contratistas del eje  en el aplicativo Isolución y verificación de la vigencia de los formatos.
.</t>
  </si>
  <si>
    <t xml:space="preserve">Se realizó sensibilización a los funcionarios y contratistas de las 09 Delegadas adscritas sobre el aplicativo Isolución y verificación de la vigencia de los formatos. 09 Actas de sensibilización, una en cada Delegada. 
</t>
  </si>
  <si>
    <t xml:space="preserve">
Verificar diligenciamiento de la declaración de imparcialidad y conflictos de interés, por parte de funcionarios y contratistas asignados a la Acción de Prevención y Control a la Función Pública y sus seguimientos. (100%)</t>
  </si>
  <si>
    <t xml:space="preserve">P.D </t>
  </si>
  <si>
    <t xml:space="preserve">Personería Delegada para la Coordinación de Prevención y Control a la Función Pública: En el marco del ejercicio de implementación del modulo de acción de prevención y control a la función pública en el SINPROC, durante el segundo cuatrimestre 2023 se adelantaron las acciones definidas en el mapa de riesgos de corrupción, relacionadas con la suscripción de 65 declaraciones de imparcialidad y conflicto de interés, por parte de Personeros(as) Delegados(as), profesionales y contratistas en el marco del desarrollo de las acciones de prevención y control a la función pública y seguimientos. 
Personería Delegada para la Coordinación de Gestión de las Personerías Locales
Control: Se anexan las evidencias del control correspondiente al segundo cuatrimestre de 2023
En cada informe de veeduría se dilgiencia el formato de declaración de imparcialidad, que al momento suman 67 informes. aunque es preciso informar que el formato 08-FR-77 fue desmontado de ISOLUCION por la Dirección de Talento HUmano, dueña del proceso. Se requiere modificar el mapa de riesgos y definir el control a seguir en adelante. 
Se realizó socialización de la cartilla de conflicto de interés  en las personerías locales. 
</t>
  </si>
  <si>
    <t>Personería Delegada para la Coordinación de Prevención y Control a la Función Pública: Declaración de situaciones de conflicto de interés diligenciados y firmados: 65</t>
  </si>
  <si>
    <t xml:space="preserve">Personería Delegada para la Coordinación de Prevención y Control a la Función Pública: En el marco del ejercicio de implementación del modulo de acción de prevención y control a la función pública en el SINPROC, durante el tercer cuatrimestre 2023 se adelantaron las acciones definidas en el mapa de riesgos de corrupción, relacionadas con la suscripción de 106 declaraciones de imparcialidad y conflicto de interés, por parte de Personeros(as) Delegados(as), profesionales y contratistas en el marco del desarrollo de las acciones de prevención y control a la función pública y seguimientos. </t>
  </si>
  <si>
    <t>Personería Delegada para la Coordinación de Prevención y Control a la Función Pública: Declaración de situaciones de conflicto de interés diligenciados y firmados: 106</t>
  </si>
  <si>
    <t>Se comparte cada 15 días las bases consolidadas y de evidencia que en todo el Eje se encontraron 52 quejas nuevas que se incorporaron a procesos que ya cursaban con alguna investigación disciplinaria.</t>
  </si>
  <si>
    <t>Captura de pantalla de resultado de la gestión de secretaria común y de delegadas</t>
  </si>
  <si>
    <t xml:space="preserve">Se identifican en cada una de las bases de datos los expedientes que son priorizados o que presenten alguna mora o inactividad, asi como los temas sensibles para la Ciudad.
Se efectua reunión de seguimiento con los delegados donde se les informa la gestión y los compromisos frente a los procesos con riesgo de prescripción </t>
  </si>
  <si>
    <t xml:space="preserve">Relaciión  de procesos con riesgo de prescripción </t>
  </si>
  <si>
    <t>La Personería Delegada para la coordinsción y sus delegadas aplican la instrucción frente al seguimiento y descripción de los folios en cada uno de los expedientes con el fin de validar y custodiar las unidades documentales que hacen parte de los expedientes</t>
  </si>
  <si>
    <t xml:space="preserve">pantallazos de las diferntes bases donde se controlan los folios de los expedientes </t>
  </si>
  <si>
    <t xml:space="preserve">* Se observan en lo soportes  relación  de cantidad de folios entregados por las Personerías delegadas a la secretaría Común ,cantidad de folios  folios recibidos en Secretaría común después de verificación del expediente y cantidad de folios que se entregan a las delegadas por parte de la Secretaria Común.  </t>
  </si>
  <si>
    <t>Las delegadas y sua abogados continuan trabajando y  profiriendo decisiones que en derecho correspondan con el fin de evitar nulidades por lo que se revisan los expedientes con preoyectos de decisiones antes de que el deapcho firme con el fin de valiar la decisión, de igual manera evitar nulidades en sede judicia. Se produjo 17 nulidades con el fin de subsanar algún vicio.</t>
  </si>
  <si>
    <t xml:space="preserve">Reporte de seguimientos y nulidades </t>
  </si>
  <si>
    <t>Se Continúa aplicando las directrices para el préstamo de los expedientes en el eje disciplinario con el fin de custodiar y mantener la reserva en los procesos disciplinarios vigentes que son objeto de consulta y solicitud de copias, se deja evidencia en la base de datos de secretaria común. visitaton los procesos en total 923 personas que visitaron os procesos para dar cumplimiento algún trámite.</t>
  </si>
  <si>
    <t xml:space="preserve">Pantallazos de bases de reporte de seguimiento a las sujetos procesales que visitan los expedientes </t>
  </si>
  <si>
    <t>Se continúa con la restricción a los sujetos procesales de ingresar a las Delegadas, así como la atención por parte de los abogados, unicamente son direccionados al 3 piso donde funcina la secretaía Común, lugas dispuesto para tal fin previa verificacón de vinculacióon al mismo.</t>
  </si>
  <si>
    <t>Pantallazos de bases que controlan los procesos de acceso a la información y son diligenciadas por el equipo de la secretaria comun. La Pd para la Potestad Disciplinaria efectuo VII encuentro con oficinas de control interno disciplinario, donde se obtuvo una asistencia de 1544 participantes en la modalidad virtual y presencial, en donde se trataron temas de retos y desafios del nuevo codigo general disciplinario</t>
  </si>
  <si>
    <t>* Se  observa  en  los soportes control visita del expediente  relación  de solicitud de fotocopias  y toma de  posesión  de apoderado.
*  Se evidencia informe ejecutorios de la  sensibilización con todo el talento humano del proceso misional, en temas de potestad disciplinaria y la  corrupción.</t>
  </si>
  <si>
    <t>SEGUIMIENTO SGTH
Controles: 
Alimentar bases de datos de las novedades por incorporar en cada nómina:
Mayo: Durante el periodo se incoporaron 450 novedades en el aplicativo PERNO e igualmente en las bases de datos que se tienen como documentos auxiliares. (Ver anexos 1 y 2)
Junio: Durante el periodo se incoporaron 721 novedades en el aplicativo PERNO e igualmente en las bases de datos que se tienen como documentos auxiliares. (Ver anexos 1 y 2)     
Julio: Durante el periodo se incoporaron 407 novedades en el aplicativo PERNO e igualmente en las bases de datos que se tienen como documentos auxiliares. (Ver anexos 1 y 2)
Agosto: Durante el periodo a corte 25 de agosto se incoporaron 323 novedades en el aplicativo PERNO e igualmente en las bases de datos que se tienen como documentos auxiliares. (Ver anexos 1 y 2)                                                                                                                       Formular bases de datos: Se cuenta con una herramienta de apoyo en excel que relaciona los funcionarios que ingresan con  sus datos básicos y de afiliación. (Ver anexo 3)                                                                    
Revisión de la Planta de Personal: Se realiza revision mensual con el fin de mantener actualizada  la planta de personal. (Ver anexo 4)  
Verificación del Registro en el sistema Perno de las novedades incorporadas: Todas las novedades fueron incorporadas en el aplicativo PERNO (Ver Anexo 2)
Validación de las parametrizaciones del sistema PERNO: En el periodo se realizarón requerimientos a la DTIC que consistieron en: Actualización de sueldos en tabla de info-aumento en funcionarios directivos, diferencias en el aplicativo PERNO con el retroactivo, en la liquidación de julio algunos de los funcionarios presentan sueldos abiertos y/o dobles, actualización de sueldos en tabla de info-aumento de funcionarios asistenciales, así como generación reporte total descuentos sindicatos mensuales. (Ver anexo 5).                                                                                                                                                           
Revisión Manual y Sistemática de la Nómina: La prenomina es revisada mediante archivos PDF, se implementó la revision virtual, por medio de documento PDF. (Ver anexo 6)                                                                             
Validación Prenómina y cotejo contra liquidación en Excel y otras bases de novedades: Todos los registros incorporados en las nóminas generadas en el periodo de este informe, fueron confrontados con la base de datos auxiliar y frente a la prenómina.   (Ver anexo 6)   
Revisión y Validación de la Nómina por parte del Subdirector: El Subdirector revisó y validó los registros generados.  (Ver anexo 7)   
Acciónes:
Optimizar la herramienta PERNO con la  inclusión de nuevos desarrollos:  En el periodo se realizaron requierimiento a la DTIC que consistieron en: Verificación técnica aplicativo PERNO, así como en, la liquidación de agosto sobre algunos funcionarios que presentaban sueldos abiertos y/o dobles. Cálculo de prima semestral - asignación básica promedio y conceptos de pago de vacaciones en liquidación de retirados. Liquidación haberes laborales vs licencia no remunerado (caso específico). (Ver anexo 5).     
Incluir todas las bases y los cuadros de control de novedades y situaciones administrativas de la nómina en el servidor de la entidad, CARPETA SGTH: Todos los documentos y registros que se generan durante la producción de la Nómina son incorporados en la SubCarpeta Nómina de la carpeta SGTH, alojada en el servidor.  (Ver anexo 7)
Parametrización del Sistema cuando se requiera: Se tiene el acompañamiento de la DTIC durante la liquidación mensual de la nómina para solucionar cualquier inconveniente o error en el sistema PERNO.  En caso de encontrarse inconsistencias, se devuelve la prenómina al (a la) funcionario(a) designado(a) para la corrección pertinente. Durante el proceso de verificación de la prenómina por parte del Subdirector, si existen dudas, inconsistencias o inclusión de novedades se devuelve al funcionario responsable para su revisión.                                                                                                                                        
Indicador 1: N° de funcionarios con liquidación y/o pago de nómina y/o autoliquidación de aportes sociales y parafiscales sobre reportes de error: 
Mayo: durante el periodo se gestionaron 946 liquidaciones de nómina, después de los controles no se registró ningún error.  (0/946)*100=0%
Junio: durante el periodo se gestionaron 937 liquidaciones de nómina, después de los controles no se registró ningún error.  (0/937)*100=0%
Julio: durante el periodo se gestionaron 972 liquidaciones de nómina, después de los controles no se registró ningún error.  (0/972)*100=0%
Agosto:Durante el periodo se gestionaron 945 liquidaciones de nómina, después de los controles no se registró ningún error.  (0/945)*100=0%
Análisis:
Acumulado 2do cuatrimestre: (0/3800)*100= 0%</t>
  </si>
  <si>
    <t>Ver carpeta Riesgo 1
Anexo 1: Pantallazo base de datos Horas Extras mensuales 
Anexo 2: Pantallazo base de datos excel - Novedades mensuales de Nómina 
Anexo 3: Pantallazo base de datos relacion funcionarios que ingresan.                                        Anexo 4: Modulo planta de personal sistema Perno.                        
Anexo 5: Carpeta Requerimientos SINPROC                                        Anexo 6:  Pantallazo revision de prenomina                                          
Anexo 7: Pantallazo documentos en SGTH - Nomina</t>
  </si>
  <si>
    <t xml:space="preserve"> Se  observa  en  los soportes  de los tres  controles formulados  lo siguiente:
Anexo 1: Pantallazo base de datos Horas Extras mensuales 
Anexo 2: Pantallazo base de datos excel - Novedades mensuales de Nómina 
Anexo 3: Pantallazo base de datos relacion funcionarios que ingresan.                                       
 Anexo 4: Modulo planta de personal sistema Perno.                        
Anexo 5: Carpeta Requerimientos SINPROC                                        Anexo 6:  Pantallazo revision de prenomina                                          
Anexo 7: Pantallazo documentos en SGTH - Nomina</t>
  </si>
  <si>
    <t xml:space="preserve">
A continuación se relaciona el análisis realizado por la SDTH:
Controles:
Se hizo verificación permanente del cronograma de capacitación 
Acciones: se evita enviar convocatorias con menos de cinco (05) días de antelación a la capacitación, para que se puedan inscribir el mayor número de servidores(as) públicos(as) de la Entidad
(ver carpeta Riesgo 2)
Indicador 1: 
Mayo: (0 temas capacitación en el PIC ejecutados / 3 total de temas de capacitación en el mes)*100= 0%
Junio: (0 temas capacitación en el PIC ejecutados / 3 total de temas de capacitación en el mes)*100= 0%
Julio: (2 temas capacitación en el PIC ejecutados / 3 total de temas de capacitación en el mes)*100= 66,6%
Agosto: (5 temas capacitación en el PIC ejecutados / 3 total de temas de capacitación en el mes)*100= 166,66%
Acumulado anual
(14 temas capacitación en el PIC ejecutados / 27 total de temas de capacitación consolidados en el PIC)*100= 51,85%
Indicador 2: 
Corrección de lo reportado en Marzo:
- Capacitación 4 (Construcción de valor público): (1° de servidores(as) que aprueban la Evaluación de Conocimiento de la Capacitación / 1º de servidores(as) que diligencian la Evaluación de Conocimiento de la Capacitación) *100=100% 
Análisis: Este curso fue recibido en marzo, es sin erogación. Sólo se pudo evidenciar la participación de un servidor.
- Capacitación 5 (Desing Thinking - Pensamiento de Diseño) (1 de servidores(as) que aprueban la Evaluación de Conocimiento de la Capacitación / 1 de servidores(as) que diligencian la Evaluación de Conocimiento de la Capacitación) *100=100% 
Análisis: El DASCD nos informa que se inscribieron 13 servidores (as) y sólo 1 fue certificado.
- Capacitación 6 (Aplicación de herramientas de información - Desarrollo de habilidades digitales para la comunicación y colaboración en línea) Se envió la convocatoria el 31 de marzo de 2023, se inscribieron 30 servidores(as). este curso termina el 12 de mayo de 2023. 
(14 de servidores(as) que aprueban la Evaluación de Conocimiento de la Capacitación / 14 de servidores(as) que diligencian la Evaluación de Conocimiento de la Capacitación) *100= 100%
Análisis: Se recibió planilla del SENA, donde finalmente se certificaron 14 servidores 
- Capacitación 12 (Prevención de violencias digitales) (2° de servidores(as) que aprueban la Evaluación de Conocimiento de la Capacitación / 2º de servidores(as) que diligencian la Evaluación de Conocimiento de la Capacitación) *100= 100% 
Análisis: Se inscribieron 13 servidores(as) de estos se certificaron 2 y 11 presentaron deserción. 
Abril:
-Capacitación # 7 (Herramientas para la innovación Pública): (##° de servidores(as) que aprueban la Evaluación de Conocimiento de la Capacitación / ## de servidores(as) que diligencian la Evaluación de Conocimiento de la Capacitación) *100= ##%
Análisis: Este curso aún está pendiente por desarrollar
-Capacitación # 8 (Ciberseguridad): (##° de servidores(as) que aprueban la Evaluación de Conocimiento de la Capacitación / ##º de servidores(as) que diligencian la Evaluación de Conocimiento de la Capacitación) *100= ##% 
Análisis: inició el 12 de julio de 2023 en el que se inscribieron y se encuentran cursándolo 20 funcionarios, se tiene previsto que termine el 17 de agosto, las evidencias serán suministradas por la Universidad Militar una vez culminado el curso. 
-Capacitación # 9 (Gestión documental): (##° de servidores(as) que aprueban la Evaluación de Conocimiento de la Capacitación / ##º de servidores(as) que diligencian la Evaluación de Conocimiento de la Capacitación) *100= ##%
Análisis: iniciará el 08 de agosto y se extendería hasta mediados de diciembre de 2023. 
Mayo:
- Capacitación # 10 (Lenguaje de señas): (##° de servidores(as) que aprueban la Evaluación de Conocimiento de la Capacitación / ##º de servidores(as) que diligencian la Evaluación de Conocimiento de la Capacitación) *100= ##% 
Análisis: Se tiene previsto adelantar los trámites necesarios para lograr desarrollar en curso entre los meses de septiembre y octubre de la presente vigencia. 
- Capacitación # 11 (Lenguaje inclusivo): (##° de servidores(as) que aprueban la Evaluación de Conocimiento de la Capacitación / ##º de servidores(as) que diligencian la Evaluación de Conocimiento de la Capacitación) *100= ##%
Análisis: Este curso se desarrolló del 14 de junio de 2023 al 30 de julio de 2023 con la ESAP, Aún no se tiene el dato de inscritos, se solicita una vez terminado el curso. 
- Capacitación: # 12 (Prevención de violencias digitales) (2° de servidores(as) que aprueban la Evaluación de Conocimiento de la Capacitación / 2º de servidores(as) que diligencian la Evaluación de Conocimiento de la Capacitación) *100= 100%
Análisis: se desarrolló durante el mes de marzo, se inscribieron 13 personas y se certificaron 2.  
Junio:
- Capacitación: # 13 (Diseño de bases de datos SQL):  (## de servidores(as) que aprueban la Evaluación de Conocimiento de la Capacitación / ## de servidores(as) que diligencian la Evaluación de Conocimiento de la Capacitación) *100= ##%
Análisis: Son cursos con erogación, se desarrollará en octubre. 
- Capacitación: # 14 (Reforma tributaria (Ley 2277 de 2022): (## de servidores(as) que aprueban la Evaluación de Conocimiento de la Capacitación / ## de servidores(as) que diligencian la Evaluación de Conocimiento de la Capacitación) *100= ##%
Análisis: Inició el lunes 17 de julio de 2023 y se tiene previsto que termine el 24 de agosto de 2023, hay 20 funcionarios inscritos, la Universidad enviará las evidencias una vez culminado el curso. Curso con erogación; la Universidad Militar Nueva Granada enviará las evidencias, una vez culmine el curso. Por razones de fuerza mayor (evacuación de las instalaciones por gas y sismo en Bogotá) se corrieron las fechas y la última sesión se tiene programada para el 01 de septiembre, una vez culminado se enviarán las evidencias.
- Capacitación: # 15 (Reformas al sistema penal colombiano (Delitos sexuales, feminicidio, entre otros). (## de servidores(as) que aprueban la Evaluación de Conocimiento de la Capacitación / ## de servidores(as) que diligencian la Evaluación de Conocimiento de la Capacitación) *100= ##%
Análisis: Son cursos con erogación, se desarrollará en octubre. 
Julio:
- Capacitación: # 16: Programación neurolingüística: (## de servidores(as) que aprueban la Evaluación de Conocimiento de la Capacitación / ## de servidores(as) que diligencian la Evaluación de Conocimiento de la Capacitación) *100= ##%
Análisis: Se está coordinando con la Universidad Internacional de la Rioja, quienes en el marco del convenio suscrito con la Personería de Bogotá nos han ayudado con algunas conferencias, una sobre Programación Neurolingüística, se espera poder desarrollarla entre agosto y septiembre de 2023. 
- Capacitación: # 17: Conciliación en derecho (Nuevo Estatuto - Ley 2220 de 2022): (## de servidores(as) que aprueban la Evaluación de Conocimiento de la Capacitación / ## de servidores(as) que diligencian la Evaluación de Conocimiento de la Capacitación) *100= ##%
Análisis: El Diplomado en Conciliación en Derecho hace parte del contrato interadministrativo 1838 - 2023 suscrito con la Universidad Militar Nueva Granada y se tienen programado su desarrollo a partir del 2 de agosto y finalizando septiembre de 2023. 
- Capacitación # 18: Derecho a la participación y representación con equidad y rendición de cuentas: (## de servidores(as) que aprueban la Evaluación de Conocimiento de la Capacitación / ## de servidores(as) que diligencian la Evaluación de Conocimiento de la Capacitación) *100= ##%
Análisis: Se consultó con las Secretaría Distrital de la Mujer (SDM) la disponibilidad de cupos para este curso virtual que aparece ofertado de forma gratuita en la página web de esta entidad, pero nos respondieron diciendo que este año dicho curso solo estaba habilitado para mujeres en condición de discapacidad auditiva, por lo que se inicia gestión con otras entidades para la consecución de un curso sobre este tema. Se adjunta como evidencia el correo de respuesta de la SDM.
Agosto:
- Capacitación: # 19: Argumentación jurídica: (## de servidores(as) que aprueban la Evaluación de Conocimiento de la Capacitación / ## de servidores(as) que diligencian la Evaluación de Conocimiento de la Capacitación) *100= ##%
Análisis: Este curso hace parte del contrato interadministrativo 1838 - 2023 suscrito con la Universidad Militar Nueva Granada e inició el 10 de agosto y se tiene programado que termine el 10 de septiembre de 2023. 
- Capacitación: # 20: Sistema de Seguridad Social Integral: (## de servidores(as) que aprueban la Evaluación de Conocimiento de la Capacitación / ## de servidores(as) que diligencian la Evaluación de Conocimiento de la Capacitación) *100= ##%
Análisis: Este curso fue ofertado por la ESAP el año anterior a través de su plataforma en modalidad virtual, pero este año no lo tienen dentro de su oferta, se tiene prevista una reunión con la ESAP el lunes 28 de agosto para revisar la opción de un curso similar que nos puedan ofrecer y de igual forma se está gestionando con otras entidades. (Está pendiente) 
- Capacitación # 21: Valoración de Apoyos: (## de servidores(as) que aprueban la Evaluación de Conocimiento de la Capacitación / ## de servidores(as) que diligencian la Evaluación de Conocimiento de la Capacitación) *100= ##%
Análisis: Este curso hace parte del contrato interadministrativo 1838 - 2023 suscrito con la Universidad Militar Nueva Granada e inició el 10 de agosto y se tiene programado que termine el 10 de septiembre de 2023.</t>
  </si>
  <si>
    <t>Ver carpeta de evidencias riesgo # 2</t>
  </si>
  <si>
    <t xml:space="preserve">*  Se  observa  en  los soportes  de los tres  controles formulados  lo siguiente::
Lista de Inscritos Gestion Documentos Electronico
Inscritos_Certificados_Herramientas_Avanzadas_de_Hoja_de_Cálc
Confirmacion_inscripcion Construyamos Valor Público - IDPAC Johan Roa 
Los anteriotres soportes dan cumplimiento a los controles formualados evitando la materiazalización del riesgo.
</t>
  </si>
  <si>
    <t>Ver carpeta de evidencias riesgo 2</t>
  </si>
  <si>
    <t>Realizar la proyección de un acto administrativo que derogue el acto administrativo emitido (80%)
Se debe interponer la denuncia penal ante la Fiscalía General de la Nación y remitir el caso a la Oficina de Control Interno Disciplinario para que se adelante la investigación correspondiente. (20%)ue.</t>
  </si>
  <si>
    <t>Controles:
Se revisan las certificaciones, historias laborales, CDP´s, planta de personal, documentos soportes, aplicativos y sistemas de información de la entidad con el fin de verificar la veracidad de la información que allí reposa y actualiza cuando sea necesario, antes de proyectar un acto administrativo.
Acciónes:
El(la) Director(a) de Talento Humano revisa la información del acto administrativo proyectado y devuelve para corrección cuando aplique.
Indicador:
mayo
(2/299)*100= 0,6%
junio
(0/118)*100=0%
julio
(0/236)*100=0%
agosto
(1/129)*100=0
Acumulado 2do cuatrimestre: 
(2+0+0+1 / 299+118+236+129)*100= 0,38% 
Analisis del cuatrimestre: 
Mayo: 
Se cometió un error de forma en la resolución 442, la cual fue corregida mediante resolución 443 de 2023. Adicional, mediante resolución 435 se corrige resolución 424 de 2023, de prima técnica. No obstante lo anterior, no se materializó el riesgo.
junio: no hubo errores
Julio: no hubo errores
agosto: Sobre el error reportado en este mes, informo que obedeció a un error en la certificación emitida por la Subdirección de Gestión del Talento Humano lo que hizo que fuera necesario modificar parcialmente la resolución de haberes laboral inicialmente expedida.</t>
  </si>
  <si>
    <t>Ver carpeta de evidencias riesgo # 3</t>
  </si>
  <si>
    <t xml:space="preserve">* * Se  observa  en  los soportes  de los tres  controles formulados  lo siguiente:
Nombramientos y encargos
Permiso  y vacaciones y licencias 
Retitos y haberes.
</t>
  </si>
  <si>
    <t>Ver carpeta Riesgo 3 y 4</t>
  </si>
  <si>
    <t xml:space="preserve"> Posibilidad  de  Afectación Económica (o presupuestal) y Reputacional por acciones administrativas y/o disciplinarias en contra de la Entidad, porque se emiten Actos Administrativos con indebida motivación o con uso indebido del poder, para beneficiar a una o varias personas</t>
  </si>
  <si>
    <t>Controles:
Se revisan los soportes que reposan en la historia laboral
Revisión minuciosa y detallada de los Actos Administrativos que se proyectan y se emiten, con base en la normatividad aplicable y seguimiento de los registros de control de correspondencia y de comunicaciones y notificaciones, verificación de cumplimiento de requisitos, validación de la información aportada como soporte de formación y experiencia de acuerdo con el Manual de funciones, y expedición de la respectiva Certificación de Cumplimiento de Requisitos.
Acciónes:
Se ingresan los registros de control de correspondencia y de comunicaciones y notificaciones para mantenerlos actualizados.
La SGTH incorpora y actualiza continuamente los documentos de las Historia Laborales
La planta personal se actualiza cada vez que se generan novedades del personal y asímismo se remite para que la SGTH actualice el Sistema PERNO
Indicador:
Mayo
(299/299)*100= 100%
Junio
(118/118)*100= 100%
Julio
(236/236)*100= 100%
agosto
(129/129)*100= 100%
Análisis: Se revisó el total de resoluciones proyectadas en el mes de cuatrimestre.
Acumulado 2do cuatrimestre: (299+118+236+129/299+118+236+129)*100= 100%
Indicador 2:
Mayo
(0/299)*100= 0%
junio
(0/118)*100= 0%
julio
(0/236)*100= 0%
agosto
(0/129)*100= 0%
Análisis: Ningún acto administrativo se proyectó en favor de alguna persona o con abuso del poder.
Acumulado 2do cuatrimestre: (0+0+0+0/299+118+236+129)*100= 0%</t>
  </si>
  <si>
    <t>Ver carpeta de evidencias riesgo # 4</t>
  </si>
  <si>
    <t>* * Se  observa  en  los soportes  de los tres  controles formulados  lo siguientes:
Nombramientos y encargos
Permiso  y vacaciones y licencias 
Retitos y haberes.</t>
  </si>
  <si>
    <t>Se materializó el riesgo: NO
REPORTE AVANCE - CONTROL 1:
A continuación, se describen las actividades realizadas para dar cumplimiento al control establecido:
- Para la proyección de cada acto administrativo, se revisa la información y soportes que reposan en la historia laboral
- Se realiza una revisión minuciosa y detallada de los Actos Administrativos que se proyectan y se emiten, con base en la normatividad aplicable y seguimiento de los registros de control de correspondencia y de comunicaciones y notificaciones, verificación de cumplimiento de requisitos, validación de la información aportada como soporte de formación y experiencia de acuerdo con el Manual de funciones, y expedición de la respectiva Certificación de Cumplimiento de Requisitos (cuando aplique).
- La planta personal se actualiza cada vez que se generan novedades del personal, que a su vez se comparte con la la SGTH para que esta actualice el Sistema PERNO
Indicador 1:
septiembre
(218/218)*100= 100%
Octubre
(187/187)*100= 100%
Noviembre
(282/282)*100= 100%
Dciembre
(90/90)*100= 100%
Análisis: Se revisó el total de resoluciones proyectadas en el mes de cuatrimestre.
Acumulado 3er cuatrimestre: (218+187+282+90/218+187+282+90)*100= 100%
Indicador 2:
septiembre
(0/218)*100= 0%
Octubre
(0/187)*100= 0%
Noviembre
(0/282)*100= 0%
Dciembre
(0/90)*100= 0%
Análisis: Ningún acto administrativo se proyectó en favor de alguna persona o con abuso del poder.
Acumulado 3er cuatrimestre: (0+0+0+0/218+187+282+90)*100= 0%
REPORTE AVANCE PLAN DE ACCIÓN:
 Ningún acto administrativo se proyectó en favor de alguna persona o con abuso del poder, por lo cual, no fue necesario ejecutar el plan de acción definido.</t>
  </si>
  <si>
    <t xml:space="preserve"> Posibilidad  de  afectación económica (o presupuestal) y Reputacional por quejas o demandas en contra de la Entidad debido a que realizan actividades de Capacitación y Bienestar sin tener en cuenta los requerimientos legales y orientaciones de la autoridad respectiva, se incumple con el ejercicio de comunicación y divulgación de los planes institucionales a las partes interesadas así como con la presentación ante las instancias de revisión y aprobación correspondientes, o se incluyen e inscriben servidores(as) públicos(as), familiares y/o terceros, sin el cumplimiento de requisitos</t>
  </si>
  <si>
    <t>A continuación se relaciona el análisis realizado por la SDTH:
Controles: Evitar la realización actividades de capacitación y bienestar favoreciendo a funcionarios(as) o terceros sin el cumplimiento de los requisitos.
Acciones: Verificación del cumplimiento de requisitos de los funcionarios(as). 
Indicador 1: 
Marzo
- Capacitación 4 (Construcción de valor público) (1 servidor(a) que participa en las actividades de capacitación / 1 servidor(a) que registra su asistencia en las actividades de capacitación) *100= 100%
Análisis: Este curso fue recibido en marzo, es sin erogación. Sólo se pudo evidenciar la participación de un servidor.
-Capacitación 5 (Desing Thinking - Pensamiento de Diseño) (13 de servidores(as) que participan en las actividades de capacitación / 13 de servidores(as) que registran su asistencia en las actividades de capacitación) *100= 100%
Análisis: El DASCD nos informa que se inscribieron 13 servidores (as).
-Capacitación 6 (Aplicación de herramientas de información - Desarrollo de habilidades digitales para la comunicación y colaboración en línea) (30 de servidores(as) que participan en las actividades de capacitación / 30 de servidores(as) que registran su asistencia en las actividades de capacitación) *100= 100%
Análisis: Se recibió planilla del SENA, donde se inscribieron y participaron 30 servidores (as). 
Abril:
- Capacitación No. 7 (Herramientas para la innovación pública): (## de servidores(as) que participan en las actividades de capacitación / ## de servidores(as) que registran su asistencia en las actividades de capacitación) *100= ###%
análisis: Este curso aún está pendiente por desarrollar. 
- Capacitación No. 8 (Ciberseguridad): (20 de servidores(as) que participan en las actividades de capacitación / 20 de servidores(as) que registran su asistencia en las actividades de capacitación) *100= 100%
Análisis: Hace parte de los cursos con erogación del contrato interadministrativo 1838 de 2023 suscrito con la Universidad Militar Nueva Granada, que inició el 12 de julio de 2023 en el que se inscribieron y se encuentran cursándolo 20 funcionarios, se tiene previsto que termine el 17 de agosto, las evidencias serán suministradas por la Universidad Militar una vez culmine el curso. (pendientes los listados)
- Capacitación No. 9 (Gestión documental): (62 de servidores(as) que participan en las actividades de capacitación / 62 de servidores(as) que registran su asistencia en las actividades de capacitación) *100= 100%
análisis: Gestión Documental: Inicio el 8 de agosto y va hasta el 14 de noviembre de 2023, se inscribieron 62 servidores(as) se anexa lista de inscritos, pendiente la certificación una vez termine el curso.
Mayo
- Capacitación 10 (Lenguaje de señas): (## de servidores(as) que participan en las actividades de capacitación / ## de servidores(as) que registran su asistencia en las actividades de capacitación) *100= ##%
Análisis: Se tiene previsto adelantar los trámites necesarios para lograr desarrollar en curso entre los meses de septiembre y octubre de la presente vigencia. 
- Capacitación 11 (Lenguaje inclusivo): (## de servidores(as) que participan en las actividades de capacitación / ## de servidores(as) que registran su asistencia en las actividades de capacitación) *100= ##%
Análisis: Este curso se desarrolló del 14 de junio de 2023 al 30 de julio de 2023 con la ESAP, Aún no se tiene el dato de inscritos, se solicita una vez terminado el curso. 
- Capacitación: 12 (Prevención de violencias digitales) (2° de servidores(as) que participan en las actividades de capacitación / 2º de servidores(as) que registran su asistencia en las actividades de capacitación) *100= 100%
Análisis: se desarrolló durante el mes de marzo, se inscribieron 13 personas y se certificaron 2.  
Junio:
- Capacitación: 13 (Diseño de bases de datos SQL) (## de servidores(as) que participan en las actividades de capacitación / ## de servidores(as) que registran su asistencia en las actividades de capacitación) *100= ##%
Análisis: Son cursos con erogación, se cambió la programación para el mes de octubre.
- Capacitación: 14 (Reforma tributaria (Ley 2277 de 2022) (20 de servidores(as) que participan en las actividades de capacitación / 20 de servidores(as) que registran su asistencia en las actividades de capacitación) *100=100%
Análisis: Inició el lunes 17 de julio de 2023 y se tiene previsto que termine el 24 de agosto de 2023, hay 20 funcionarios inscritos, la Universidad enviará las evidencias una vez culminado el curso. Por razones de fuerza mayor (evacuación de las instalaciones por gas y sismo en Bogotá) se corrieron las fechas y la última sesión se tiene programada para el 01 de septiembre, una vez culminado se enviarán las evidencias.
- Capacitación: 15 (Reformas al sistema penal colombiano (Delitos sexuales, feminicidio, entre otros). Programada para el mes de octubre de 2023.
 (## de servidores(as) que participan en las actividades de capacitación / ## de servidores(as) que registran su asistencia en las actividades de capacitación) *100= ##% 
Análisis: Son cursos con erogación, se desarrollará en octubre. 
Julio:
-Capacitación: 16 (Programación neurolingüística): 
(## de servidores(as) que participan en las actividades de capacitación / ## de servidores(as) que registran su asistencia en las actividades de capacitación) *100= ##% 
Análisis: Se está coordinando con la Universidad Internacional de la Rioja, quienes en el marco del convenio suscrito con la Personería de Bogotá nos han ayudado con algunas conferencias, una sobre Programación Neurolingüística, se espera poder desarrollarla entre agosto y septiembre de 2023.
-Capacitación: 17 (Conciliación en derecho - Nuevo Estatuto - Ley 2220 de 2022): 
(## de servidores(as) que participan en las actividades de capacitación / ## de servidores(as) que registran su asistencia en las actividades de capacitación) *100= ##% 
Análisis: El Diplomado en Conciliación en Derecho hace parte del contrato interadministrativo 1838 - 2023 suscrito con la Universidad Militar Nueva Granada y se tienen programado su desarrollo a partir del 2 de agosto hasta finalizando septiembre de 2023. 
-Capacitación 18 (Derecho a la participación y representación con equidad y rendición de cuentas): 
(## de servidores(as) que participan en las actividades de capacitación / ## de servidores(as) que registran su asistencia en las actividades de capacitación) *100= ##% 
Análisis: Se consultó con las Secretaría Distrital de la Mujer (SDM) la disponibilidad de cupos para este curso virtual que aparece ofertado de forma gratuita en la página web de esta entidad, pero nos respondieron diciendo que este año dicho curso solo estaba habilitado para mujeres en condición de discapacidad auditiva, por lo que se inicia gestión con otras entidades para la consecución de un curso sobre este tema. En agosto se logró conseguir con la ESAP el curso sobre la misma temática relacionado a continuación: «La Participación de las Mujeres en la Acción Pública» Inicio el 26 de agosto y se tiene previsto que termine el 10 de septiembre de 2023. Aun no se tiene el dato de inscritos, ni de certificados; se solicitarán una vez terminado el curso.
Agosto:
- Capacitación No. 19 Argumentación jurídica:
(## de servidores(as) que participan en las actividades de capacitación / ## de servidores(as) que registran su asistencia en las actividades de capacitación) *100= ##% 
Análisis: Este curso hace parte del contrato interadministrativo 1838 - 2023 suscrito con la Universidad Militar Nueva Granada e inició el 10 de agosto y se tiene programado que termine el 10 de septiembre de 2023.
- Capacitación No. 20 Sistema de Seguridad Social Integral:
(## de servidores(as) que participan en las actividades de capacitación / ## de servidores(as) que registran su asistencia en las actividades de capacitación) *100= ##% 
Análisis: Este curso fue ofertado por la ESAP el año anterior a través de su plataforma en modalidad virtual, pero este año no lo tienen dentro de su oferta, se tiene prevista una reunión con la ESAP el lunes 28 de agosto para revisar la opción de un curso similar que nos puedan ofrecer y de igual forma se está gestionando con otras entidades.  
- Capacitación No. 21 Valoración de apoyos (Ley 1996 de 2019): 
(## de servidores(as) que participan en las actividades de capacitación / ## de servidores(as) que registran su asistencia en las actividades de capacitación) *100= ##% 
Análisis: Este curso hace parte del contrato interadministrativo 1838 - 2023 suscrito con la Universidad Militar Nueva Granada e inició el 10 de agosto y se tiene programado que termine el 10 de septiembre de 2023. 
Indicador 2: 
Vigencia 2022
- (Curso Ley 2097 de 2021) :(1 en febrero + 8 en marzo = 9 funcionarios(as) que diligencian el formato de Impacto de Capacitación / 20 funcionarios(as) que participan en la capacitación) *100= 45%
- (Metodología para la construcción de mapas de aseguramiento) :(12 de febrero + 2 de marzo = 14 funcionarios(as) que diligencian el formato de Impacto de Capacitación / 20 funcionarios(as) que participan en la capacitación) *100= 70%
- (Redacción de informes de auditoría) :(12 en febrero + 4 en marzo = 16 funcionarios(as) que diligencian el formato de Impacto de Capacitación / 20 de funcionarios(as) que participan en la capacitación) *100= 80%
- (Formulación y evaluación de proyectos) :(4 en febrero + 6 en marzo = 10 funcionarios(as) que diligencian el formato de Impacto de Capacitación / 20 de funcionarios(as) que participan en la capacitación) *100= 50%
- (Diseño y evaluación de indicadores de impacto) :(5 en febrero + 4 en marzo = 9 funcionarios(as) que diligencian el formato de Impacto de Capacitación / 20 de funcionarios(as) que participan en la capacitación) *100= 45%
- Curso de sistema de gestión de seguridad de la información ISO 27001: (20 funcionarios(as) que diligencian el formato de Impacto de Capacitación / 20 de funcionarios(as) que participan en la capacitación) *100= 100%
Análisis: Durante el mes de mayo se recibieron 20 formatos de Evaluación de Impacto de la Capacitación, que estaban pendientes del curso Sistema de Gestión de Seguridad de la Información ISO 27001.
-Curso de Actualización en Derecho Disciplinario para el Distrito Capital: (## funcionarios(as) que diligencian el formato de Impacto de Capacitación / ## de funcionarios(as) que participan en la capacitación) *100= ###%
Análisis: No se han recibido impactos de esta capacitación. 
-Lenguaje inclusivo Braille: (## funcionarios(as) que diligencian el formato de Impacto de Capacitación / ## de funcionarios(as) que participan en la capacitación) *100= ###%
Análisis: No se han recibido impactos de esta capacitación. 
-Curso Actualización en Conciliación y mecanismos alternativos de solución de conflictos: (## funcionarios(as) que diligencian el formato de Impacto de Capacitación / ## de funcionarios(as) que participan en la capacitación) *100= ###%
Análisis: No se han recibido impactos de esta capacitación. 
Vigencia 2023
Marzo:
- Capacitación No. 4 (Construcción valor de lo público): (## de funcionarios(as) que diligencian el formato de Impacto de Capacitación / ## de funcionarios(as) que participan en la capacitación) *100= ##% - 
análisis: Este curso fue recibido en marzo, es sin erogación. Sólo se pudo evidenciar la participación de un servidor. 
- Capacitación No. 5 (Desing Thinking-Pensamiento de diseño): (## de funcionarios(as) que diligencian el formato de Impacto de Capacitación / ## de funcionarios(as) que participan en la capacitación) *100= ##% - junio: no se han recibido impactos 
análisis: No se han recibido impactos de esta capacitación. 
- Capacitación No. 6 (Aplicación de Herramientas de Información- Desarrollo de habilidades digitales): (## de funcionarios(as) que diligencian el formato de Impacto de Capacitación / ## de funcionarios(as) que participan en la capacitación) *100= ##% - 
análisis: No se han recibido impactos de esta capacitación. 
Abril:
- Capacitación No. 7 (Herramientas para la innovación pública): (## de funcionarios(as) que diligencian el formato de Impacto de Capacitación / ## de funcionarios(as) que participan en la capacitación) *100= ##% - 
Análisis: No se han recibido impactos de esta capacitación. 
- Capacitación No. 8 (Ciberseguridad): (## de funcionarios(as) que diligencian el formato de Impacto de Capacitación / ## de funcionarios(as) que participan en la capacitación) *100= ##% 
Análisis: No se han recibido impactos de esta capacitación. 
- Capacitación No. 9 (Gestión documental): (## de funcionarios(as) que diligencian el formato de Impacto de Capacitación / ## de funcionarios(as) que participan en la capacitación) *100= ##% -
Análisis: No se han recibido impactos de esta capacitación. 
Mayo:
- Capacitación No. 10 (Lengua de señas): (## de funcionarios(as) que diligencian el formato de Impacto de Capacitación / ## de funcionarios(as) que participan en la capacitación) *100= ##% 
Análisis: No se han recibido impactos de esta capacitación. 
- Capacitación No. 11 (Lenguaje inclusivo): (## de funcionarios(as) que diligencian el formato de Impacto de Capacitación / ## de funcionarios(as) que participan en la capacitación) *100= ##% 
Análisis: No se han recibido impactos de esta capacitación. 
- Capacitación No. 12 (Prevención de violencias digitales): (## de funcionarios(as) que diligencian el formato de Impacto de Capacitación / ## de funcionarios(as) que participan en la capacitación) *100= ##% análisis: 
Análisis: No se han recibido impactos de esta capacitación. 
Junio:
- Capacitación No. 13 Diseño bases de datos SQL: (## de funcionarios(as) que diligencian el formato de Impacto de Capacitación / ## de funcionarios(as) que participan en la capacitación) *100= ##% análisis: 
Análisis: No se han recibido impactos de esta capacitación. 
- Capacitación No. 14 Reforma tributaria (Ley 2277 de 2022): (## de funcionarios(as) que diligencian el formato de Impacto de Capacitación / ## de funcionarios(as) que participan en la capacitación) *100= ##% 
Análisis: No se han recibido impactos de esta capacitación. 
- Capacitación No. 15 Reformas al sistema penal colombiano (Delitos sexuales, feminicidio, entre otros):
(## de funcionarios(as) que diligencian el formato de Impacto de Capacitación / ## de funcionarios(as) que participan en la capacitación) *100= ##% 
Análisis: No se han recibido impactos de esta capacitación. 
Julio:
- Capacitación No. 16 Programación neurolingüística:
(## de funcionarios(as) que diligencian el formato de Impacto de Capacitación / ## de funcionarios(as) que participan en la capacitación) *100= ##% 
Análisis: No se han recibido impactos de esta capacitación. 
- Capacitación No. 17 Conciliación en derecho (Nuevo Estatuto - Ley 2220 de 2022):
(## de funcionarios(as) que diligencian el formato de Impacto de Capacitación / ## de funcionarios(as) que participan en la capacitación) *100= ##% 
Análisis: se tiene programado su desarrollo a partir del 2 de agosto y finalizando septiembre de 2023.
- Capacitación No. 18 Derecho a la participación y representación con equidad y rendición de cuentas:
(## de funcionarios(as) que diligencian el formato de Impacto de Capacitación / ## de funcionarios(as) que participan en la capacitación) *100= ##% 
Análisis: No se han recibido impactos de esta capacitación. 
Agosto:
- Capacitación No. 19 Argumentación jurídica:
(## de funcionarios(as) que diligencian el formato de Impacto de Capacitación / ## de funcionarios(as) que participan en la capacitación) *100= ##% 
Análisis: No se han recibido impactos de esta capacitación. 
- Capacitación No. 20 Sistema de Seguridad Social Integral:
(## de funcionarios(as) que diligencian el formato de Impacto de Capacitación / ## de funcionarios(as) que participan en la capacitación) *100= ##% 
Análisis: se tiene programado su desarrollo a partir del 2 de agosto y finalizando septiembre de 2023.
- Capacitación No. 21 Valoración de apoyos (Ley 1996 de 2019): 
(## de funcionarios(as) que diligencian el formato de Impacto de Capacitación / ## de funcionarios(as) que participan en la capacitación) *100= ##% 
Análisis: No se han recibido impactos de esta capacitación. 
Indicador 3:  
Mayo
- Actividad No.1(Celebración de cumpleaños): (72 servidores(as) que participan en la actividad / 72 servidores(as) que registran su asistencia a la actividad) *100= 100%
Análisis: A través del correo de la Subdirección se envía el lunes de cada semana una tarjeta conmemorando la fecha de cumpleaños de los(as) funcionarios(as) de planta que cumplieron durante el mes. Se entregaron 72 bonos de cumpleaños.
- Actividad No.2(Servicio de gimnasio): (302 servidores(as) que participan en la actividad / 302 servidores(as) que registran su asistencia a la actividad) *100=100%
Análisis: 302 servidores y servidoras registran su actividad en el gimnasio de la Entidad, se anexan planillas de asistencia diaria.
- Actividad No.3(Clases de pilates y ejercicios funcionales, rumba, zumba etc.): (65 servidores(as) que participan en la actividad / 65 servidores(as) que registran su asistencia a la actividad) *100=100%
Análisis: 65 servidores y servidoras registran su actividad en clases grupales. Se anexan planillas de registro.
- Actividad No.4(Actividades deportivas «entrenamientos»): (58 servidores(as) que participan en la actividad / 58 servidores(as) que registran su asistencia a la actividad) *100= 100%
Análisis: Se desarrollaron actividades deportivas (entrenamientos) en las disciplinas de natación y baloncesto.
- Actividad No. 5(Caminatas ecológicas): (115 servidores(as) y familiares que participan en la actividad / 115 servidores(as) y familiares que registran su asistencia) *100= 100% 
Análisis: En estas caminatas ecológicas se permite el acompañamiento de familiares de los servidores(as) que se inscriben para participar, en esta actividad participaron 115 servidores(as) y familiares.
- Actividad No.6(Jornadas de Intervención de Clima Laboral): (0 servidores(as) que participan en la actividad / 0 servidores(as) que registran su asistencia a la actividad) *100= 0%
Análisis: Esta actividad se reprogramó para realizarse en julio 2022. 
- Actividad No.8 (Taller para los Pre-pensionados): (64 de servidores(as) que participan en la actividad / 64 de servidores(as) que registran su asistencia a la actividad) *100= 64%
Análisis: La SDTH con el apoyo de la Caja de Compensación Familiar Colsubsido realizó la actividad Taller para los pre-pensionados de la Entidad el jueves 25 de mayo de 2023.  
Junio
- Actividad No.7 (Día de la Personería de Bogotá): (500 servidores(as) que participan en la actividad / 500 servidores(as) que registran su asistencia a la actividad) *100= 100%
Análisis: Esta actividad estaba pendiente de mayo ya que el día de la Personería es en junio, se solicitó a cada una de las dependencias allegar listado de inscritos y se realizó con la ayuda de la caja de compensación familiar.
- Actividad No.8 (vacaciones recreativas): (118 familiares de servidores(as) que participan en la actividad /118 familiares de servidores(as) que registran su asistencia a la actividad) *100= 100%
Análisis: Esta actividad está diseñada únicamente para los hijos(as) de los servidores que con el apoyo de Colsubsidio se logró la asistencia de 118 niños y adolescente
- Actividad No.9 (Día del servidor público): (30 servidores(as) que participan en la actividad / 30 de servidores(as) que registran su asistencia a la actividad) *100= 100%
Análisis: La SDTH con el apoyo de la UNIR la universidad en internet, programaron una conferencia para el día del servidor público, no se cuenta con listado de asistencia, se estima la participación de por lo menos 30 servidores (as) de la Entidad conectados a la conferencia virtual. 
- Actividad No. 10(Feria de emprendimiento): (14 servidores(as) y familiares que participan como expositores en la actividad / 14 servidores(as) y familiares que registran su asistencia como expositores) *100= 100% 
Análisis: En las ferias de emprendimiento se invitan a los servidores(as) a traer su emprendimiento familiar para ser expuesto en la feria de la Entidad, en esta actividad participaron 14 servidores(as) y familiares.
- Actividad No. 11(Olimpiadas deportivas): (226 servidores(as) que participan en la actividad / 226 servidores(as) que registran su asistencia) *100= 100% 
Análisis:  Se realizó la convocatoria para la participación de funcionarios(as) en 19 modalidades deportivas, obteniendo 123 inscripciones individuales y 103 inscripciones grupales para un total de 226 inscritos.
- Actividad No. 12(Capacitación informal Culinaria, jardinería, música, belleza etc.): (# servidores(as) que participan en la actividad / # servidores(as) que registran su asistencia) *100= #% 
Análisis: Esta actividad se va a desarrollar desde el mes de julio hasta el mes de noviembre.
Julio
- Actividad No.1 (Celebración de cumpleaños): (67 servidores(as) que participan en la actividad / 67 servidores(as) que registran su asistencia a la actividad) *100= 100%
Análisis: A través del correo de la Subdirección se envía el lunes de cada semana una tarjeta conmemorando la fecha de cumpleaños de los(as) funcionarios(as) de planta que cumplieron durante el mes. Se entregaron 67 bonos de cumpleaños.
- Actividad No.2 (Servicio de gimnasio): (302 servidores(as) que participan en la actividad / 302 servidores(as) que registran su asistencia a la actividad) *100=100%
Análisis: 302 servidores y servidoras registran su actividad en el gimnasio de la Entidad, se anexan planillas de asistencia diaria.
- Actividad No.3 (Clases de pilates y ejercicios funcionales, rumba, zumba etc.): (58 servidores(as) que participan en la actividad / 58 servidores(as) que registran su asistencia a la actividad) *100=100%
Análisis: 58 servidores y servidoras registran su actividad en clases grupales. Se anexan planillas de registro.
- Actividad No. 4 (Carreras atléticas): Se apoyo la participación de 88 funcionarios en la Media Maratón de Bogotá que se realizó el domingo 30 de julio. (88 servidores(as) que participan en la actividad / 88 servidores(as) que registran su asistencia) *100= 100% 
Análisis: En estas carreras atléticas son altamente demandadas en la Entidad su inscripción de participación se agota de manera muy rápida. Se anexa planilla de registro. 
- Actividad No.5 (Jornadas de Intervención de Clima Laboral): (40 servidores(as) que participan en la actividad / 40 servidores(as) que registran su asistencia a la actividad) *100= 100%
Análisis: Esta actividad se venía pendiente de junio se retomó con las de julio 2022 y se realizaron tres jornadas el 24,25 y 31 de julio. Se anexan planillas y fotografía de registro.
- Actividad No.6 (Día del conductor): (29 servidores(as) que participan en la actividad / 29 servidores(as) que registran su asistencia a la actividad) *100= 100%
Análisis: Se celebro los días 18 y 19 de julio el día del conductor en los termales de Santa Mónica a 29 servidores de la Entidad. Se anexa PDF con invitación y asistencia. 
- Actividad No. 7 (Olimpiadas deportivas): (226 servidores(as) que participan en la actividad / 226 servidores(as) que registran su asistencia) *100= 100% 
Análisis:  Se realizó la convocatoria para la participación de funcionarios(as) en 19 modalidades deportivas, obteniendo 123 inscripciones individuales y 103 inscripciones grupales para un total de 226 inscritos.
- Actividad No. 8 (Capacitación informal Culinaria, jardinería, música, belleza etc.): (# servidores(as) que participan en la actividad / # servidores(as) que registran su asistencia) *100= #% (hasta el momento hay 170 inscritos) (ver desglosado 8.1)
Actividad 8.1 Clases de baile (30 servidores(as) que participan en la actividad / 30 servidores(as) que registran su asistencia) *100= 100%
Análisis: Esta actividad se contrató con la caja de compensación familiar, se desarrollará de julio a noviembre de 2023, ya hay cupos completos de algunos cursos y otros por completar. Se reporta los cursos cerrados y desarrollados.
Agosto:
- Actividad No.1 (Celebración de cumpleaños): (66 servidores(as) que participan en la actividad / 66 servidores(as) que registran su asistencia a la actividad) *100= 100%
Análisis: A través del correo de la Subdirección se envía el lunes de cada semana una tarjeta conmemorando la fecha de cumpleaños de los(as) funcionarios(as) de planta que cumplieron durante el mes. Se entregaron 66 bonos de cumpleaños.
- Actividad No.2 (Servicio de gimnasio): (260 servidores(as) que participan en la actividad / 260 servidores(as) que registran su asistencia a la actividad) *100=100%
Análisis: 260 servidores y servidoras registran su actividad en el gimnasio de la Entidad, se anexan planillas de asistencia diaria.
- Actividad No.3 (Clases de pilates y ejercicios funcionales, rumba, zumba etc.): (40 servidores(as) que participan en la actividad / 40 servidores(as) que registran su asistencia a la actividad) *100=100%
Análisis: 40 servidores y servidoras registran su actividad en clases grupales. Se anexan planillas de registro.
- Actividad No. 4 (Caminatas ecológicas): Se realizó el 12 de agosto la caminata ecológica Granja Casua con 120 cupos y la participación de 60 funcionarios con acompañantes: (60 servidores(as) que participan en la actividad / 60 servidores(as) que registran su asistencia) *100= 100% 
Análisis: estas caminatas son altamente demandadas en la Entidad su inscripción de participación se agota de manera muy rápida y se extiende el salario emocional a funcionarios(as) y acompañantes. 
- Actividad No.5 (Ferias de servicios caja de compensación – Vivienda, turismo etc.): (## servidores(as) que participan en la actividad / ## servidores(as) que registran su asistencia a la actividad) *100= ##%
Análisis: Esta actividad se reprogramó para el mes de septiembre de 2023. 
- Actividad No.6 (Jornadas de Intervención de Clima Laboral): (73 servidores(as) que participan en la actividad / 73 servidores(as) que registran su asistencia a la actividad) *100= 100%
Análisis: Se siguen realizando estas jornadas de clima laboral en la Entidad. Se anexan planillas de registro.
- Actividad No. 7 (Olimpiadas deportivas): (434 servidores(as) que participan en las actividades / 434 servidores(as) que registran su asistencia) *100= 100% 
Análisis:  Se realizaron encuentros deportivos en las modalidades de rana, minitejo y bolos con la participación de 434 funcionarios(as)
- Actividad No. 8 (Capacitación informal Culinaria, jardinería, música, belleza etc.): (# servidores(as) que participan en la actividad / # servidores(as) que registran su asistencia) *100= #% (hasta el momento hay 170 inscritos) (ver desglosado 8.2, 8.3 y 8.4)
Actividad 8.2 Natación niños de 6 a 10 años (10 hijos de servidores(as) que participan en la actividad / 10 hijos de servidores(as) que registran su asistencia) *100= 100%
Análisis: estas clases para niños (hijos de los servidores(as) son altamente demandadas en la Entidad su inscripción de participación se agota de manera muy rápida y se extiende el salario emocional a funcionarios(as) e hijos. 
Actividad 8.3 Natación niños de 11 a 15 años (10 hijos de servidores(as) que participan en la actividad / 10 hijos de servidores(as) que registran su asistencia) *100= 100%
Análisis: estas clases para niños (hijos de los servidores(as) son altamente demandadas en la Entidad su inscripción de participación se agota de manera muy rápida y se extiende el salario emocional a funcionarios(as) e hijos. 
Actividad 8.4 Taller de jardinería y/o huertas para adultos (13 servidores(as) que participan en la actividad / 13 servidores(as) que registran su asistencia) *100= 100%
Análisis: Se ejecutó del 1 de agosto al 22 de agosto, en cuatro sesiones.</t>
  </si>
  <si>
    <t>Ver carpeta de evidencias riesgo # 5</t>
  </si>
  <si>
    <t>*  Se  observa  en  los soportes  de los tres  controles formulados  lo siguiente :
Lista de Inscritos Gestion Documentos Electronicos
Inscritos_Certificados_Herramientas_Avanzadas_de_Hoja_de_Cálculo
* Se observae en los soportes de  las acciones
* Lista de inscritos a las diferentes actividades de bienestar y capacitación.</t>
  </si>
  <si>
    <t>Posibilidad  de  afectación  Económica (o presupuestal) y Reputacional por otorgamiento de situaciones administrativas y reconocimientos de pago de nómina y prestaciones sociales no correspondientes a la realidad, debido a que se extravían, adulteran o manipulan las Historias Laborales o los documentos que reposan en las mismas, en beneficio de una o varias personas.</t>
  </si>
  <si>
    <t>SEGUIMIENTO SGTH
Controles:                                         
                                                                                                                                                                                                                                                                                                                                                                                                                                                 Validar que todo documento que ingrese a la Subdirección de Gestión de Talento Humano este radicado en el sistema de información de correspondencia de la Entidad: Todos los documentos que son remitidos a la subdirección tienen el respectivo registro en el aplicativo SIRIUS o fueron radicados a través del correo electronico de la Subdirección. (Ver anexo 8).
Verificar contra la planilla de entrega, los documentos que se reciben para insertar en la Historia Laboral: Los funcionarios de la Subdirección hacen entrega de los documentos para archivar al  responsable de la ventanilla, quien hace entrega de los documentos al área de historias laborales  mediante una planilla. (Ver Anexo 9)
Verificación de Hojas de Control para insertar documentos en Historia laboral: Una vez se recibe y archiva en la historia laboral un documento los funcionarios de historias laborales realizan el registro en la hoja de Control correspondiente. (Ver anexo 10)  
Aplicar el formato Hoja de Control de documentos en expediente Historia Laboral: El formato Hoja de control está insertado en todas las historias laborales. 
Registrar en el libro, base de datos y/o formato de control préstamo de documentos de archivo, el control y entrega de historias laborales a los servidores del proceso de Gestión de Talento Humano: El procedimiento de préstamo de historias laborales, establece que es necesario que el usuario suscriba el formato de control de préstamo de documentos ´para poder acceder a la historia laboral. (Ver anexo 11)
Registrar y mantener actualizado el FUID (Inventario Documental) y realizar la transferencia Documental establecida por el  Procedimiento de Gestion Documental: Durante este mes  no se realizó transferencia documental . El FUID de los funcionarios activos se mantiene actualizado y esta disponible en la carpeta compartida de SGTH. (Ver anexo 12)       
Acciónes: 
                                                                                                                                                                                                                                                                                                                                                                                                                              Llevar registro de la entrega y seguimiento a los documentos que son remitidos al archivo de Historias Laborales con la autorización  y VoBo del Subdirector,  por tal motivo, siguiendo sus instrucciones, los funcionarios de la dependecia hacen entrega física al funcionario de ventanilla para que proceda a elaborar la planilla y entregue los documentos para archivo. Es así que se insertan documentos en las historias laborales con radicado en SIRIUS.                                                                                               
Indicador 1: 
                                                                                                                                                                                                                                                                                                                                                                                                                                     Mayo: (Se radicaron 5.900 documentos y fueron correctamente archivados 5.900)*100= 100%                                                                                                                                                                                                                                                                         Junio: (Se radicaron 3.021 documentos y fueron correctamente archivados 3,021)*100= 100%                                                                                                                                                                                                                      
Julio: (Se radicaron 3.874 documentos y fueron correctamente archivados 3.874)*100= 100%
Agosto: (Se radicaron 6.355 documentos y fueron correctamente archivados 6.355)*100= 100% (con corte a 25 de agosto)
Acumulado 2do cuatrimestre:
(19.150 documentos radicados y fueron correctamente archivados 19.150)*100= 100%</t>
  </si>
  <si>
    <t>Ver carpeta riesgo 6 
                                                        Anexo 8: Documento con Radicado SIRIUS   
Anexo 9: Planilla entrega de documentos  
Anexo 10: Formato hoja de control  
Anexo 11: Formato control de prestamos 
Anexo 12: FUID actualizado</t>
  </si>
  <si>
    <t>* Se  observa  en  los soportes  de los tres  controles formulados  lo siguiente:
Anexo 8: Documento con Radicado SIRIUS   
Anexo 9: Planilla entrega de documentos  
Anexo 10: Formato hoja de control  
Anexo 12: FUID actualizado
Lo anterior dando cumplimiento a los soportes evutando la materizalización del  riesgo.</t>
  </si>
  <si>
    <t>"A continuación, se relaciona el análisis realizado por la SGTH:
Se materializó el riesgo: NO
REPORTE AVANCE - CONTROL 1:
A continuación, se describen las actividades realizadas para dar cumplimiento al control establecido:
- Validar que todo documento que ingrese a la Subdirección de Gestión de Talento Humano este radicado en el sistema de información de correspondencia de la Entidad: Todos los documentos que son remitidos a la subdirección tienen el respectivo registro en el aplicativo SIRIUS o fueron radicados a través del correo electrónico de la Subdirección. (Ver anexo 8).
- Verificar contra la planilla de entrega, los documentos que se reciben para insertar en la Historia Laboral: Los funcionarios de la Subdirección hacen entrega de los documentos para archivar al  responsable de la ventanilla, quien hace entrega de los documentos al área de historias laborales  mediante una planilla. (Ver Anexo 9)
- Verificación de Hojas de Control para insertar documentos en Historia laboral: Una vez se recibe y archiva en la historia laboral un documento los funcionarios de historias laborales realizan el registro en la hoja de Control correspondiente. (Ver anexo 10) 
- Aplicar el formato Hoja de Control de documentos en expediente Historia Laboral: El formato Hoja de control está insertado en todas las historias laborales.
- Llevar registro de la entrega y seguimiento a los documentos que son remitidos al archivo de Historias Laborales con la autorización  y VoBo del Subdirector, por tal motivo, siguiendo sus instrucciones, los funcionarios de la dependencia hacen entrega física al funcionario de ventanilla para que proceda a elaborar la planilla y entregue los documentos para archivo. Es así que se insertan documentos en las historias laborales con radicado en SIRIUS.                                                                                              
REPORTE AVANCE - CONTROL 2:
A continuación, se describen las actividades realizadas para dar cumplimiento al control establecido:
- Registrar en el libro, base de datos y/o formato de control préstamo de documentos de archivo, el control y entrega de historias laborales a los servidores del proceso de Gestión de Talento Humano: El procedimiento de préstamo de historias laborales, establece que es necesario que el usuario suscriba el formato de control de préstamo de documentos para poder acceder a la historia laboral. (Ver anexo 11)
REPORTE AVANCE - CONTROL 3:
A continuación, se describen las actividades realizadas para dar cumplimiento al control establecido:
- Registrar y mantener actualizado el FUID (Inventario Documental) y realizar la transferencia Documental establecida por el  Procedimiento de Gestión Documental: Durante este mes  no se realizó transferencia documental. El FUID de los funcionarios activos se mantiene actualizado y está disponible en la carpeta compartida de SGTH. (Ver anexo 12)      
REPORTE AVANCE – PLAN DE ACCIÓN:
Teniendo en cuenta que no se materializó el riesgo, no fue necesaria la ejecución del Plan de Acción definido en el mapa de riesgos.                                                                              
Indicador 1:
                                                                                                                                                                                                                                                                                                                                                                                                                                                                                                                                                                                                                                                                                         Septiembre: (Se radicaron 7.146 documentos y fueron correctamente archivados 7.146)*100= 100%                                                                                                                                     Octubre: (Se radicaron 3.838 documentos y fueron correctamente archivados 3.838)*100= 100%                                                                                                                                                                                                                                                                            Noviembre: (Se radicaron 4.390 documentos y fueron correctamente archivados 4.390)*100= 100%                                                                                                                                                                                                                                                                       Diciembre (Se radicaron 5.030 documentos y fueron correctamente archivados 5.030)*100= 100%                                                                                                                                                                                                                                                                                                                                                                                                                                                                                                           
Acumulado 3er cuatrimestre:
(20.404 documentos radicados y fueron correctamente archivados 20.404)*100= 100%</t>
  </si>
  <si>
    <t>Ver carpeta riesgo 6
 Anexo 8: Documento con Radicado SIRIUS  
Anexo 9: Planilla entrega de documentos 
Anexo 10: Formato hoja de control 
Anexo 11: Formato control de prestamos
Anexo 12: FUID actualizado</t>
  </si>
  <si>
    <t>Posibilidad de afectación económica  (o presupuestal) y Reputacional por pérdida o daño de la información física del proceso debido a desastres naturales o industriales, robo, extravío, actos de vandalismo o terrorismo y daño del papel físico.</t>
  </si>
  <si>
    <t>SEGUIMIENTO SGTH
Controles:
Se cuenta con un espacio seguro con acceso restringido a personal no autorizado, para resguardar los documentos físicos de la Historia Laboral y con personal responsable para su custodia: El acceso al espacio destinado para archivo de historias laborales esta restringido a funcionarios y/o personas diferentes a las dos (2) personas que habitualmente desarrollan allí sus labores. (Ver anexo 13)
Se generan archivos virtuales que son alojados en la carpeta SGTH creada directamente en el servidor de la Entidad: Este proceso se realiza a solicitud de las áreas y una vez surtido el procedimiento se archiva en la carpeta SGTH inserta en el servidor. (Ver anexo 14)
Acciones:
                                                                                                                                                                                                                                                                                                                                                                                                                           Digitalizar la información crítica del proceso que se encuentre en medio físico y almacenarla en el sitio de ONE DRIVE o servidor institucional, en carpetas con acceso restringido a personal no autorizado: Este proceso se realiza a solicitud de las áreas y una vez surtido el procedimiento se archiva en la carpeta SGTH inserta en el servidor. (Ver anexo 14)
Indicador 1: 
                                                                                                                                                                                                                                                                                                                                                                                                                            Mayo, Junio, Julio y Agosto: Documentos y/o carpetas digitalizadas en one drive o servidor institucional: Actualmente tenemos 31 historias laborales escaneadas alojadas en la carpeta SGTH del servidor
Indicador 2: 
Mayo: En el periodo se archivó el 100 % de los documentos recibidos, se radicaron 5.900 documentos y fueron correctamente archivados 5.900 y todos fueron registrados en las hojas de control de cada uno de los funcionarios y exfuncionarios               
Junio: En el periodo se archivó el 100 % de los documentos recibidos, se radicaron 3.021 documentos y fueron correctamente archivados 3.021 y todos fueron registrados en las hojas de control de cada uno de los funcionarios y exfuncionarios                                                                                                                                                                                                                                                                                                                                                          
Julio: En el periodo se archivó el 100 % de los documentos recibidos, se radicaron 3.874 documentos y fueron correctamente archivados 3.874 y todos  fueron registrados en las hojas de control de cada uno de los funcionarios y exfuncionarios 
Agosto: En el periodo se archivó el 100 % de los documentos recibidos, se radicaron 6.355 documentos y fueron correctamente archivados 6.355 y todos  fueron registrados en las hojas de control de cada uno de los funcionarios y exfuncionarios
Acumulado 2do cuatrimestre:                                                                                                                                                                                                                                                                                                                                                                     (19.150 documentos radicados y fueron correctamente archivados 19.150)*100= 100%
Indicador 3:  
Mayo: Durante el periodo se prestaron 106 historias laborales y los 106 expedientes fueron registrados en el formato de control de préstamo. (106/106)*100 = 100%                                                                                                                                                   Junio: Durante el periodo se prestaron 100 historias laborales y los 100 expedientes fueron registrados en el formato de control de préstamo. (100/100)*100 = 100%
Julio: Durante el periodo se prestaron 90 historias laborales y los 90 expedientes fueron registrados en el formato de control de préstamo. (90/90)*100 = 100%                                                                                                                                      
Agosto: Durante el periodo se prestaron 115 historias laborales y los 115 expedientes fueron registrados en el formato de control de préstamo. (115/115)*100 = 100%                                                                                                                                 
Acumulado 2do cuatrimestre:                                                                                                                                                                                                                                                                                                                                                                   Durante el periodo se prestaron 411 historias laborales y los 411 expedientes fueron registrados en el formato de control de préstamo. (411/411)*100 = 100%
SEGUIMIENTO SDTH
Controles:
Se cuenta con un folderama seguro con acceso restringido a personal no autorizado, para resguardar las carpetas físicas de medicina laboral y con personal responsable para su custodia: El acceso a este folderama, está restringido a funcionarios y/o personas diferentes a las 6 personas que manejan el tema de carpetas de medicina laboral. (Ver carpeta riesgo 7)
Acciones: La SDTH no lleva historias laborales, lleva carpetas de medicina laboral y a estas se le incluyen los folios que se reciben mensualmente, los cuales se registran en la hoja de control. 
Indicador 2: 
Acumulado 1er cuatrimestre: (84/84) *100=100% 
Mayo: Se ingresaron 20 folios a las carpetas de medicina laboral, los cuales fueron registrados en la hoja de control (20/20) *100=100%  
junio: Se ingresaron 15 folios a las carpetas de medicina laboral, los cuales fueron registrados en la hoja de control (15/15) *100=100%  
julio: Se ingresaron 25 folios a las carpetas de medicina laboral, los cuales fueron registrados en la hoja de control (25/25) *100=100%  
Agosto: Se ingresaron 15 folios a las carpetas de medicina laboral, los cuales fueron registrados en la hoja de control (15/15) *100=100%  
Acumulado 2do cuatrimestre: (20+15+25+15/20+15+25-15) *100= 100%</t>
  </si>
  <si>
    <t>Ver carpeta riesgo 7 
                                                           Anexo 13: Registro fotografico - Area Historias Laborales 
Anexo 14: Pantallazo documentos en SGTH - HL. SCANEADAS</t>
  </si>
  <si>
    <t>*  Se  observa  en  los soportes  de los tres  controles formulados  lo siguiente:
Anexo 13: Registro fotografico - Area Historias Laborales 
Anexo 14: Pantallazo documentos en SGTH - HL. SCANEADAS
Lo anterior dando cumplimiento a los soportes evutando la materizalización del  riesgo.</t>
  </si>
  <si>
    <t>"""Se materializó el riesgo: NO
REPORTE AVANCE - CONTROL 1:
SEGUIMIENTO SGTH
A continuación, se describen las actividades realizadas para dar cumplimiento al control establecido:
- Se cuenta con un espacio seguro con acceso restringido a personal no autorizado, para resguardar los documentos físicos de la Historia Laboral y con personal responsable para su custodia: El acceso al espacio destinado para archivo de historias laborales está restringido a funcionarios y/o personas diferentes a las dos (2) personas que habitualmente desarrollan allí sus labores. (Ver anexo 13)
- Se generan archivos virtuales que son alojados en la carpeta SGTH creada directamente en el servidor de la Entidad: Este proceso se realiza a solicitud de las áreas y una vez surtido el procedimiento se archiva en la carpeta SGTH inserta en el servidor. (Ver anexo 14)
REPORTE AVANCE - CONTROL 2:
A continuación, se describen las actividades realizadas para dar cumplimiento al control establecido:
- Verificación de Hojas de Control para insertar documentos en Historia laboral: Una vez se recibe y archiva en la historia laboral un documento, los funcionarios de historias laborales realizan el registro en la hoja de Control correspondiente. (Ver anexo 10) 
- Aplicar el formato Hoja de Control de documentos en expediente Historia Laboral: El formato Hoja de control está insertado en todas las historias laborales.
- Digitalizar la información crítica del proceso que se encuentre en medio físico y almacenarla en el sitio de ONE DRIVE o servidor institucional, en carpetas con acceso restringido a personal no autorizado: Este proceso se realiza a solicitud de las áreas y una vez surtido el procedimiento se archiva en la carpeta SGTH inserta en el servidor. (Ver anexo 14)
SEGUIMIENTO SDTH
Se cuenta con un folderama seguro con acceso restringido a personal no autorizado, para resguardar las carpetas físicas de medicina laboral y con personal responsable para su custodia: El acceso a este folderama, está restringido a funcionarios y/o personas diferentes a las 5 personas que manejan el tema de carpetas de medicina laboral. (Ver carpeta riesgo 7)
La SDTH no lleva historias laborales, lleva carpetas de medicina laboral y a estas se le incluyen los folios que se reciben mensualmente, los cuales se registran en la hoja de control.
Indicador 2:
Acumulado 1er cuatrimestre: (84/84) *100=100%
Acumulado 2do cuatrimestre (75/75)*100=100%
Acumulado 3er cuatrimestre (108/108)*100=100%
Septiembre: Se ingresaron 15 folios a las carpetas de medicina laboral, los cuales fueron registrados en la hoja de control (15/15) *100=100%
Octubre: Se ingresaron 30 folios a las carpetas de medicina laboral, los cuales fueron registrados en la hoja de control (30/30) *100=100%
Noviembre: Se ingresaron 25 folios a las carpetas de medicina laboral, los cuales fueron registrados en la hoja de control (25/25) *100=100%
Diciembre: Se ingresaron 38 folios a las carpetas de medicina laboral, los cuales fueron registrados en la hoja de control (38/38) *100=100%
Acumulado 3er cuatrimestre: (15+30+25+38/15+30+25+38) *100= 100%
REPORTE AVANCE - CONTROL 3:
- Registrar en el libro, base de datos y/o formato de control préstamo de documentos de archivo, el control y entrega de historias laborales a los servidores del proceso de Gestión de Talento Humano: El procedimiento de préstamo de historias laborales, establece que es necesario que el usuario suscriba el formato de control de préstamo de documentos para poder acceder a la historia laboral. (Ver anexo 11)
Indicador 1:
                                                                                      Septiembre: Documentos y/o carpetas digitalizadas en one drive o servidor institucional: Actualmente tenemos 33 historias laborales escaneadas alojadas en la carpeta SGTH del servidor.  Octubre: Documentos y/o carpetas digitalizadas en one drive o servidor institucional: Actualmente tenemos 33 historias laborales escaneadas alojadas en la carpeta SGTH del servidor
Noviembre: Documentos y/o carpetas digitalizadas en one drive o servidor institucional: Actualmente tenemos 33 historias laborales escaneadas alojadas en la carpeta SGTH del servidor
Diciembre: Documentos y/o carpetas digitalizadas en one drive o servidor institucional: Actualmente tenemos 33 historias laborales escaneadas alojadas en la carpeta SGTH del servidor
Indicador 2:
Septiembre: En el periodo se archivó el 100 % de los documentos recibidos, se radicaron 7.146 documentos y fueron correctamente archivados 7.146 y todos fueron registrados en las hojas de control de cada uno de los funcionarios y exfuncionarios.
Octubre: En el periodo se archivó el 100 % de los documentos recibidos, se radicaron 3.838 documentos y fueron correctamente archivados 3.838 y todos fueron registrados en las hojas de control de cada uno de los funcionarios y exfuncionarios                                                                                                                                                                                                
Noviembre: En el periodo se archivó el 100 % de los documentos recibidos, se radicaron 4.390 documentos y fueron correctamente archivados 4.390 y todos fueron registrados en las hojas de control de cada uno de los funcionarios y exfuncionarios                                                                                                                                                                                                
Diciembre:  En el periodo se archivó el 100 % de los documentos recibidos, se radicaron 5.030 documentos y fueron correctamente archivados 5.030 y todos fueron registrados en las hojas de control de cada uno de los funcionarios y exfuncionarios                                                                                                                                                                                                 
Acumulado 3er cuatrimestre:                                                                                                                                                                                    (20.404 documentos radicados y fueron correctamente archivados 20.404)*100= 100%
Indicador 3:
Septiembre: Durante el periodo se prestaron 203 historias laborales y los 203 expedientes fueron registrados en el formato de control de préstamo. (203/203)*100 = 100%                                                                                                                                                                                                                                                         
Octubre: Durante el periodo se prestaron 129 historias laborales y los 129 expedientes fueron registrados en el formato de control de préstamo. (129/129)*100 = 100%                                                                                                                                                                                                                                                         
Noviembre: Durante el periodo se prestaron 116 historias laborales y los 116 expedientes fueron registrados en el formato de control de préstamo. (116/116)*100 = 100%                                                                                                                                                                                                                                                 
Diciembre: Durante el periodo se prestaron 128 historias laborales y los 128 expedientes fueron registrados en el formato de control de préstamo. (128/128)*100 = 100%
Acumulado 3er cuatrimestre:                                                                                                                                                                                                                                                                                                                                                                   Durante el periodo se prestaron 576 historias laborales y los 576 expedientes fueron registrados en el formato de control de préstamo. (576/576)*100 = 100%</t>
  </si>
  <si>
    <t>Ver carpeta riesgo 7
Anexo 10: Formato hoja de control 
Anexo 11: Formato control de prestamos
   Anexo 13: Registro fotografico - Area Historias Laborales
Anexo 14: Pantallazo documentos en SGTH - HL. SCANEADAS
Folderama
fotos carpetas medicina laboral</t>
  </si>
  <si>
    <t>Posibilidad de afectación económica (o presupuestal) y Reputacional por ciberataques por un externo o interno para divulgar y utilizar información con datos personales de los(as) funcionarios(as) debido a que se exponen documentos públicamente con información personal y confidencial de los(as) funcionarios(as)</t>
  </si>
  <si>
    <t>SEGUIMIENTO SGTH
Controles:
Se cuenta con un espacio seguro con acceso restringido a personal no autorizado, para resguardar los documentos físicos de la Historia Laboral y con personal responsable para su custodia: El acceso al espacio destinado para archivo de historias laborales esta restringido a funcionarios y/o personas diferentes a las dos (2) personas que habitualmente desarrollan allí sus labores. (Ver anexo 13).
La documentación incorporada en la Historia laboral de cada funcionario, es objeto de prestamo para verificación de información es controlado mediante formato Control consulta o préstamo de documentos de archivo: Todo Documento, una vez se recibe y archiva en la historia laboral, se registra en la hoja de Control correspondiente. (Ver anexo 10)                                                                                                                                                                                                                                                                                Implementación de un formato de préstamo de historias laborales: Durante el procedimiento de prestamo de historias laborales, es necesario que el usuario suscriba el formato de control de prestamo de documentos. (Ver anexo 11).
Acciones:
Almacenar y cifrar la información digital que contenga datos sensibles o reservados, en carpeta de ONE DRIVE o servidor institucional, con acceso restringido a personal no autorizado.  El acceso al espacio destinado para archivo de historias laborales esta restringido a funcionarios y/o personas diferentes a las dos (2) personas que habitualmente desarrollan allí sus labores y se escanean las historias laborales a solicitud de las áreas y una vez surtido el procedimiento se archiva en la carpeta SGTH inserta en el servidor.
Indicador 2:  
Mayo: En el periodo se archivó el 100% de los documentos recibidos, se radicaron 5.900 documentos y fueron correctamente archivados 5.900 y todos  fueron registrados en las hojas de control de cada uno de los funcionarios y exfuncionarios.              
Junio: En el periodo se archivó el 100% de los documentos recibidos, se radicaron 3.021 documentos y fueron correctamente archivados 3.021 y todos  fueron registrados en las hojas de control de cada uno de los funcionarios y exfuncionarios.                                                                                                                                                                                                                                                                                                                                                       
Julio: En el periodo se archivó el 100% de los documentos recibidos, se radicaron 3.874 documentos y fueron correctamente archivados 3.874 y todos  fueron registrados en las hojas de control de cada uno de los funcionarios y exfuncionarios.
Agosto: En el periodo se archivó el 100% de los documentos recibidos, se radicaron 6.355 documentos y fueron correctamente archivados 6.355 y todos  fueron registrados en las hojas de control de cada uno de los funcionarios y exfuncionarios.
Acumulado 2do cuatrimestre:
 (19.150 documentos radicados y fueron correctamente archivados 19.150)*100= 100%
Indicador 3:  
                                                                                                                                                                                                                                                                                                                                                                                                                       Mayo: Durante el periodo se prestaron 106 historias laborales y los 106 expedientes fueron registrados en el formato de control de préstamo. (106/106)*100 = 0%                                                                                                                                                      Junio: Durante el periodo se prestaron 100 historias laborales y los 100 expedientes fueron registrados en el formato de control de préstamo. (100/100)*100 = 0%
Julio: Durante el periodo se prestaron 90 historias laborales y los 90 expedientes fueron registrados en el formato de control de préstamo. (90/90)*100 = 0%
Agosto: Durante el periodo se prestaron 115 historias laborales y los 115 expedientes fueron registrados en el formato de control de préstamo. (115/115)*100 = 0%
Acumulado 2do cuatrimestre:                                                                                                                                                                                                                                                                                                                                                                    Durante el periodo se prestaron 411 historias laborales y los 411 expedientes fueron registrados en el formato de control de préstamo. (411/411)*100 = 0%
SEGUIMIENTO SDTH
Controles: Se cuenta con un folderama seguro con acceso restringido a personal no autorizado, para resguardar los documentos físicos en carpetas de medicina Laboral y con personal responsable para su custodia: El acceso está restringido a funcionarios y/o personas diferentes a las manejan el tema de medicina laboral. (Ver carpeta riesgo 8)
Acciones: Se socializa el Compromiso de Confidencialidad y No Divulgación de la Información y sensibiliza sobre el uso adecuado de la información de la entidad y la seguridad informática, a los colaboradores(as) de la SDTH que requieren acceso al folderama que contiene las carpetas de Medicina laboral.
Indicador 1:
-Mayo:  0 de Compromiso de Confidencialidad y No Divulgación de la Información socializado/ 0 servidor con nuevo acceso) *100 = 0%
Análisis: Durante el mes de mayo de 2023, no se suscribieron nuevos compromisos de confidencialidad y no divulgación de la información.
-Junio:  2 de Compromisos de Confidencialidad y No Divulgación de la Información socializado/ 2 servidoras con nuevo acceso) *100 =100%
Análisis: Durante el mes de junio se suscribieron dos nuevos compromisos de confidencialidad, pertenecientes a las psicólogas de la ARL
-Julio:  0 de Compromiso de Confidencialidad y No Divulgación de la Información socializado/ 0 servidor con nuevo acceso) *100 = 0%
Análisis: Durante el mes de julio de 2023, no se suscribieron nuevos compromisos de confidencialidad y no divulgación de la información.
-Agosto:  0 de Compromiso de Confidencialidad y No Divulgación de la Información socializado/ 0 servidor con nuevo acceso) *100 = 0%
Análisis: Durante el mes de agosto de 2023, no se suscribieron nuevos compromisos de confidencialidad y no divulgación de la información.
Acumulado 2do cuatrimestre: (0+2+0+0 / 0+2+0+0) *100=100% 
Indicador 2:
-Mayo: Desde el programa de Medicina Preventiva y del Trabajo dentro de las 24 carpetas de funcionarios con enfermedades laborales calificadas, se incluyeron 20 folios en el mes de mayo de 2023. 
(20/20) *100=100% 
-Junio: Desde el programa de Medicina Preventiva y del Trabajo dentro de las 24 carpetas de funcionarios con enfermedades laborales calificadas, se incluyeron 15 folios en el mes de junio de 2023. 
(15/15) *100=100% 
-Julio: Desde el programa de Medicina Preventiva y del Trabajo dentro de las 24 carpetas de funcionarios con enfermedades laborales calificadas, se incluyeron 25 folios en el mes de julio de 2023. 
(25/25) *100=100% 
-Agosto: Desde el programa de Medicina Preventiva y del Trabajo dentro de las 24 carpetas de medicina laboral, se incluyeron 15 folios en el mes de agosto de 2023. 
(15/15) *100=100% 
Acumulado 2do cuatrimestre: (20+15+25+ 15 / 20+15+25+15)*100=100%    
SEGUIMIENTO DTH
Acciones: El formato "Compromiso de Confidencialidad y No Divulgación de la Información" hace parte del listado de documentos para posesión, por lo que cada funcionario nuevo debe leer y firmar este documento para continuar con su proceso de posesión y vinculación.
Indicador 1: 
Mayo: En este mes ingresaron 3 funcionarios(as) nuevos(as).  (3/3)*100= 100%
junio: En este mes ingresaron 5 funcionarios(as) nuevos(as).  (5/5)*100= 100%
julio: En este mes ingresaron 17 funcionarios(as) nuevos(as).  (17/17)*100= 100%
Agosto: En este mes ingresaron 9 funcionarios(as) nuevos(as) (9/9/)*100= 100%
Acumulado 2do cuatrimestre: (3+5+17+9/3+5+17+9)*100= 100%</t>
  </si>
  <si>
    <t xml:space="preserve">Ver carpeta riesgo 8 
                                                           Anexo 10: Hoja Control           Anexo 11: Formato Control Prestamo                                           Anexo 13: Registro fotografico - Area Historias Laborales </t>
  </si>
  <si>
    <t>*Se  observa  en  los soportes  de los tres  controles formulados  lo siguiente:
Anexo 10: Hoja Control    
Anexo 11: Formato Control Prestamo                                           Anexo 13: Registro fotografico - Area Historias Laborales 
Lo anterior dando cumplimiento a los soportes evutando la materizalización del  riesgo.</t>
  </si>
  <si>
    <t>"""""""Se materializó el riesgo: No se materializó el riesgo.
REPORTE AVANCE - CONTROL 1:
A continuación, se describen las actividades realizadas para dar cumplimiento al control establecido:
SEGUIMIENTO SGTH
Se cuenta con un espacio seguro con acceso restringido a personal no autorizado, para resguardar los documentos físicos de la Historia Laboral y con personal responsable para su custodia: El acceso al espacio destinado para archivo de historias laborales está restringido a funcionarios y/o personas diferentes a las dos (2) personas que habitualmente desarrollan allí sus labores. (Ver anexo 13).
SEGUIMIENTO SDTH
Se cuenta con un folderama seguro con acceso restringido a personal no autorizado, para resguardar los documentos físicos en carpetas de medicina Laboral y con personal responsable para su custodia: El acceso está restringido a funcionarios y/o personas diferentes a las manejan el tema de medicina laboral. (Ver carpeta riesgo 8)
REPORTE AVANCE - CONTROL 2:
A continuación, se describen las actividades realizadas para dar cumplimiento al control establecido:
SEGUIMIENTO SDTH
Se socializa el Compromiso de Confidencialidad y No Divulgación de la Información y sensibiliza sobre el uso adecuado de la información de la entidad y la seguridad informática, a los colaboradores(as) de la SDTH que requieren acceso al folderama que contiene las carpetas de Medicina laboral.
Indicador 1:
-Septiembre: 1 de Compromiso de Confidencialidad y No Divulgación de la Información socializado/ 1 servidor con nuevo acceso) *100 = 100%
Análisis: Durante el mes de septiembre de 2023, se suscribió un nuevo compromiso de confidencialidad y no divulgación de la información.
-Octubre: 0 de Compromiso de Confidencialidad y No Divulgación de la Información socializado/ 0 servidor con nuevo acceso) *100 = 0%
Acumulado 3er cuatrimestre: (1 /1) *100=100%
-Noviembre: 0 de Compromiso de Confidencialidad y No Divulgación de la Información socializado/ 0 servidor con nuevo acceso) *100 = 0%
Acumulado 3er cuatrimestre: (1 +0+0/1+0+0) *100=100%
-Diciembre: 0 de Compromiso de Confidencialidad y No Divulgación de la Información socializado/ 0 servidor con nuevo acceso) *100 = 0%
Acumulado 3er cuatrimestre: (1 +0+0+0/1+0+0+0) *100=100%
SEGUIMIENTO DTH
El formato “Compromiso de Confidencialidad y No Divulgación de la Información" hace parte del listado de documentos para posesión, por lo que cada funcionario nuevo debe leer y firmar este documento para continuar con su proceso de posesión y vinculación.
Indicador 1:
Septiembre: En este mes ingresaron 13 funcionarios(as) nuevos(as).  (13/13)*100= 100%
octubre: En este mes ingresaron 6 funcionarios(as) nuevos(as).  (6/6)*100= 100%
noviembre: En este mes ingresaron 16 funcionarios(as) nuevos(as).  (16/16)*100= 100%
diciembre: En este mes ingresaron 6 funcionarios(as) nuevos(as).  (10/10)*100= 100%
Acumulado 3er cuatrimestre: (13+6+16+10/13+6+16+10)*100= 100%
REPORTE AVANCE - CONTROL 3:
A continuación, se describen las actividades realizadas para dar cumplimiento al control establecido:
SEGUIMIENTO SGTH
- La documentación incorporada en la Historia laboral de cada funcionario, es objeto de préstamo para verificación de información es controlado mediante formato Control consulta o préstamo de documentos de archivo: Todo Documento, una vez se recibe y archiva en la historia laboral, se registra en la hoja de Control correspondiente. (Ver anexo 10)
- Uso del formato de préstamo de historias laborales: Durante el procedimiento de préstamo de historias laborales, es necesario que el usuario suscriba el formato de control de préstamo de documentos. (Ver anexo 11).
Indicador 3: 
                                                                                                                                                                                                                                                              -Septiembre: Durante el periodo se prestaron 203 historias laborales y los 203 expedientes fueron registrados en el formato de control de préstamo. (203/203)*100 = 0%
- Octubre: Durante el periodo se prestaron 129 historias laborales y los 129 expedientes fueron registrados en el formato de control de préstamo. (129/129)*100 = 0%                                                                                                                                     
Noviembre: Durante el periodo se prestaron 116 historias laborales y los 116 expedientes fueron registrados en el formato de control de préstamo. (116/116)*100 = 0%                                                                                                                          
Diciembre: Durante el periodo se prestaron 128 historias laborales y los 128 expedientes fueron registrados en el formato de control de préstamo. (128/128)*100 = 0%                                                                                                                          
Acumulado 3er cuatrimestre:                                                                                                                                                                                                                                                                                                                                                                    Durante el periodo se prestaron 448 historias laborales y los 448 expedientes fueron
SEGUIMIENTO SDTH
El acceso es restringido por lo tanto no es procedente el préstamo de las carpetas de medicina laboral.
REPORTE AVANCE PLAN DE ACCIÓN:
No hubo vulneración de la información personal de los(as) funcionarios(as) por tanto no procedió la aplicación del Plan de acción.</t>
  </si>
  <si>
    <t xml:space="preserve">Ver carpeta riesgo 8
   Anexo 10: Hoja Control                                                                                                      Anexo 11: Formato Control Prestamo                                                        Anexo 13: Registro fotografico - Area Historias Laborales </t>
  </si>
  <si>
    <t>A continuación se relaciona el análisis de la SDTH:
Controles
-La responsable del componente de accidentalidad en la SDTH realiza seguimiento mensual a través de la matriz de accidentalidad y a su vez la corresponsable del SG-SST solicita y revisa dicha información para cumplimiento al plan anual del SG-SST
-Los responsables de SG-SST solicitaran a la SGDRF que garantice y/o apropie la asignación de recursos financieros para llevar a cabo el cierre de las acciones correctivas identificadas y generadas por la SDTH
-Los responsables del SG-SST realizaran el seguimiento mensual a las dependencias responsables, respecto a su alcance y competencia para la consecución del cierre de las acciones correctivas identificadas y reportadas por la SDTH.
Acciones:
-Reporte simultaneo de accidentes de trabajo (ARL Y EPS)
-Investigación accidentes de trabajo
-Divulgación lección aprendida  
-Solicitar a las dependencias responsables la solución a las acciones correctivas enviadas desde la SDTH
Indicador 1: 
Frecuencia: 
-Mayo: 1 accidentes de trabajo / 1296 planta de personal) *100= 0.08
Análisis: Se disminuye en 50% el reporte de los accidentes de trabajo con relación al mes inmediatamente anterior, en comparación con la vigencia 2022 se observa también disminución del 70%, observando que las campañas de prevención y autocuidado implementadas han sido asertivas.
-junio: 1 accidentes de trabajo /1321 planta de personal) *100= 0,47
Análisis: Se evidencia que a pesar del incremento de número de servidores(as) se mantiene bajo el reporte de accidentes, observando que se mantiene la frecuencia con relación al mes inmediatamente anterior.
-julio: 7 accidentes de trabajo /1479 planta de personal) *100= 0,08
Análisis: Teniendo en cuenta que durante el periodo se inició la participación de funcionarios(as) y contratistas en las actividades deportivas internas y en los juegos distritales organizados por el servicio civil, se evidencia un aumento significativo en el reporte de eventos acaecidos, adicional se presentaron 2 accidentes de tránsito durante el traslado a una comisión.
-Agosto: 6 accidentes de trabajo /1408 planta de personal) *100= 0,43
Análisis: Se identifica una reducción en la accidentalidad presentada en el periodo, a pesar de que los funcionarios(as) se encuentran participando en las actividades deportivas internas, juegos distritales organizados por el servicio civil y las olimpiadas organizadas por la entidad.
Indicador 2: 
Severidad: 
-Mayo: 8 de ausencias / 1296 planta de personal) *100= 0.62
Análisis: Se obtiene un índice de severidad menor al mes de abril, toda vez que hay una disminución en el número de funcionarios(as) y contratistas, además las lesiones presentadas durante el periodo requirieron mayor tiempo de recuperación aumentado el número de días perdidos. Por otro lado, se observa variación porcentual de los días perdidos en comparación con el año 2022 puesto que los días de incapacidad reportados para el mismo periodo fueron 74.
-junio: 5 días de ausencias / 1321 planta de personal) *100= 0,38
Análisis: A pesar de que se presenta un incremento en el número de días perdidos, se observa que con relación al número de servidores(as) existe una diminución del índice de severidad; evidenciando que las lesiones presentadas requieren menor cantidad de días para los procesos de recuperación, permitiendo mayor productividad.
-julio: 24 días de ausencias / 1479 planta de personal) *100= 1.62
Análisis: Los eventos deportivos generan lesiones osteomusculares que requieren de procesos de rehabilitación prolongadas, por lo que para el periodo se presentó incremento de la severidad derivada de los eventos presentados y aumentando los días perdidos de productividad.
-Agosto: 24 días de ausencias / 1408 planta de personal) *100= 1.70
Análisis: Las actividades deportivas en las que se encuentran participando los funcionarios(as) de la entidad, han generado lesiones de origen osteomuscular que han incrementado el número de incapacidades permanentes parciales, evidenciándose un aumento en los días hombre trabajados</t>
  </si>
  <si>
    <t>Ver carpeta de evidencias riesgo # 9</t>
  </si>
  <si>
    <t>* Se  observa  en  los soportes  de los tres  controles formulados  lo siguiente:
 4 pantallazos  de lecciones aprendidas por cada uno de los meses
Matriz de seguimiento de accidentalidad
Carperta de  acciones correctivas:</t>
  </si>
  <si>
    <t>"Se materializó el riesgo: No se materializó el riesgo
REPORTE AVANCE - CONTROL 1:
La responsable del componente de accidentalidad en la SDTH realiza seguimiento mensual a través de la matriz de accidentalidad y a su vez la corresponsable del SG-SST solicita y revisa dicha información para cumplimiento al plan anual del SG-SST
Adicionalmente se realizan las siguientes actividades:
-Reporte simultaneo de accidentes de trabajo (ARL Y EPS)
-Investigación accidentes de trabajo
-Divulgación lección aprendida
-Solicitar a las dependencias responsables la solución a las acciones correctivas enviadas desde la SDTH
Indicador 1:
Frecuencia:
-Septiembre: 5 accidentes de trabajo /1535 colaboradores) *100= 0,33
Análisis: La entidad continua en el desarrollo de Olimpiada Deportivas debido a que se mantiene el reporte de eventos de accidentalidad, sin embargo, se identifica una disminución en la siniestralidad derivada de accidentes de tipo deportivo y un incremento en los propios del trabajo, siendo tendencia aquellos donde se involucra caídas de personas; lo anterior, respecto al mes anterior.
-Octubre: 1 accidentes de trabajo /1385 colaboradores) *100= 0,07
Análisis: Se evidencia disminución significativa en el reporte de accidentes de trabajo; se observa reducción proporcional a la cantidad de actividades deportivas programadas; siendo evidente que el mayor número de reportes se presenta durante el periodo en que se desarrollan las actividades recreo deportivas.
-Noviembre: 3 accidentes de trabajo /1478 colaboradores) *100= 0,20
Análisis: Se observa un aumento en el reporte de accidentes de trabajo, en relación tanto al mes anterior como al mismo periodo en la vigencia 2022; se evidencia mayor cultura de reporte entre los(as) funcionarios(as), además durante el periodo se desarrollaron actividades deportivas que generan mayor riesgo de accidentalidad
-Diciembre: 0 accidentes de trabajo /1430 colaboradores) *100= 0,00
Análisis: Durante el periodo no se reportaron accidentes e incidentes de trabajo, toda vez que se finalizaron las actividades deportivas y un gran porcentaje de funcionarios se encuentran en periodo de descanso o trabajo en casa, esto último debido a las remodelaciones en las instalaciones del CAC.
Indicador 2:
Severidad:
-Septiembre: 20 días de ausencias / 1535 colaboradores) *100= 1.30
Análisis: Las lesiones presentadas durante el periodo, han involucrado heridas lo que ha ocasionado un número significativo de días de incapacidad, sin embargo, se observa disminución con relación al periodo inmediatamente anterior; Los días de incapacidad derivados de accidentes presentados en periodos anteriores han generado mayor cantidad de días perdidos.
-Octubre: 27 días de ausencias / 1385 colaboradores) *100= 1.95
Análisis: A pesar de que se presenta disminución en el número de reportes de accidentes, se observa un aumento en los días perdidos derivados de incapacidad generados por accidentes de tipo deportivo ya que las lesiones presentadas requieren procesos de recuperación prolongados.
-Noviembre: 28 días de ausencias / 1478 colaboradores) *100= 1.89 Análisis: Teniendo en cuenta los diagnósticos derivados de los siniestros presentados, se observa un incremento en el número de días perdidos, toda vez que requieren mayor tiempo para su tratamiento y procesos de recuperación.
-Diciembre: 0 días de ausencias / 1430 colaboradores) *100= 0 Análisis: No se presentaron eventos que requirieran incapacidad o proceso de rehabilitación, por lo tanto para el periodo el indicador de severidad tuvo una disminución significativa.
REPORTE AVANCE - CONTROL 2:
Los responsables de SG-SST solicitan a la SGDRF que garantice y/o apropie la asignación de recursos financieros para llevar a cabo el cierre de las acciones correctivas identificadas y generadas por la SDTH
-Los responsables del SG-SST realizan seguimiento mensual a las dependencias responsables, respecto a su alcance y competencia para la consecución del cierre de las acciones correctivas identificadas y reportadas por la SDTH.
Adicionalmente, se continúa llevando el consolidado de acciones preventivas correctivas y de mejora del SGSST, se desarrollaron reuniones de seguimiento con la Dirección de Tecnologías de la Información y las Comunicaciones DTIC y la Subdirección de Gestión Documental y recursos Físicos SGDRF</t>
  </si>
  <si>
    <t xml:space="preserve"> Posibilidad de afectación económica (o presupuestal) y Reputacional por incumplimiento de los requisitos legales que se puedan generar en seguridad y salud en el trabajo debido a la inadecuada gestión del cambio y falta de compromiso de los mandos medios, funcionarios(as) y contratistas frente al cumplimiento de los requerimientos legales en SST</t>
  </si>
  <si>
    <t>A continuación se relaciona el análisis de la SDTH:
Controles: Realizar revisión y evaluación de cumplimiento de los requisitos legales, con muestra aleatoria por parte de personal externo, a fin de promover el principio de imparcialidad. 
Además se revisa el diario oficial con el fin de mantener información veraz en los registros de la matriz legal.
El lider y corresponsable del SG-SST realizan con el profesional a cargo una vez al mes la verificación de los requisitos legales emitidos y su respectivo cumplimiento.   
Acciónes: La revisión manual fue realizada con el profesional encargado y con el proveedor de la ARL.
Indicador 1: 
Mayo: (434/434)*100= 100%. La matriz quedaría consolidada con 434 requisitos legales con corte al 25 de mayo de 2023.
junio: (434/434)*100= 100%. La matriz quedaría consolidada con 434 requisitos legales con corte al  21 de junio de 2023.
julio: (435/435)*100= 100%. La matriz quedaría consolidada con 435 requisitos legales con corte al  23 de julio de 2023.
Agosto: (437/437) *100= 100%. La matriz quedaría consolidada con 437 requisitos legales con corte al 25 de agosto de 2023.</t>
  </si>
  <si>
    <t>Ver carpeta de evidencias riesgo # 10</t>
  </si>
  <si>
    <t>"Se materializó el riesgo: No se materializó el riesgo
A continuación, se relaciona el análisis de la SDTH:
Controles:.
El líder y corresponsable del SG-SST realizan con el profesional a cargo una vez al mes la verificación de los requisitos legales emitidos y su respectivo cumplimiento.
REPORTE AVANCE - CONTROL 1 y 2:
Realizar revisión y evaluación de cumplimiento de los requisitos legales, con muestra aleatoria por parte de personal externo, a fin de promover el principio de imparcialidad.
Además, se revisa el diario oficial con el fin de mantener información veraz en los registros de la matriz legal
La revisión manual fue realizada con el profesional encargado y con el proveedor de la ARL.
Indicador 1:
Septiembre: (441/441)*100=100%. La matriz quedaría consolidada con 441 requisitos legales con corte al 18 de septiembre de 2023
Octubre: (441/441)*100=100%. La matriz quedaría consolidada con 441 requisitos legales con corte al 20 de octubre de 2023
Noviembre: (359/359)*100=100%. La matriz quedaría consolidada con 359 requisitos legales con corte al 17 de noviembre de 2023
Diciembre: (359/359)*100=100%. La matriz quedaría consolidada con 359 requisitos legales con corte al 12 de diciembre de 2023
REPORTE AVANCE - CONTROL 3:
Se desarrollaron actividades de promoción del autocuidado y la toma de conciencia por parte de los servidores (as) de la Entidad en materia de seguridad y salud en el trabajo, además, se adelantaron conforme las competencias de cada dependencia las actuaciones o acciones que correspondan.
Actividades programadas del SST para septiembre (3/3)*100=100%
1. Consolidar y analizar las Estadísticas de ausentismo por causa médica
2. Gestionar y hacer seguimiento en la Matriz de accidentalidad 2023 según los casos presentados
3. Revisar Política y Objetivos del SG-SST
Actividades programadas del SST para octubre (5/5)*100=100%
1. Adelantar la actualización y seguimiento de la matriz legal
2. Consolidar y analizar las Estadísticas de ausentismo por causa médica
3. Gestionar y hacer seguimiento en la Matriz de accidentalidad 2023 según los casos presentados
4. Llevar a cabo la inducción del SG-SST
5. Revisión de acciones correctivas y de mejora
Actividades programadas del SST para noviembre (5/5)*100=100%
1. Consolidar y analizar las Estadísticas de ausentismo por causa médica.
2. Ejecutar la Revisión por la Alta Dirección del SG-SST.
3. Ejecutar la Rendición de Cuentas SG-SST.
4. Gestionar y hacer seguimiento en la Matriz de accidentalidad 2023 según los casos presentados.
5. Realizar la inducción al SG-SST a contratistas por prestación de servicios y obligados a tener el SG-SST.
Actividades programadas del SST para diciembre (21/21)*100=100%
01-Realizar evaluación y seguimiento a proveedores para verificar su cumplimiento con los estándares en seguridad y salud en el trabajo interpuestos por la Entidad.
02-Formular las AC/AM con base en el informe de auditoría interna, externa y los resultados de la autoevaluación.
03-Realizar seguimiento y verificación del Plan de Trabajo propuesto por el COPASST.
04-Solicitar el informe de cierre del Plan de Trabajo del COPASST año 2023.
05-Realizar seguimiento al cumplimiento del Programa de Capacitación.
06-Realizar seguimiento al cumplimiento del SVE.
07-Realizar seguimiento al cumplimiento del DME.
08- Consolidar y analizar las Estadísticas de ausentismo por causa médica.
09-Realizar seguimiento al cumplimiento del programa “Medicina laboral y preventiva”.
10-Realizar seguimiento al cumplimiento del programa “Estilos de vida saludable”.
11-Realizar seguimiento al cumplimiento del programa “subprograma de prevención de lesiones deportivas”
12-Realizar seguimiento al cumplimento del programa “Programa de prevención de alcoholismo, tabaquismo y consumo de sustancias psicoactivas”.
13-Realizar seguimiento al cumplimento del programa “Programa de prevención en riesgo biológico”
14-Gestionar y hacer seguimiento a los actos y condiciones inseguras reportados.
15-Gestionar y hacer seguimiento en la Matriz de accidentalidad 2023 según los casos presentados.
16-Realizar seguimiento al cumplimento del programa “Programa de inspecciones”.
17-Realizar seguimiento al cumplimento del programa “Programa de prevención de riesgo químico”.
18-Realizar seguimiento al cumplimiento del programa “Elementos de protección personal”.
19-Realizar seguimiento al cumplimiento de las actividades para la prevención, preparación y respuesta a emergencias.
20-Realizar seguimiento al cumplimiento del programa “Programa de prevención en riesgo público”
21- Realizar seguimiento al cumplimiento del programa “Plan estratégico de seguridad vial”</t>
  </si>
  <si>
    <t xml:space="preserve"> Posibilidad de afectación económical) y Reputacional por incumplimiento en las metas planteadas dentro del SGSST para la mitigación ante las declaraciones de emergencias sanitarias o pandemias debido a la inadecuada gestión ante la Declaración de una pandemia que impacte el desarrollo del Sistema de Gestión de Seguridad y Salud en el Trabajo de la Entidad.</t>
  </si>
  <si>
    <t xml:space="preserve">Controles:
La Líder del SG-SST y el apoyo SST, efectúan seguimientos mensuales a las actividades planteadas en el Plan Anual de Trabajo del SG-SST, realizan por medio de correo electrónico dos veces al mes en diferentes fechas, el recordatorio a todos los miembros del SG-SST, para verificar el cumplimiento de lo planeado vs lo ejecutado en el mes de julio.
Acciones:
Realizar seguimiento y verificación al contexto de la organización y gestión de riesgos y oportunidades.
Consolidar y analizar las Estadísticas de ausentismo por causa médica.
Gestionar y hacer seguimiento en la Matriz de accidentalidad 2023 según los casos presentados.
Indicador 1: 
Mayo: (3 actividades ejecutadas /3 actividades programadas) *100=100%
Junio: (4 actividades ejecutadas /4 actividades programadas) *100=100%
Julio: (20 actividades ejecutadas /20 actividades programadas) *100=100%
Agosto: (5 actividades ejecutadas /5 actividades programadas) *100=100%
Indicador Acumulado anual: ((22 actividades ejecutadas en el 1er cuatrimestre + (3+4+20+5 actividades ejecutadas en el 2do cuatrimestre)) / 88 actividades programadas en el año) *100%= 61.36%
</t>
  </si>
  <si>
    <t>Ver carpeta de evidencias riesgo # 11</t>
  </si>
  <si>
    <t xml:space="preserve">* Se  observa  en  los soportes  de los tres  controles formulados  lo siguientes:
Matriz de seguimiento de accidentalidad
Matriz de identificación de peligros y valoración de riesgos por sedes.
Campañas de tomas de conciencia
 Estadísticas de ausentismo por causa médica
</t>
  </si>
  <si>
    <t>Este riesgo fue eliminado. última medición en monitoreo del 2do cuatrimestre del 2023</t>
  </si>
  <si>
    <t>1, Durante el sugundo cuatrimestre se solicitaron 332 servicios los cuales se prestaron en su totalidad.
2, Durante el mes de Enero se realizo el cronograma de mantenimientos preventivos a la infraestructura fisica por lo cual se cumplio.</t>
  </si>
  <si>
    <t>Las evidencias se encuentran cargadas en la carpeta compartida de la SGDRF Documentos de Gestión del proceso 09 – Gestión Administrativa 2023.</t>
  </si>
  <si>
    <t xml:space="preserve"> Se  observa  en  los soportes  de los tres  controles formulados  lo siguiente:
Cronograma de  mantenimiento preventivo
Sedes de  Personeria de Bogotá
Matriz de registro mensual de prestaciones de servicios de mantenimiento.
</t>
  </si>
  <si>
    <t>1, Durante el tercer cuatrimestre se solicitaron 486 servicios los cuales se prestaron en su totalidad, para un cumplimiento del 100%.
2, Durante el mes de Enero se realizo el cronograma de mantenimientos preventivos a la infraestructura fisica por lo cual se cumplio al 100% durante el primer cuatrimestre.</t>
  </si>
  <si>
    <t>Las evidencias se encuentran cargadas en la carpeta “soportes por proceso 2023 – tercer cuatrimestre”, designada por la Direccion de Planeacion.</t>
  </si>
  <si>
    <t>1, Durante el sugundo cuatrimestre se solicitaron 1207 servicios los cuales se prestaron 1183 para un cumplimiento del 97,65%.
2, Durante el mes de Enero se realizo el cronograma de mantenimientos preventivos al parque automotor de la Personeria de Bogotá D.C por lo cual se cumplio.</t>
  </si>
  <si>
    <t xml:space="preserve"> Se  observa  en  los soportes  de los dos  controles formulados  lo siguiente:
Programa  de  mantenimiento  vehicular
Hojas de vida de Vehiculos
Contratos de mantenimiento
Matriz de registro mensual de prestaciones de servicios de mantenimiento.
Encuesta de satisfacción del servicios de transportes-</t>
  </si>
  <si>
    <t>1, Durante el tercer cuatrimestre se solicitaron 963 servicios, de los cuales se prestaron 944 para un cumplimiento del 97,38%.
2, Durante el mes de Enero se realizo el cronograma de mantenimientos preventivos al parque automotor de la Personeria de Bogotá D.C por lo cual se cumplio al 100% durnate el primer cuatrimestre.</t>
  </si>
  <si>
    <t>1, Se realizo el autocontrol de la carpeta compartida 
2, Se realizo la transferencia y se encuentra en verificacion por parte del archivo central.</t>
  </si>
  <si>
    <t xml:space="preserve"> Se  observa  en  los soportes  de los dos  controles formulados  lo siguiente:
Formato de autocontrol trimestral objetivo : revisar la carpeta compartida a fin de verificar que la información del proceso se encuentre  diligenciada, digitalizada y almacenada.
Acta de reunión de tranferencia documental  del 8 de agosto de 2023.
</t>
  </si>
  <si>
    <t>1, De acuerdo con el cronograma, en el segundo cuatrimestre se realizaron 70 inventarios cumpliendo al 100 % con el cronograma establecido.
2, En el segundo  cuatrimestre se realizó la  socialización del procedimiento de control de bienes, y se identificaron a todos los gestores de bienes la entidad para un cumplimiento del 100 % con respecto a las actividades del segundo cuatrimestre.
3, Para este segundo Cuatrimestre, la subdirección para garantizar el cumplimiento sigue  realizando los autocontroles mensualmente por lo tanto cumple al 100 %.</t>
  </si>
  <si>
    <t>1, De acuerdo con el cronograma, en el tercer cuatrimestre en el mes de octubre se cumplio con el 100 % del cronograma establecido en el mes de enero.
2, En el segundo  cuatrimestre se realizó la  socialización del procedimiento de control de bienes, y se identificaron a todos los gestores de bienes la entidad para un cumplimiento del 100 % con respecto a las actividades programadas para este riesgo.
3, Para este tercer Cuatrimestre, la subdirección para garantizar el cumplimiento sigue  realizando los autocontroles mensualmente por lo tanto cumple al 100 %.</t>
  </si>
  <si>
    <t xml:space="preserve">La Secretaria General emitió la circular No. 5 de Febrero de 2023, en la cual establece los lineamientos precisos con respecto a los requisitos para efectuar los pagos, así como los tiempos en los cuales se llevarán a cabo los mismos. (se adjunta Circular NO. 5) Asì mismo de manera mensual, via mail, se remite instructivo de pagos para el caso de contratistas, con el fin de dar claridad de la informaciòn requisito que es revisada para cada uno de los pagos.
</t>
  </si>
  <si>
    <t xml:space="preserve"> Como evidencia de lo anterior se remiten: Circular 05, pantallazos de intructivos de pagos y ejemplos de solicitudes de informaciòn y documentos cuando procede y formatos ejemplo de inducciòn a contratistasINDICADOR: 0
</t>
  </si>
  <si>
    <t xml:space="preserve"> Se  observa  en  los soportes  de los dos  controles formulados  lo siguiente:
* Instructivo de pagos
* Revisión  pago a proveedores
* Pantallazos a solicitudes de correcciones  a cuentas de contratistas.</t>
  </si>
  <si>
    <t xml:space="preserve">La Secretaria General emitió la circular No. 1 de Enero de 2023, en la cual establece los plazos y requerimientos de suminsitro de informaciòn contable (se adjunta Circular NO. 1. Se lleva a cabo la concilian de los saldos para lo cual se adjuntas las actas conrrespondientes de los meses de mayo, junio, julio de 2023. INDICADOR: 0"
</t>
  </si>
  <si>
    <t xml:space="preserve">La Secretaria General emitió la circular No. 1 de Enero de 2023, en la cual establece los plazos y requerimientos de suminsitro de informaciòn contable (se adjunta Circular NO. 1. Se lleva a cabo la concilian de los saldos para lo cual se adjuntas las actas conrrespondientes de los meses de mayo, junio, julio de 2023. INDICADOR: 0
</t>
  </si>
  <si>
    <t xml:space="preserve"> Se  observa  en  los soportes  de los dos  controles formulados  lo siguiente:
* Cirsular plazos contables.
* Actas de conciliación correspondientes  al último cuatrimestre.</t>
  </si>
  <si>
    <t xml:space="preserve">
Se mantiene la informaciòn y documentación de manera segura y bajo llave, asi como se cuenta con carpeta compartida a la que tienen acceso tan solo las personas autorizadas por la Subdirectora dentro del área financiera. Se adjuntan fotos Se utilizan los formatos establecidos por la Personerìa, para lo cual</t>
  </si>
  <si>
    <t xml:space="preserve"> Se adjuntan formato ejemplo. Como lo son, certificaciòn de pago, acta de reunion, declaraciòn juramentada. 
</t>
  </si>
  <si>
    <t>"e lleva a cabo el registro de acuerdo con la carpeta compartida de la caja menor, se adjunta pantallazo. En la evaluación efectuada a las polìticas se determinó procedente adelantar una actualización del manual actividad que se llevara a cabo y reportara en el siguiente corte de este mapa. INDICADOR: 100%</t>
  </si>
  <si>
    <t>Se lleva a cabo el registro de acuerdo con la carpeta compartida de la caja menor, se adjunta pantallazo. En la evaluación efectuada a las polìticas se determinó procedente adelantar una actualización del manual actividad que se llevara a cabo y reportara en el siguiente corte de este mapa. INDICADOR: 100%</t>
  </si>
  <si>
    <t xml:space="preserve"> Se  observa  en  los soportes  del controlesformulados  lo siguiente:
Trazabilidad modificacion Procedimiento Caja 
Carpeta compartida Caja Menor</t>
  </si>
  <si>
    <t>Se registran las consultas documentales en el Formato de control de préstamos y consultas de documentos (12-FR-02);  se suministran los documentos por medio digital para evitar su salida de las instalaciones del archivo central</t>
  </si>
  <si>
    <t>Muestra control consulta documentos del archivo central.</t>
  </si>
  <si>
    <t>Muestra control consulta documentos del archivo central.
Correo habilitado para atender consultas documentales</t>
  </si>
  <si>
    <t>Seguimiento a contrato para entrega de comunicaciones oficiales a destinatarios externos (supervisión al contrato de mensajería y correspondencia). Se verifica que los intentos de entrega de comunicaciones devueltas se cumplen por el contratista. Se reportan a las dependencias los sobres devueltos de comunicaciones oficiales externas enviadas en el formato 12-FR-15 planilla entrega sobres devueltos tramitados por grupo de correspondencia, junto con sobres devueltos, en los cuáles se especifican las causales de devoluciones de correo por errores atribuibles a las dependencias, tales como dirección incompleta o errada.</t>
  </si>
  <si>
    <t>Supervisiones al contrato de correspondencia</t>
  </si>
  <si>
    <t>Supervisiones al contrato de correspondencia
Informe sobres devueltos</t>
  </si>
  <si>
    <t xml:space="preserve"> Se  observa  en  los soportes  del controles formulados  lo siguiente:
* Supervisión contrato 472
* Relación de sobre devueltos  sobres devueltos de comunicaciones oficiales externa</t>
  </si>
  <si>
    <t>Servicio de vigilancia provisto por el contratista responsable de la custodia del archivo central de la Personería de Bogotá. Restricción de acceso al archivo a personas no autorizadas. Evitar el acceso a las áreas de custodia del archivo central de personal que ponga en riesgo la documentación, así como evitar el retiro de documentos sin registro en los controles de préstamo y consulta.</t>
  </si>
  <si>
    <t>supervisiones al contrato de custodia del archivo central</t>
  </si>
  <si>
    <t>Señalética archivo central, cláusulas sobre mecanismos de seguridad en bodega
Lineamiento: habilitación de un correo específico para asuntos de gestión documental, entre ellos, consltas a archivo central, con número de caso para control</t>
  </si>
  <si>
    <t>Se registran las consultas documentales en el Formato de control de préstamos y consultas de documentos (12-FR-02);  se suministran los documentos por medio digital para evitar la salida de los documentos de instalaciones del archivo central</t>
  </si>
  <si>
    <t>Muestra formato control préstamos
Lineamiento: habilitación de un correo específico para asuntos de gestión documental, entre ellos, consltas a archivo central, con número de caso para control</t>
  </si>
  <si>
    <t xml:space="preserve"> Se  observa  en  los soportes  del controles formulados  lo siguiente:
FormatoPrestamo12-FR-02
Correo pestamo documental.
</t>
  </si>
  <si>
    <t xml:space="preserve">Los supervisores de contratos revisan los informes de actividades presentados por los contratista y estos son aprobados mediante la certificación de pago de acuerdo con la periodicidad establecida en el contrato. Todos los pagos de contratos realizados han sido previamente aprobados por los supervisores mediante la plataforma Secop II
No se han reportado casos de incumplimiento de contrato.  
Se enviaron por correo masivo piezas audiovisoales alusivas a las funciones de supervisión e interventoria 
</t>
  </si>
  <si>
    <t>Control 1: Los supervisores de los contratos revisaron los informes de actividades presentados por los contratistas y aprueban mediante certificación de pago de acuerdo con la periodicidad establecida en el contrato y dan tramite al pago correspondiente. En caso de que se presenten inconsistencias el supervisor lo rechaza a travez de la plataforma transaccional secop 2 para ajuste del contratista. 
Adicional la profesional de calidad de la Subdirección de Gesión contractual realizo la validación alehatorioa de 38 contratos, verificando la ejecución  y el estado de los pagos de acuerdo a la forma de pago estipulada en el contrato. Y se requirio informe a los supervisores en los casos en los que no se evidencio pagos al dia. 
Control 2: En el periodo se elaborarón 8 pizas que fueron difundidas con los supervisores y contratistas durante el periodo
Acción: Se realizo la validación alehatoria del contrato 1836-2023 y se solicito al supervisor informar si a la fecha el contrato tiene ejecución contractual toda vez que no se evidencia la totalidad de los pagos en el reporte de pagos emitido por la Subdirección de Gestión Financiera y la plataforma transaccional SECOP 2.</t>
  </si>
  <si>
    <t>Control 1: Se adjunta carpeta con documentos de los contratos validados
Control 2: Correos con las piezas difundidas a Supervisores y Contratistas</t>
  </si>
  <si>
    <t xml:space="preserve"> Se  observa  en  los soportes  del controles formulados  lo siguiente:
* Análisis aleaytorio de pagos de enerp. Julio
*Correos con las piezas difundidas a Supervisores y Contratistas</t>
  </si>
  <si>
    <t xml:space="preserve">Se envio la información para el diseños de las piezas publicitarias relacionadas con riesgos de corrupción. Que no debemos hacer los funcionarios y contratistas de la Entidad. </t>
  </si>
  <si>
    <t xml:space="preserve">Control 1: El responsable de la Subdirección de Gestión Contractual reviso las condiciones de todos los procesos y publico en Secop 2 las documentos que lo soportan para conocimiento de los interesados. Se dio respuesta a todas las inquietudes y observaciones que se presentarón. El responsable de la Subdirección de Gestión Contractual verifico el cumplimiento de los requisitos de la contratación y se devolvieron mediante lista de chequeo con las observaciones y correcciones. 
Acción 1: Se enviarón piezas comunicativas mediante correo electronico al equipo de trabajo, supervisores y contratistas sobre actos de corrupción y sus consecuencias.
La Subdirección de Gestión Contractual no ha recibido reporte de casos de incumplimiento de contrato.  </t>
  </si>
  <si>
    <t xml:space="preserve">Control 1: Carpeta de evidencias de procesos devueltos con sus respectivas observaciones para su correccion y
carpeta de evidencias con respuesta a las observaciones generales a los procesos, se aclara que ninguna observación fue con respecto a temas de corrupción.
Accion 1: Correos con las piezas difundidas a Supervisores y Contratistas de prestación de servicios </t>
  </si>
  <si>
    <t xml:space="preserve"> Se  observa  en  los soportes  del controles formulados  lo siguiente:
Archivo de  procesos contractuales con  observaciones 
ias con respuesta a las observaciones generales a los procesos 
Lista de chequeos de algunos procesos contractuales.
piezas comunicativas mediante correo electronico al equipo de trabajo, supervisores y contratistas sobre actos de corrupción y sus consecuencia</t>
  </si>
  <si>
    <t xml:space="preserve">En la base de datos de acciones de tutela se asignan por reparto los abogados encargados de contestarlas, para lo cual se observa la respectiva especialidad, la directriz del responsable del área y la carga laboral. Esta base de datos tiene un estricto control de términos, es compartida con los responsables del trámite de acciones de tutela a través del almacenamiento en nube, y su administración está a cargo de un funcionario de carrera administrativa, quien cuenta con los permisos del respectivo programa informático. Análisis del indicador: Se dio cumplimiento al indicador, por cuanto en el período reportado se  notificaron 512 acciones de tutela y se contestaron dentro de los términos de tiempo concedidos 512 acciones de tutela. Es decir, se atendió oportunamente el 100%  de la acciones de tutela notificadas a la entidad como parte accionada o vinculada.
Además, se ha hecho énfasis en la insistencia del envío oportuno de los informes y soportes de acciones de tutela a las dependencias que previamente han conocido determinado tema, a través de correos electrónicos. Igualmente, se continúa realizando seguimiento a las actuaciones de relevancia en la página web de la Rama Judicial. </t>
  </si>
  <si>
    <t>La evidencia está conformada por correos electrónicos de reiteración de envío de información, imagen de la base de datos y de la página de la rama judicial.</t>
  </si>
  <si>
    <t xml:space="preserve"> Se  observa  en  los soportes  del controles formulados  lo siguiente:
 Correos electrónicos de reiteración de envío de información-
Imagen de la base de datos y de la página de la rama judicial.
</t>
  </si>
  <si>
    <t xml:space="preserve">En la base de datos de acciones de tutela se asignan por reparto los abogados encargados de contestarlas, para lo cual se observa la respectiva especialidad, la directriz del responsable del área y la carga laboral. Esta base de datos tiene un estricto control de términos, es compartida con los responsables del trámite de acciones de tutela a través del almacenamiento en nube, y su administración está a cargo de un funcionario de carrera administrativa, quien cuenta con los permisos del respectivo programa informático.  En el período reportado se  notificaron 520 acciones de tutela y se contestaron dentro de los términos de tiempo concedidos 520 acciones de tutela. Es decir, se atendió oportunamente el 100%  de la acciones de tutela notificadas a la entidad como parte accionada o vinculada.
Además, se ha hecho énfasis en la insistencia del envío oportuno de los informes y soportes de acciones de tutela a las dependencias que previamente han conocido determinado tema, a través de correos electrónicos. Igualmente, se continúa realizando seguimiento a las actuaciones de relevancia en la página web de la Rama Judicial. 
</t>
  </si>
  <si>
    <t>La evidencia está conformada por las imágenes de la base de datos de proceso judiciales de la dependencia y del seguimiento a procesos judiciales en el SiprojWeb.</t>
  </si>
  <si>
    <t>De manera permanente se efectúa seguimiento la base de datos  de la dependencia con el fin de verificar el cumplimiento de términos y asistencia a audiencias judiciales por parte de los profesionales que tienen a su cargo la representación de la Entidad.  Análisis del indicador: Se dio cumplimiento al indicador, por cuanto en el período reportado se intervinó dentro de los términos de tiempo concedidos en los 92 procesos judiciales que tiene activos la entidad, es decir, la dependencia actuó oportunamente en defensa de la entidad en el 100% de de los procesos judiciales.
Del mismo modo, se  realizó seguimiento a la incorporación de las piezas procesales en el Sistema de Información de Procesos Judiciales - SiprojWeb.</t>
  </si>
  <si>
    <t xml:space="preserve"> Se  observa  en  los soportes  del controles formulados  lo siguiente:
* imágenes de la base de datos de proceso judiciales de la dependencia.
* Seguimiento a procesos judiciales en el SiprojWe
</t>
  </si>
  <si>
    <t xml:space="preserve">De manera permanente  se efectúa seguimiento la base de datos  de la dependencia con el fin de verificar el cumplimiento de términos y asistencia a audiencias judiciales por parte de los profesionales que tienen a su cargo la representación de la Entidad.  En el período reportado se intervino dentro de los términos de tiempo concedidos en los 91 procesos judiciales que tiene activos la entidad, es decir, la dependencia actuó oportunamente en defensa de la entidad en el 100% de de los procesos judiciales.
Del mismo modo, se  realizó seguimiento a la incorporación de las piezas procesales en el Sistema de Información de Procesos Judiciales - SiprojWeb.
</t>
  </si>
  <si>
    <t>La evidencia está conformada por las imágenes de la base de datos de proceso judiciales de la dependencia, del seguimiento a procesos judiciales en el SiprojWeb y de informe rendido por abogado externo.</t>
  </si>
  <si>
    <t>La evidencia está conformada por una imágen del backup generado</t>
  </si>
  <si>
    <t>De forma constante se alimenta el drive institucional con la copia de las carpetas que son remitidas para el registro de sanciones disciplinarias. Análisis del indicador: Se dio cumplimiento al indicador, por cuanto en el período reportado se recepcionaron 29 carpetas para registro de sanciones disciplinarias y se realizó la copia respectiva en el drive institucional del 100% de las carpetas.</t>
  </si>
  <si>
    <t xml:space="preserve"> Se  observa  en  los soportes  del controles formulados  lo siguiente:
 imágen del backup generado</t>
  </si>
  <si>
    <t>De forma constante se alimenta el drive institucional con la copia de las carpetas que son remitidas para el registro de sanciones disciplinarias. En el período reportado se recepcionaron 33 solicitudes de registro de sanciones disciplinarias y se realizó la copia en el drive institucional del 100% de las carpetas, es decir, de 33 carpetas digitales con la totalidad de documentos.</t>
  </si>
  <si>
    <t>Imagenes de las carpetas creadas y subidas al drive institucional.</t>
  </si>
  <si>
    <t>1. Verificación aleatoria del soporte documental allegado por las OCID para su respectivo registro y revisión del registro en el certificado de antecedentes disciplinarios.( 50%)
2. Radicar las solicitudes de modificación 
y/o cancelación de sanciones disciplinarias con justificación legal a la DTIC y de soportes, firmadas por el jefe de la dependencia y exclusivamente a través del aplicativo SINPROC ( 50%)</t>
  </si>
  <si>
    <t xml:space="preserve">Se continúa alimentando la base de datos de la dependencia, en  la medida en que se tiene conocimiento de la sanción disciplinaria. En este sentido, el funcionario responsable debe revisar los fallos remitidos por las Oficinas de Control Interno Disciplinario de las entidades distritales para su posterior registro. Adicionalmente, se realiza revisión bimestral y aleatoria por parte del Jefe de la Oficina Asesora Jurídica. Finalmente, se pone de presente que en el periodo en cuestión no fue necesario realizar requerimientos de solicitud de modificación y/o cancelación de sanciones disciplinarias 
</t>
  </si>
  <si>
    <t>Actas de revisión aleatoria</t>
  </si>
  <si>
    <t xml:space="preserve"> Se  observa  en  los soportes  del controles formulados  lo siguiente:
Actas de revisión aleatoria  oporte documental allegado por las OCID para su respectivo registro y revisión del registro en el certificado de antecedentes disciplinarios.</t>
  </si>
  <si>
    <t>Se continúa alimentando la base de datos de la dependencia, en  la medida en que se tiene conocimiento de la sanción disciplinaria. En este sentido, el funcionario responsable debe revisar los fallos remitidos por las Oficinas de Control Interno Disciplinario de las entidades distritales para su posterior registro. Adicionalmente, se realiza revisión bimestral y aleatoria por parte del Jefe de la Oficina Asesora Jurídica y se efectúan los requerimientos de solicitud de modificación y/o cancelación de sanciones disciplinarias con justificación legal a la DTIC. En el período reportado, se realizó la revisión aleatoria de 6 de las 33 sanciones disciplinarias registradas sin que se reportara novedad alguna, y realizaron 6 modificaciones de regsitros de sanciones disciplinarias, por cumplimiento de las mismas</t>
  </si>
  <si>
    <t>La evidencia está conformada por las actas verificación aleatoria de registros de sanciones disciplinarias, y por las solicitudes de modificación y/o cancelación de registros de sanciones con justificación legal, dirigidas a la DTIC.</t>
  </si>
  <si>
    <t>La base de datos y tutelas es compartida con los responsables del trámite de acciones de tutela a través del almacenamiento en nube y registro en el sistema SIRIUS. A su vez, la base de datos está a cargo de un funcionario de carrera administrativa, quien es el encargado de controlar y administar la base de datos. 
Adicionalmente se realizó sensibilización al interior de la oficina sobre la importancia de registrar la infomación en la base de datos de tutelas bajo estandares de calidad, oportunidad y veracidad</t>
  </si>
  <si>
    <t>Imagen de la base de datos y correo de sensibilización</t>
  </si>
  <si>
    <t xml:space="preserve"> Se  observa  en  los soportes  del controles formulados  lo siguiente:
* Base de datos  con la cual se realiza el control y seguimiento de los reportes que se deben registrar en tiempo
*  Correo sensibilizaciones para fortalecer las prácticas de anticorrupción de los funcionarios y contratistas del proceso de Gestión Jurídica</t>
  </si>
  <si>
    <t xml:space="preserve">Mediante correo electrónico, se realizó la sensibilización en el registro de información de la base de acciones constitucionales, para fortalecer las prácticas de anticorrupción de los funcionarios y contratistas del proceso </t>
  </si>
  <si>
    <t>Imagen de correo de sensibilización</t>
  </si>
  <si>
    <t xml:space="preserve">"Esta actividad se cumplió el 100% debido a que se realizó análisis de los tiempos de espera de los(as) usuarios(as) correspondiente al segundo cuatrimestre de 2023.
Se fortalecieron los servicios en línea que presta la Entidad, tales como: Elaboración de tutelas, impugnaciones, desacatos; registro de veedurías ciudadanas; requerimientos ciudadanos PQRSD; agendamiento en línea, conciliaciones; línea 143; entre otros."
</t>
  </si>
  <si>
    <t xml:space="preserve">"Anexo 1. Análisis de los tiempos de espera de los usuarios del 2DO trimestre de 2023.
Anexo 2. Fortalecimiento de los servicios en línea."
</t>
  </si>
  <si>
    <t xml:space="preserve"> Se  observa  en  los soportes  del controles formulados  lo siguiente:
"Anexo 1. Análisis de los tiempos de espera de los usuarios del 2DO trimestre de 2023.
Pantlazzos de servivios en línea.</t>
  </si>
  <si>
    <t>Esta actividad se cumplió el 100% debido a que se realizó análisis de los tiempos de espera de los(as) usuarios(as) correspondiente al 3ER cuatrimestre de 2023.
Se fortalecieron los servicios en línea que presta la Entidad, tales como: Elaboración de tutelas, impugnaciones, desacatos; registro de veedurías ciudadanas; requerimientos ciudadanos PQRSD; agendamiento en línea, conciliaciones; línea 143; entre otros.</t>
  </si>
  <si>
    <t>Anexo 1. Análisis de los tiempos de espera de los usuarios del 3ER trimestre de 2023.
Anexo 2. Fortalecimiento de los servicios en línea.</t>
  </si>
  <si>
    <t xml:space="preserve">"Esta actividad se cumplió el 100% debido a que se realizó copia de seguridad de la información en un disco duro externo de 500 gigas, en lo relacionado con el repositorio office 365 del usuario: nsamudio@personeriabogotá.gov.co., con el objeto de mitigar el riesgo de pérdida de información relevante del Proceso Servicio al usuario.
Se concedió accesos a los (as) funcionarios (as) y contratistas de la Secretaría General, a través de SharePoint de OneDrive del repositorio de office 365."""
</t>
  </si>
  <si>
    <t xml:space="preserve">"Anexo 3. Solicitud de copia de seguridad.
Anexo 3.1. Formulario de mesa de ayuda.
Anexo 4. Carpeta compartida Servicio al Usuario."
</t>
  </si>
  <si>
    <t xml:space="preserve"> Se  observa  en  los soportes  del controles formulados  lo siguiente:
* Formato solicitud entrega o restauración de backups.
*  Pantallazo formulario mesa de ayuda.
*  Pantlazzo  carpeta compartida.</t>
  </si>
  <si>
    <t>Esta actividad se cumplió el 100% debido a que se realizó copia de seguridad de la información en un disco duro externo de 500 gigas, en lo relacionado con el repositorio office 365 del usuario: nsamudio@personeriabogotá.gov.co., con el objeto de mitigar el riesgo de pérdida de información relevante del Proceso Servicio al usuario.
Se concedió accesos a los (as) funcionarios (as) y contratistas de la Secretaría General, a través de SharePoint de OneDrive del repositorio de office 365."</t>
  </si>
  <si>
    <t>Anexo 3. Solicitud de copia de seguridad.
Anexo 3.1. Formulario de mesa de ayuda.
Anexo 4. Carpeta compartida Servicio al Usuario.</t>
  </si>
  <si>
    <t xml:space="preserve">Esta actividad se cumplió el 100% debido a que se realizó análisis de seguimiento de las video atenciones de los(as) usuarios(as) correspondiente al segundo trimestre de 2023.
</t>
  </si>
  <si>
    <t xml:space="preserve">Anexo 5. Seguimiento a la Atención Virtual del 2DO trimestre de 2023.
</t>
  </si>
  <si>
    <t xml:space="preserve"> Se  observa  en  los soportes  del controles formulados  lo siguiente:
Seguimiento a la Atención Virtual del 2DO trimestre de 2023.</t>
  </si>
  <si>
    <t>Esta actividad se cumplió el 100% debido a que se realizó análisis de seguimiento de las video atenciones de los(as) usuarios(as) correspondiente al 3ER trimestre de 2023.</t>
  </si>
  <si>
    <t>Anexo 5. Seguimiento a la Atención Virtual del 3ER trimestre de 2023.</t>
  </si>
  <si>
    <t>Fortalecer el conocimiento de los funcionarios de la Oficina al igual que las directrices para evitar nulidades en primera y segunda instancia (100%)</t>
  </si>
  <si>
    <t xml:space="preserve">Riesgo no materializado: no se presentaron nulidades en el periodo
0% de nulidades primera instancia. // 0% de nulidades segunda instancia.
a. Debido a las significativas mejoras adoptadas en el proceso, no se presentaron devoluciones de fondo que ameriten devoluciones gracias a ello no se considera la necesidad de designar la revisión a un profesional experto previo a su entrada al despacho.  
b. El jefe de la dependencia asume la revisión integral de las actuaciones y realiza una retroalimentación permanente con cada uno(as) de los(as) profesionales sustanciadores(as) y demás equipo de trabajo para garantizar el pleno cumplimiento de los requisitos legales, evitando la materialización de nulidades.
c. La información de las actuaciones es registrada por los profesionales en el Sistema SINPROC para garantizar una adecuada trazabilidad en cada expediente, lo cual es considerado como la BD control al despacho
</t>
  </si>
  <si>
    <t xml:space="preserve">a. 20230118 Reunión Riesgos equipo de trabajo OCID
b. 20230118 Revisión PD vigentes y lineamientos SGC 2023
c. 20230124 Evidencia reunión equipo OCID
La información de las actuaciones es registrada por los profesionales en el Sistema SINPROC para garantizar una adecuada trazabilidad en cada expediente.
</t>
  </si>
  <si>
    <t xml:space="preserve">0% 	0 nulidades primera instancia / 112 procesos activos
0% 	0 nulidades segunda instancia / 112 procesos activos
El(la) jefe de dependencia realiza la revisión integral de las actuaciones y realiza una retroalimentación permanente en seguimientos individuales con cada uno(as) de los(as) profesionales sustanciadores(as) y demás equipo de trabajo para garantizar el pleno cumplimiento de los requisitos legales.
Se designa a uno de los profesionales especializados para apoyar la actividad de revisión de decisiones de fondo.
</t>
  </si>
  <si>
    <t xml:space="preserve">- 20230717 Asistencia Reunión OCID instrucciones
- 20230829 Mesa de trabajo OCID SGC
- 20230831 Muestra control decisiones OCID
- 20230906 Constancia cumplimiento seguimiento abogados
La información de las actuaciones es registrada por los profesionales en el Sistema SINPROC para garantizar una adecuada trazabilidad en cada expediente.
</t>
  </si>
  <si>
    <t xml:space="preserve"> Se  observa  en  los soportes  del controles formulados  lo siguiente:
- Asistencia Reunión OCID instrucciones
-  Mesa de trabajo OCID SGC
-  Muestra control decisiones OCID
-  Constancia cumplimiento seguimiento abogado</t>
  </si>
  <si>
    <t>La jefe de dependencia asume la revisión integral de las actuaciones y realiza una retroalimentación permanente con cada uno(as) de los(as) profesionales sustanciadores(as) y demás equipo de trabajo para garantizar el pleno cumplimiento de los requisitos legales.
Los(as) funcionarios de la dependencia participan en diversas jornadas de capacitación en diversos temas y actualizan el repositorio normativo.
El personal asignado a la dependencia recibe una inducción apropiada para las actividades asignadas.</t>
  </si>
  <si>
    <t xml:space="preserve">20230914 Evidencia correo corrección de AUTOS
20231026 Muestra correo de devolución de jefe a profesional
20230930 Constancias de funcionarios OCID - Cursos
20230930 Evidencia SGC OCID - Repositorio de normas
20230904 actas de entrenamiento puesto de trabajo OCID
20230923 Todos somos Gestores CRECIMIENTO PERSONAL
</t>
  </si>
  <si>
    <t>Efectuar jornadas semestrales de sensibilización con todo el talento humano a cargo de los expedientes, con el fin de reafirmar el código de integridad y la Circular No. 1 con el fin de aplicar el control de legalidad  (100%)</t>
  </si>
  <si>
    <t xml:space="preserve">Riesgo no materializado. El documento es socializado de manera permanente respecto de las pautas para el control de legalidad y se fortalece con los seguimientos individuales
a. Se socializan pautas de Gestión del Riesgo
b. Socialización Gestor de Integridad: Documento de Código de Integridad socializado con el equipo de trabajo.
c. La base de datos para registro y consulta se encuentra en servicio y actualizada de acuerdo a los requerimientos de la Oficina.
d. Se adelantan acciones para la actualización del Proceso 15 Control Disciplinario Interno considerando que en el procedimiento la administración de la base de datos se encuentra a cargo del personal asistencial, quienes suministran información oportuna e inmediata a los requerimientos de la jefatura y profesionales sustanciadores.
</t>
  </si>
  <si>
    <t xml:space="preserve">a. 20230112 Acta Concertación planeación OCID 2023 Numeral 4.
b. 20230314 Mesa de trabajo OCID marzo 2023 Numeral 3.
c1. 20230410 Actualización base de datos radicados
c2. 20230519 Evidencia estructura bases de datos
d. 20230306 Mesa de trabajo OCID _DP Actualización de documentos.
</t>
  </si>
  <si>
    <t xml:space="preserve">No se presentaron duplicidades en las investigaciones adelantadas 
0%	Cero (0) duplicidades en el periodo / 112 procesos vigentes
a.	Se socializan con funcionarios asistenciales y profesional ales las pautas de Gestión del Riesgo
b.	Se realiza la asignación de gestores de integridad para el desarrollo de las actividades programadas relacionadas con el Código de Integridad.
c.	La base de datos para registro y consulta se encuentra en servicio y actualizada de acuerdo a los requerimientos de la Oficina.
d.	Se adelantan acciones para la actualización del Proceso 15 Control Disciplinario Interno considerando que en el procedimiento la ajustado a la actual dinámica de la Oficina
</t>
  </si>
  <si>
    <t xml:space="preserve">- 20230717 Asistencia Reunión OCID instrucciones
- 20230829 Mesa de trabajo OCID SGC
- 20230831 Muestra control decisiones OCID
- 20230906 Constancia cumplimiento seguimiento abogados
</t>
  </si>
  <si>
    <t xml:space="preserve"> Se  observa  en  los soportes  del controles formulados  lo siguiente:
- Asistencia Reunión OCID instrucciones
- Mesa de trabajo OCID SGC
- 1Muestra control decisiones OCID
- Constancia cumplimiento seguimiento abogados</t>
  </si>
  <si>
    <t xml:space="preserve">
Se socializan pautas de Gestión del Riesgo
La base de datos para registro y consulta se ncuentra en servicio y actualizada de acuerdo a los requerimientos de la Oficina.
Se adelantan acciones para la actualización del Proceso 15 Control Disciplinario Interno </t>
  </si>
  <si>
    <t xml:space="preserve">- 20230913 Presentación SENSIBILIZACION OCID RIESGOS
- 20230913 Programación sesión gestión de riesgos OCID
- 20230913 Socialización sobre la gestión del riesgo Dirección de Planeación
20230930 Funcionalidades OCID
20230930 Funcionalidades Archivo de gestión
20230930 Funcionalidades Control de comunicaciones
20231013 Nueva solicitud en Isolucion documentos Proceso 15 </t>
  </si>
  <si>
    <t>Revisión y actualización semanal de las bases de datos, sobre la fecha de los hechos y de apertura de investigación disciplinaria  (100%)</t>
  </si>
  <si>
    <t>Riesgo NO materializado: No se presentaron caducidades ni prescripciones
Cero (0) caducidades en el periodo/ procesos vigentes
Cero (0) prescripciones en el periodo / procesos vigentes
a. De manera permanente se realizan seguimientos y retroalimentación con los profesionales a cargo de los procesos.
b. Mediante esta estrategia se realiza un seguimiento conjunto entre la jefatura y profesionales responsables del trámite de los procesos.</t>
  </si>
  <si>
    <t xml:space="preserve">a. 2023 Evidencia actas seguimiento con abogados (Documentos reservados)
b. 20230110 Seguimiento individual entre jefe y profesionales
</t>
  </si>
  <si>
    <t>Durante el primer cuatrimestre Verificados los soportes allegados se evidenciaron que el proceso a través de las diferentes actividades efectuadas durante el primer cuatrimestre de 2023, está dando cumplimiento a los controles establecidos para evitar que se materialice el riesgo a través de</t>
  </si>
  <si>
    <t xml:space="preserve">Riesgo no materializado
0% 	Cero (0) caducidades en el periodo/ 112 procesos vigentes
0%	Cero (0) prescripciones en el periodo / 112 procesos vigentes
a.	De manera permanente se realizan seguimientos y retroalimentación con los profesionales a cargo de los procesos.
b.	En reuniones permanentes con el equipo de trabajo se suministran pautas desde la jefatura para abordar acciones que previenen la materialización de este riesgo.
</t>
  </si>
  <si>
    <t xml:space="preserve">- 20230717 Asistencia Reunión OCID instrucciones
- 20230829 Mesa de trabajo OCID SGC
- 20230906 Constancia cumplimiento seguimiento abogados
- 20230505 Taller socialización riesgo - Participa OCID
</t>
  </si>
  <si>
    <t xml:space="preserve"> Se  observa  en  los soportes  del controles formulados  lo siguiente:
- Asistencia Reunión OCID instrucciones
-  Mesa de trabajo OCID SGC
-  Constancia cumplimiento seguimiento abogados
-  Taller socialización riesgo - Participa OCID</t>
  </si>
  <si>
    <t xml:space="preserve">La dependencia asigna las actividades de acuerdo a los perfiles de cada uno de los integrantes del equipo de trabajo y realiza actividades de toma de conciencia
Se socializan los resultados periódicos de la gestión y con ello se socializan pautas de Gestión del Riesgo
 Se realiza mesa de trabajo con la responsable del procesos de Atención al Ciudadano y Talento Humano para definir pautas y directrices para una adecuada gestión para las QRSDF y requerimientos </t>
  </si>
  <si>
    <t>20230930 Personas Perfiles Proceso 15 CDI
20231005 Asistencia taller OCID Toma de conciencia
- 20231006 Reporte tercer trimestre actividades OCID 
20231101 Mesa de trabajo QRSDF SG OCID
20231101 Mesa de trabajo QRSDF SG OCID
20231117 Mesa de trabajo OCID - DTH – SGTH
20231117 Mesa de trabajo OCID DTH SGTH</t>
  </si>
  <si>
    <t xml:space="preserve">Riesgo NO materializado: Se efectuaron la totalidad de las actividades requeridas en el periodo, constituyendo al proceso como referente en materia de gestión documental.
a. En inspección física se constata que el mobiliario de archivo cumple con las condiciones para garantizar la adecuada custodia, conservación y seguridad de los documentos de archivo.
b. Se constata de manera permanente el inventario de expedientes de la dependencia y se garantiza una adecuada depuración y verificación de los datos registrados
c. En visita realizada por el proceso de Gestión Documental se constata que la dependencia cumple con las pautas y mejores prácticas para la administración de archivos físicos, medios magnéticos y archivos digitales.
</t>
  </si>
  <si>
    <t xml:space="preserve">a1. 20230127 visita de control de Gestión Documental
a2. 20230127 Visita Inspección instalaciones archivo de gestión OCID
a3. 20230502 EVIDENCIAS SGC MAPA DE RIESGOS
b. 20230202 Registro actividades OCID _ Inventario documental FUID en línea.
c. 20230310 Acompañamiento Gestión Documental OCID
</t>
  </si>
  <si>
    <t>Durante el primer cuatrimestre Verificados los soportes allegados se evidenció que el proceso a través de las diferentes actividades efectuadas durante el primer cuatrimestre de 2023, está dando cumplimiento a los controles establecidos para evitar que se materialice el riesgo.</t>
  </si>
  <si>
    <t xml:space="preserve">Riesgo no materializado.
a.	La dependencia cuenta con el mobiliario de archivo y realiza el mantenimiento adecuado para mantener condiciones óptimas de conservación
b.	La dependencia cuenta con un inventario de expedientes debidamente organizados y realiza la transferencia documental de acuerdo a la TRD.
</t>
  </si>
  <si>
    <t xml:space="preserve">- 20230629 Marcación mobiliario de archivo de gestión OCID
- 20230726 Control aseo áreas de archivo 12-FR-03
- 20230804 Acta de transferencia documental
- 20230804 Inventario documental transferencia
- 20230817 Seguimiento actividades SGC
- 20230906 Constancia cumplimiento actividades SGC Mapa Riesgos
</t>
  </si>
  <si>
    <t xml:space="preserve"> Se  observa  en  los soportes  del controles formulados  lo siguiente:
- Marcación mobiliario de archivo de gestión OCID
- Control aseo áreas de archivo 12-FR-03
- Acta de transferencia documental
- Inventario documental transferencia
- Seguimiento actividades SGC
-  Constancia cumplimiento actividades SGC Mapa Riesgo</t>
  </si>
  <si>
    <t>En mesa de trabajo se constata y se socializan los aspectos necesarios para el cumplimiento de los parámetros de Gestión Documental y seguridad en la información:
Se constata de manera permanente el control de préstamo y consulta de expedientes de la dependencia.
Se realiza el control de acceso mediante una barrera física, señalización y un puesto de trabajo de primer abordaje a los usuarios</t>
  </si>
  <si>
    <t>20230905 Mesa de trabajo OCID Gestión Documental
20230929 Actualización activos información
20230929 Sensibilizacion SGSI y activos información
20230816 a 20231230 Control préstamo y consulta de expedientes
20231117 Mesa de trabajo OCID DTH SGTH 01
20231117 Mesa de trabajo OCID DTH SGTH 02</t>
  </si>
  <si>
    <t>Posibilidad de afectación reputacional originada por la violación en la reserva procesal.</t>
  </si>
  <si>
    <t xml:space="preserve">1 (un) Documento socializado / 1 (un) documento planeado
a. Se adoptan medidas para evitar la salida de expedientes físicos de la Oficina
b. Se constata que la dependencia cuenta con mobiliario adecuado y suficiente para adecuada custodia, conservación y cumplimiento de medidas de seguridad, y que cumple  cumplen con los requerimientos en materia de gestión documental.
c. Optimización medidas para el acceso de usuarios a las instalaciones.
Sostenimiento a las acciones de documento digital para la atención de copias.
Reducción en la salida de expedientes físicos mediante el proceso de digitalización
Control permanente sobre los expedientes de procesos disciplinarios.
d. Implementación y actualización de Inventario Documental en línea medianteadaptación del Formato 12-FR-06
</t>
  </si>
  <si>
    <t>a. 230329 Actividades OCID Prevención de riesgos digitalización de expedientes.
b1. 20230127 Visita de control de Gestión Documental
b2. 20230310 Acompañamiento Gestión Documental OCID
b3. 20230127 Visita Inspección instalaciones archivo de gestión OCID
c. 20230502 evidencias SGC mapa de riesgos
d. 20230202 Registro actividades OCID _ Inventario documental FUID en línea</t>
  </si>
  <si>
    <t>Durante el primer cuatrimestre Verificados los soportes allegados se evidenciaron que el proceso a través de las diferentes actividades efectuadas durante el primer cuatrimestre de 2023, está dando cumplimiento a los controles establecidos para evitar que se materialice el riesgo</t>
  </si>
  <si>
    <t>Durante el periodo no se han materializado circunstancias que afecten la reserva procesal de los expedientes o asuntos de la Oficina.
1 (un) Documento socializado / 1 (un) documento planeado
Se constata que la dependencia se encuentra cumpliendo con los procedimientos establecidos: 
La dependencia cuenta con mobiliario adecuado y suficiente para adecuada custodia, conservación y cumplimiento de medidas de seguridad y se realiza el mantenimiento adecuado.
La dependencia realiza la aplicación y sostenimiento de las mejoras prácticas garantizando la seguridad de la información contenida en los diferentes medios y soportes.</t>
  </si>
  <si>
    <t xml:space="preserve">
- 20230226 a 20230810 12-FR-02 Control prestamo
- 20230530 EXP 12345 2023 Remision copia digital de expediente (plantilla)
- 20230823 2023 EXP 12345 VISTA EXPEDIENTE (Ejemplo)
- 20230726 Control aseo areas de archivo 12-FR-03</t>
  </si>
  <si>
    <t xml:space="preserve"> Se  observa  en  los soportes  del controles formulados  lo siguiente:
-  12-FR-02 Control prestamo
-  EXP 12345 2023 Remision copia digital de expediente (plantilla)
- EXP 12345 VISTA EXPEDIENTE</t>
  </si>
  <si>
    <t xml:space="preserve">1 (un) Documento socializado / 1 (un) documento planeado. Cumplimiento 100%
Se constata que la dependencia se encuentra cumpliendo con los procedimientos establecidos en materia de Gestion Documental
La dependencia cuenta con mobiliario adecuado y suficiente para adecuada custodia, conservación y cumplimiento de medidas de seguridad y se realiza el mantenimiento adecuado.
Se conserva en uso la barrera de acceso con la mejora indicada por el Sistema de Gestión de Seguridad y Salud en el Trabajo SGSST; simultáneamente al uso del puesto de recepción donde se brinda la atención inicial a usuarios, en el cual se asignó un funcionario asistencial.
</t>
  </si>
  <si>
    <t xml:space="preserve">
 20230905 Mesa de trabajo OCID Gestion Documental
 20231221 Control limpieza areas de archivo
20231220 Evidencia Acceso Restringido OCID 01
20231220 Evidencia Acceso Restringido OCID 02</t>
  </si>
  <si>
    <t xml:space="preserve">a. Se adelantan acciones de seguimiento y verificación con todo el talento humano a cargo de los expedientes, con el fin de reafirmar el código de integridad y la Circular No. 1 con el fin de aplicar el control de legalidad 
b. El Equipo de trabajo, se reúne de manera periódica para brindar lineamientos, orientaciones, directrices necesarias para el desarrollo de las funciones de la dependencia.
</t>
  </si>
  <si>
    <t>a.  20230110 SEGUIMIENTO INDIVIDUAL CON PROFESIONALES OCID
b1. 20230112 Acta Concertacion planeación OCID 2023
b2. 20230118 Reunión Riesgos equipo de trabajo OCID
b3. 20230124 Evidencia reunion equipo OCID
b4. 20230314 Mesa de trabajo OCID Marzo 2023</t>
  </si>
  <si>
    <t>Durante el primer cuatrimestre Verificados los soportes allegados se evidenció que el proceso a través de las diferentes actividades efectuadas durante el primer cuatrimestre de 2023, está dando cumplimiento a los controles establecidos para evitar que se materialice el riesgo</t>
  </si>
  <si>
    <t>Se conserva en uso la barrera de acceso con la mejora indicada por el Sistema de Gestión de Seguridad y Salud en el Trabajo SGSST; simultáneamente al uso del puesto de recepción donde se brinda la atención inicial a usuarios, en el cual se asignó un funcionario asistencial.
No se han materializado circunstancias que generen la posibilidad de violación de la reserva procesal relacionado con acceso a las instalaciones
Referente a este control la Oficina garantiza plenamente las acciones de control de accesos a las instalaciones.</t>
  </si>
  <si>
    <t>20230906 Constancia cumplimiento actividades SGC Mapa Riesgos</t>
  </si>
  <si>
    <t xml:space="preserve"> Se  observa  en  los soportes  del controles formulados  lo siguiente:
 Constancia cumplimiento actividades SGC Mapa Riesgos</t>
  </si>
  <si>
    <t>100%%</t>
  </si>
  <si>
    <t>11 funcionarios por sensibilizar / 11 funcionario sensibilizados. Cumplimiento 100%
Se da continuidad a las acciones de seguimiento y verificación con todo el talento humano a cargo de los expedientes, con el fin de reafirmar el código de integridad y la Circular No. 1  con el fin de aplicar el control de legalidad
De manera permanete el(la) jefe de la dependencia realiza una retroalimentación de las diferentes actuaciones en los procesos disciplinarios y se imparten las directrices correpondientes para cada caso.
Se realizan acciones de sensibilización con el equipo de trabajo.</t>
  </si>
  <si>
    <t>20230906 Constancia cumplimiento seguimiento abogados
20230923 Todos somos Gestores CRECIMIENTO PERSONAL
20230906 Constancia cumplimiento seguimiento abogados
20231005 Asistencia taller OCID - Toma de conciencia
20231026 Muestra correo de devolucion de jefe a profesional
20230825 Capacitacion Conflicto de intereses
20230825 Constancia asistencia Capacitacion Conflicto Intereses
20230829 Mesa de trabajo OCID SGC
20230913 Presentación SENSIBILIZACION  OCID RIESGOS
20230913 Socialización sobre la gestión del riesgo Direccion de Planeación</t>
  </si>
  <si>
    <t xml:space="preserve">100%
</t>
  </si>
  <si>
    <t>Se diligenciaron los formatos de Compromiso Ético y Reporte de Confidencialidad y Conflicto de Intereses de los Auditores Comisionados para la Auditoría Interna del SG-SST y las Auditorías Internas al SGC de los procesos Comunicación Estratégica, Gestión del Conocimiento, Direccionamiento Estratégico, Servicio al Usuario y Gestión Jurídica que iniciaron en los meses de julio y agosto de la presente vigencia.</t>
  </si>
  <si>
    <t>Formatos de Compromiso Ético (9) y Reporte de Confidencialidad y Conflicto de Intereses de los Auditores (9)</t>
  </si>
  <si>
    <t xml:space="preserve"> Se  observa  en  los soportes  del controles formulados  lo siguiente:
* 9  Formatos de Compromiso Ético (
* 9  Reporte de Confidencialidad y Conflicto de Intereses de los Auditores</t>
  </si>
  <si>
    <t>Durante el presente periodo, se llevó a cabo:
1. Socialización del Código de Ética del Auditor y Estatuto de la Auditoría Interna. Acta de Reunión de fecha 25/10/2023
2. Diligenciamiento de los formatos: Compromiso Ético y Reporte de Confidencialidad y Conflicto de Intereses de los Auditores (16-FR-10) comisionados para las Auditorías Internas al Sistema de Gestión de la Calidad (ISO 9001:2015) correspondiente a los procesos Gestión Administrativa, Gestión Financiera, Gestión Contractual, Promoción y Defensa de Derechos, Prevención y Control a la Función Pública, Potestad Disciplinaria, Control Interno Disciplinario, Sistema de Gestión Ambiental (ISO 14001:2015) y Sistema de Gestión de Seguridad de la Información (ISO 27001:2013) que iniciaron en los meses de septiembre, octubre y noviembre de la vigencia 2023 respectivamente.</t>
  </si>
  <si>
    <t>- Acta de Reunión de fecha 25/10/2023 (1)
- Formatos de Compromiso Ético (14)
- Reporte de Confidencialidad y Conflicto de Intereses de los Auditores (14)</t>
  </si>
  <si>
    <t>1.Una jornada de Socialización del mapa de Riesgos de Gestión de la OCI.
2,  Capacitaciónes  y Sensibilizaciones en temas relacionados con normatividad y procedimiento.
3.  Revisión de la información allegada por los procesos. En caso de presentarse alguna observación, se realiza retraolimentación a través de correo electrónico y/o presencia</t>
  </si>
  <si>
    <t xml:space="preserve"> Durante el presente periodo, se llevó a cabo:
2. En el mes de Mayo se llevó a cabo el Taller "Identificación y Valoración del Riesgo"
3.  Del informe del mapa de riesgos de gestión elaborado y presentado, se  generaron cuatro (4) retroalimentaciones específicas con los procesos.
4.  Se generaron y presentaron los siguientes Informes avalados por el Jefe de la OCI:   tres (3) de auditorías internas, trece (13) Seguimientos a Planes de Mejoramiento,  diecinueve (19) Seguimientos, trece (13) Informes de Ley.</t>
  </si>
  <si>
    <t>2. Informe"Taller Identificación y Valoración del Riesgo"
3.Soporte en Word de las cuatro (4) retroalimentaciones realizadas.
4.Programa de Auditorías Vigencia 2023</t>
  </si>
  <si>
    <t xml:space="preserve"> Se  observa  en  los soportes  del controles formulados  lo siguiente:
Informe"Taller Identificación y Valoración del Riesgo"
Soporte en Word de las cuatro  4 retroalimentaciones realizadas.
Programa de Auditorías Vigencia 2023</t>
  </si>
  <si>
    <t xml:space="preserve">2. Soporte de socialización de la Ruleta del Saber
3,Soporte de retroalimentaciones al mapa de riesgos.
4.Programa anual de auditorias que contiene el detalle de los Informes avalados,
</t>
  </si>
  <si>
    <t>1. Designar un responable de la custodia, manejo y control de los documentos físicos y digitales del Proceso,  manteniendo acceso restringido a personal no autorizado.
2. Digitalizar la información  del proceso   y almacenarla en la Carpeta Compartida de la OCI con acceso restringido a personal no autorizado.
3. Mantener actualizado el formato unico de inventario documental FUID</t>
  </si>
  <si>
    <t xml:space="preserve">
 Durante el presente periodo, se llevó a cabo:
2. En la Carpeta Compartida de la OCI permanece digitalizada la información del Proceso.   
3.  Se actualiza FUID 2023.  </t>
  </si>
  <si>
    <t>2. Registro Fotográfico Carpeta OCI
3, FUID actualizado</t>
  </si>
  <si>
    <t xml:space="preserve"> Se  observa  en  los soportes  del controles formulados  lo siguiente:
Registro Fotográfico Carpeta OCI
FUID actualizado</t>
  </si>
  <si>
    <t xml:space="preserve">Durante el presente periodo, se llevó a cabo:
2. En la Carpeta Compartida de la OCI permanece digitalizada la información del Proceso.   
3.  Se actualiza FUID 2023.  </t>
  </si>
  <si>
    <t>2. Registro Fotográfico Carpeta OCI
3. FUID actualizado</t>
  </si>
  <si>
    <r>
      <rPr>
        <b/>
        <sz val="10"/>
        <color theme="1"/>
        <rFont val="Arial"/>
        <family val="2"/>
      </rPr>
      <t>Página:</t>
    </r>
    <r>
      <rPr>
        <sz val="10"/>
        <color theme="1"/>
        <rFont val="Arial"/>
        <family val="2"/>
      </rPr>
      <t xml:space="preserve"> 9 de 9</t>
    </r>
  </si>
  <si>
    <t>1er Cuatrimestre</t>
  </si>
  <si>
    <t>2do Cuatrimestre</t>
  </si>
  <si>
    <t>3er Cuatrimestre</t>
  </si>
  <si>
    <t>% de Avance del Proceso</t>
  </si>
  <si>
    <t>% de Avance OCI</t>
  </si>
  <si>
    <t>PROMEDIO CUMPLIMIENTO DEL PLAN  (EFICACIA)</t>
  </si>
  <si>
    <t>PORCENTAJE PROGRAMADO POR CUATRIMESTRE</t>
  </si>
  <si>
    <t xml:space="preserve">EFICIENCIA EN LA EJECUCION DEL PLAN </t>
  </si>
  <si>
    <t>Correo habilitado para atender consultas documentales</t>
  </si>
  <si>
    <t>64 consultas documentales se atendieron en el 3 cuatrimestre, las cuales ingresaron al correo g_documental@personeriabogota.gov.co. Fueron atendidas mediante envío de documento escaneado a dependencia solicitante. No hubo préstamos documentales en el periodo, por lo cual, no se requirió diligenciamiento del Formato de control de préstamos y consultas de documentos (12-FR-02).</t>
  </si>
  <si>
    <t>La DTIC en este período desarrolló las siguientes actividades de acuerdo a los controles establecidos:
1. Implementación del contrato de prestación de servicios 2013 Solución integral de copias de respaldo. 
2. Se realizó la ejecución de las copias de respaldo de acuerdo a la infraestructura priorizando los sistemas de información.
En relación con los indicadores se gestionó el 100%: 
Un (1) documento con la evidencia de la implementación de la solución de copias de respaldo. 
Un (1) documento con las eviden</t>
  </si>
  <si>
    <t>1.Se adjunta documento (imagén) con la evidencia de la implementación de la solución de copias de respaldo.
2. Documento con las actividades de las copias de respaldo.</t>
  </si>
  <si>
    <t>2.Se adjunta formato 03-FR-07 Eventos e incidentes informáticos y de seguridad.
3.Se adjunta los links del plan y procedimiento Contingencia de TI publicados en ISOLUCION y dos actas de socialización.</t>
  </si>
  <si>
    <t>La DTIC en este período desarrolló las siguientes actividades de acuerdo a los controles establecidos:
1.En este período no se presentaron casos para gestionar en la mesa de ayuda relacionados a gestión de cambios. 
2. El equipo CRI realizó el monitoreo y gestión de eventos e incidentes informáticos de acuerdo al procedimiento establecido. 
3. Socialización del plan y procedimiento de contingencia de TI.
En relación con los indicadores  se gestionó el 100%: 
(0) Cero casos de gestión de cambios
(1) Un caso de evento y/o incidente informático gestionado / (1) Un caso de evento y/o incidente informático registrado
(1) Un plan de contingencia de TI</t>
  </si>
  <si>
    <t>La DTIC en este período desarrolló las siguientes actividades de acuerdo a los controles establecidos:
1. El equipo de Gobierno y Estrategia de TI de la DTIC  ajustó el documento con el estudio para fortalecer el equipo de trabajo de acuerdo al perfil, de acuerdo a las recomendaciones brindadas por el Director de TIC.
3.No se presentaron necesidades de contratación de personal durante este período.
En relación con los indicadores  se gestionó el 100%:
(1) documento con el estudio para fortalecer el equipo de trabajo de acuerdo al perfil.
(0) Cero necesidades de contratación de personal</t>
  </si>
  <si>
    <t>1.Se adjunta documento con el estudio para fortalecer el equipo de trabajo de acuerdo al perfil.</t>
  </si>
  <si>
    <t>La DTIC en este período desarrolló las siguientes actividades de acuerdo a los controles establecidos:
1. Sensibilización de tips de seguridad a través de papel tapiz de equipos de cómputo, correo institucional y banner intranet.
2. El equipo de seguridad realizó seguimiento a las actividades viables del plan de trabajo de tratamiento de vulverabilidades de seguridad.
3. El grupo SGSI realizó gestión y monitoreo a los incidentes y/o eventos de seguridad de acuerdo a lo establecido en el procedimiento. 
 En relación con los indicadores  se gestionó el 100%:
(6) Actividades desarrolladas / (6) actividades planeadas
(1) Plan de trabajo de tratamiento de vulnerabilidades
 (3) Tres eventos y/o incidentes de seguridad de la información tratados / (3) Tres eventos y/o incidentes de seguridad de la información identificados</t>
  </si>
  <si>
    <t>1. Se adjunta evidencia de los seis (6) tips de seguridad.
2.Se adjunta plan de trabajo de tratamiento de vulnerabilidades con las actividades de gestión realizadas y dos actas de reunión.
3.Se adjunta formato 03-FR-07 Eventos e incidentes informáticos y de seguridad</t>
  </si>
  <si>
    <t>La DTIC en este período desarrolló las siguientes actividades de acuerdo a los controles establecidos:
1. El equipo de seguridad realizó seguimiento a las actividades viables del plan de trabajo de tratamiento de vulverabilidades de seguridad.
2. Se realizó la implementación de las siguientes soluciones:monitoreo de bases de datos manejadas en nube y/o en on-premise y copias de respaldo. Asi mismo, se realizó la adquisición de equipos de cómputo.
 En relación con los indicadores  se gestionó el 100%:
(1) plan de trabajo de tratamiento de vulnerabilidades y/o actividades de actualización o mejoras al software.
(1) Un documento implementación y adquisición de software.</t>
  </si>
  <si>
    <t>1.Se adjunta plan de trabajo de tratamiento de vulnerabilidades con las actividades de gestión realizadas y dos actas de reunión.
2. Documento con las imágenes de implementación y adquisición de software.</t>
  </si>
  <si>
    <t>La DTIC en este período desarrolló las siguientes actividades de acuerdo a los controles establecidos:
1. Se realizó la medición del nivel de sastisfacción de los usuarios frente a los servicios mediante dos (2) indicadores de la siguiente manera: "Soporte 1" Número de requerimientos atendidos dentro de los ANS establecidos/Número de requerimientos atendidos y "Soporte 2", Número de usuarios de TI satisfechos /Número total de usuarios de TI encuestados. 
2.El equipo de Gestión de Soporte Técnico llevo a cabo las actividades de mantenimiento preventivo del parque computacional de acuerdo cronograma vgencia 2023. 
3.Se realizó la implementación de las siguientes soluciones:monitoreo de bases de datos manejadas en nube y/o en on-premise y copias de respaldo. Asi mismo, se realizó la adquisición de equipos de cómputo.
En relación con los indicadores  se gestionó el 100%:
(1962) requerimientos atendidos de acuerdo a los ANS establecidos para el nivel 1 de soporte técnico
Un (1) documento y/o hojas de vida de actividades de mantenimiento preventivo de hardware. 
(1) Un documento implementación y adquisición de software.</t>
  </si>
  <si>
    <t>1.Se adjunta las hojas de vida de los indicadores y reportes de la mesa de ayuda.
2.Se adjunta documento con la hoja de vida de los equipos del parque computacional.
3. Documento con las imágenes de implementación y adquisición de softwar</t>
  </si>
  <si>
    <t>La DTIC en este período desarrolló las siguientes actividades de acuerdo a los controles establecidos:
1. Gestionó los casos registrados en la mesa de ayuda relacionados con gestión de usuarios.
2. En este período no se presentaron casos para gestionar en la mesa de ayuda relacionados a gestión de cambios. 
En relación con los indicadores se gestionó el 100% de los casos registrados en la mesa de ayuda relacionados con gestión de usuarios y con respecto a gestión de cambios no se presentaron casos para gestionar.</t>
  </si>
  <si>
    <t>1., Como evidencia se adjunta cuatro (4) casos gestionados de gestión de usuarios</t>
  </si>
  <si>
    <t>La DTIC en este período desarrolló las siguientes actividades de acuerdo con los controles establecidos:
1. Gestionó los casos registrados en la mesa de ayuda de gestión de usuarios.
2. En este período se gestionó el diligenciamiento del formato 03-FR-24 con el proveedor ALL GROUP TECHNOLOGY.
En relación con los indicadores se gestionó el 100% de los casos registrados en la mesa de ayuda relacionados con gestión de usuarios y se diligenció el formato de confidencialidad con el proveedor</t>
  </si>
  <si>
    <t>1., Como evidencia se adjunta cuatro (4) casos gestionados de gestión de usuarios.
2. Se adjunta un (1) formato 03-FR-24 diligenciado y firmado.</t>
  </si>
  <si>
    <t xml:space="preserve">"• Elaborar, expedir y socializar Circular mediante la cual la entidad fija los lineamientos y establece cronograma de pagos para la vigencia en curso
• Capacitar a contratistas y supervisores   de contratos
• Revisar soportes de las cuentas radicadas para pago; en caso de encontrar inconsistencias, informar vía mail al supervisor y devolver cuenta para su corrección"
</t>
  </si>
  <si>
    <t>La Secretaria General emitió la circular No. 5 de Febrero de 2023, en la cual establece los lineamientos precisos con respecto a los requisitos para efectuar los pagos, así como los tiempos en los cuales se llevarán a cabo los mismos. (se adjunta Circular NO 5) 
Cada mes se instruye a supervisores y contratistas don el fin de dar a conocer los lineamientos y fechas para llevar a cabo los pagos. Como evidencia de lo anterior se remiten: Circular 05, pantallazos de intructivos de pagos y ejemplos de solicitudes de informaciòn y documentos cuando procede.</t>
  </si>
  <si>
    <t xml:space="preserve">"• Elaborar y socializar Circular que establece plazos y determina los responsables de suministrar información para consolidación contable.
• Conciliar saldos de Limay con las dependencias que suministran información para consolidación contable, soportado en actas firmadas por los responsables"
</t>
  </si>
  <si>
    <t>La Secretaria General emitió la circular No. 1 de Enero de 2023, en la cual establece los plazos y requerimientos de suminsitro de informaciòn contable (se adjunta Circular NO. 1. 
Se lleva a cabo la concilian de los saldos para lo cual se adjuntas las actas conrrespondientes a los meses de septiembre, octubre y noviembre de 2023.</t>
  </si>
  <si>
    <t xml:space="preserve">"*Mantener la información en sitio seguro (Físico y/o digital), registrando la información digital en carpeta de ONE DRIVE institucional con acceso restringido a personal no autorizado.
•Verificar que el personal que
administra o intervenga en el
procesamiento de información
documente las actividades realizadas, mediante la elaboración de formatos,guías, instructivos, imágenes, videos, manuales, cuando aplique."
</t>
  </si>
  <si>
    <t>Se mantiene la informaciòn y documentación de manera segura y bajo llave, asi como se cuenta con carpeta compartida a la que tienen acceso tan solo las personas autorizadas por la Subdirectora dentro del área financiera. Se adjuntan fotos Se utilizan los formatos establecidos por la Personerìa, para lo cual se adjuntan formato ejemplo: declaracòn juramentada y certificaciòn de pago.</t>
  </si>
  <si>
    <t>"Creación carpeta compartida que contenga los pagos realizados mensualmente a través de caja menor para verificación y seguimiento por parte  del proceso de Gestión Financiera
Actualización de las políticas de operación del procedimiento de caja menor con el fin de aclarar las exigencias para realizar solicitudes y mejorar la gestión de caja menor."</t>
  </si>
  <si>
    <t>Se lleva a cabo el registro de acuerdo con la carpeta compartida de la caja menor, se adjunta pantallazo. 
En la evaluación efectuada a las polìticas se determinó procedente adelantar una actualización del manual, actividad que se llevò a cabo en el mes de julio.</t>
  </si>
  <si>
    <t>Control 1: Los supervisores de los contratos revisaron los informes de actividades presentados por los contratistas y aprueban mediante certificación de pago de acuerdo con la periodicidad establecida en el contrato y dan tramite al pago correspondiente. En caso de que se presenten inconsistencias el supervisor lo rechaza a travez de la plataforma transaccional secop 2 para ajuste del contratista. 
Adicional la profesional de calidad de la Subdirección de Gesión contractual realizo la validación alehatorioa de 20 contratos, verificando la ejecución  y el estado de los pagos de acuerdo a la forma de pago estipulada en el contrato. 
Control 2: En el periodo se elaborarón 26 pizas que fueron difundidas con los supervisores y contratistas durante el periodo
Acción: Se realizo la validación alehatoria del contrato 1836-2023 y se solicito al supervisor informar si a la fecha el contrato tiene ejecución contractual toda vez que no se evidencia la totalidad de los pagos en el reporte de pagos emitido por la Subdirección de Gestión Financiera y la plataforma transaccional SECOP 2.</t>
  </si>
  <si>
    <t xml:space="preserve">Control 1: El responsable de la Subdirección de Gestión Contractual reviso las condiciones de todos los procesos y publico en Secop 2 las documentos que lo soportan para conocimiento de los interesados. Se dio respuesta a todas las inquietudes y observaciones que se presentarón. El responsable de la Subdirección de Gestión Contractual verifico el cumplimiento de los requisitos de la contratación y se devolvieron mediante lista de chequeo con las observaciones y correcciones. 
Acción 1: Se envio 1 pieza comunicativa mediante correo electronico al equipo de trabajo, supervisores y contratistas sobre actos de corrupción y sus consecuencias.
La Subdirección de Gestión Contractual no ha recibido reporte de casos de incumplimiento de contrato.  </t>
  </si>
  <si>
    <t>memorando</t>
  </si>
  <si>
    <t>Se Continúa aplicando las directrices para el préstamo de los expedientes en el eje disciplinario con el fin de custodiar y mantener la reserva en los procesos disciplinarios vigentes que son objeto de consulta y solicitud de copias, se deja evidencia en la base de datos de secretaria común. visitaton los procesos en total 607personas que visitaron os procesos para dar cumplimiento algún trámite.</t>
  </si>
  <si>
    <t>Pantallazos de bases que controlan los procesos de acceso a la información y son diligenciadas por el equipo de la secretaria comun. La Pd para la Potestad Disciplinaria efectuo VII encuentro con oficinas de control interno disciplinario, donde se obtuvo una asistencia de 1006 participantes en la modalidad virtual y presencial, en donde se trataron temas de retos y desafios del nuevo codigo general disciplinario</t>
  </si>
  <si>
    <t xml:space="preserve">
Aunque no aplican acciones debido al nivel de riesgo residual, durante este  IV cuatrimestre se  avanzo  en las acciones que veníam formuladas.
Verificar la existencia de las actas, resultado de las mesas de trabajo al seguimiento de cumplimiento de metas.</t>
  </si>
  <si>
    <t xml:space="preserve">
Aunque no aplican acciones debido al nivel de riesgo residual, durante este  IV cuatrimestre se  avanzo  en las acciones que veníam formuladas.
Realizar seguimiento a la Carpeta de servidor de archivos o sitio ONE DRIVE institucional que garantice la custodia y seguridad de la información de los informes y seguimiento generados</t>
  </si>
  <si>
    <t xml:space="preserve">
Aunque no aplican acciones debido al nivel de riesgo residual, durante este  IV cuatrimestre se  avanzo  en las acciones que veníam formuladas.
Realizar autoevaluación aleatoria  sobre la aplicación de los procedimientos, guías, manuales e instructivos vigentes del proceso.   </t>
  </si>
  <si>
    <t>Aunque no aplican acciones debido al nivel de riesgo residual, durante este  IV cuatrimestre se  avanzo  en las acciones que veníam formuladas.
Optimizar la herramienta PERNO con la  inclución de nuevos desarrollos.
Incluir todas las bases y los cuadros de control de novedades y situaciones adminsitrativas de la nómina en el servidor de la entidad, CARPETA SGTH
Parametrización del Sistema cuando se requiera
En caso de encontrarse inconsistencias, se devuelve la prenómina al (a la) funcionario(a) designado para la corrección pertinente.</t>
  </si>
  <si>
    <t>Aunque no aplican acciones debido al nivel de riesgo residual, durante este  IV cuatrimestre se  avanzo  en las acciones que veníam formuladas.
El(la) profesional de la Subdirección de Desarrollo del Talento Humano envía la convocatoria o citación al servidor(a) publico(a) por correo electrónico, con menos de cinco (5) días de antelación a la realización de la capacitación.</t>
  </si>
  <si>
    <t>Aunque no aplican acciones debido al nivel de riesgo residual, durante este  IV cuatrimestre se  avanzo  en las acciones que veníam formuladas.
Digitalizar la información crítica del proceso que se encuentre en medio físico y almacenarla en el sitio de ONE DRIVE o servidor institucional, en carpetas con acceso restringido a personal no autorizado.</t>
  </si>
  <si>
    <t xml:space="preserve">
Aunque no aplican acciones debido al nivel de riesgo residual, durante este  IV cuatrimestre se  avanzo  en las acciones que veníam formuladas.
Realizar campañas y acciones de intervención y toma de conciencia del riesgo y autocuidado.</t>
  </si>
  <si>
    <t xml:space="preserve">
Aunque no aplican acciones debido al nivel de riesgo residual, durante este  IV cuatrimestre se  avanzo  en las acciones que veníam formuladas.
Acciones evidenciables desde la matriz de requisitos legales y la evaluación legal semestral</t>
  </si>
  <si>
    <t xml:space="preserve">
Aunque no aplican acciones debido al nivel de riesgo residual, durante este  IV cuatrimestre se  avanzo  en las acciones que veníam formuladas.
Promover la participación activa y voluntaria de los funcionarios, contratistas y partes interesadas  en el desarrollo del SGSST por medio de los referentes de procesos.</t>
  </si>
  <si>
    <t xml:space="preserve">
Aunque no aplican acciones debido al nivel de riesgo residual, durante este  IV cuatrimestre se  avanzo  en las acciones que veníam formuladas. en el I cuatrimestre. 
1. Realizar un seguimiento a los servicios solicitados por los usuarios comparado frente a los servicios realizados.
2. Elaborar un cronograma de mantenimientos preventivos a la infraestructura física.
</t>
  </si>
  <si>
    <t xml:space="preserve">
Aunque no aplican acciones debido al nivel de riesgo residual, durante este  IV cuatrimestre se  avanzo  en las acciones que veníam formuladas.
1. Realizar un seguimiento a los servicios solicitados por los usuarios comparado frente a los servicios realizados.
2. Elaborar un cronograma de mantenimientos preventivos al parque automotor de la Personería de Bogotá D.C.</t>
  </si>
  <si>
    <t xml:space="preserve">
Aunque no aplican acciones debido al nivel de riesgo residual, durante este  IV cuatrimestre se  avanzo  en las acciones que veníam formuladas.
1, Realizar un autocontrol trimestral de la carpeta compartida verificando que los documentos que se producen en la Subdirección con ocasión del proceso de Gestión Administrativa a fin de garantizar que se salvaguarde la información de los servicios prestados.
2, Realizar una transferencia anual de los documentos físicos de la Subdirección de Gestión Documental y Recursos Físicos del archivo de gestión al archivo central, de acuerdo con la TRD y el cronograma de transferencias.</t>
  </si>
  <si>
    <t xml:space="preserve">
Aunque no aplican acciones debido al nivel de riesgo residual, durante este  IV cuatrimestre se  avanzo  en las acciones que veníam formuladas.
•	Elaborar, expedir y socializar Circular mediante la cual la entidad fija los lineamientos y establece cronograma de pagos para la vigencia en curso
•	Capacitar a contratistas y supervisores   de contratos
•	Revisar soportes de las cuentas radicadas para pago; en caso de encontrar inconsistencias, informar vía mail al supervisor y devolver cuenta para su corrección</t>
  </si>
  <si>
    <t>Aunque no aplican acciones debido al nivel de riesgo residual, durante este  IV cuatrimestre se  avanzo  en las acciones que veníam formuladas
•	Elaborar y socializar Circular que establece plazos y determina los responsables de suministrar información para consolidación contable.
•	Conciliar saldos de Limay con las dependencias que suministran información para consolidación contable, soportado en actas firmadas por los responsables</t>
  </si>
  <si>
    <t>Aunque no aplican acciones debido al nivel de riesgo residual, durante este  IV cuatrimestre se  avanzo  en las acciones que veníam formulada
*Mantener la información en sitio seguro (Físico y/o digital), registrando la información digital en carpeta de ONE DRIVE institucional con acceso restringido a personal no autorizado.
•Verificar que el personal que administra o intervenga en el
procesamiento de información documente las actividades realizadas, mediante la elaboración de formatos,guías, instructivos, imágenes, videos, manuales, cuando aplique.</t>
  </si>
  <si>
    <t>Aunque no aplican acciones debido al nivel de riesgo residual, durante este  IV cuatrimestre se  avanzo  en las acciones que veníam formulada
Creación carpeta compartida que contenga los pagos realizados mensualmente a través de caja menor para verificación y seguimiento por parte  del proceso de Gestión Financiera
Actualización de las políticas de operación del procedimiento de caja menor con el fin de aclarar las exigencias para realizar solicitudes y mejorar la gestión de caja menor.</t>
  </si>
  <si>
    <t>Aunque no aplican acciones debido al nivel de riesgo residual, durante este  IIIV cuatrimestre se  avanzo  en las acciones que veníam formulada.
Verificar mediante el formato  control de préstamos y consultas documentales (formato 12-FR-02).</t>
  </si>
  <si>
    <t xml:space="preserve">
Aunque no aplican acciones debido al nivel de riesgo residual, durante este  IIV cuatrimestre se  avanzo  en las acciones que veníam formulada.
Revisión de bases de datos en relación con las tutelas radicadas y asignadas</t>
  </si>
  <si>
    <t>Aunque no aplican acciones debido al nivel de riesgo residual, durante este  IIV cuatrimestre se  avanzo  en las acciones que veníam formulada.
Realizar  Backup  de las carpetas de registro de sanciones en el sitio ONE DRIVE institucional</t>
  </si>
  <si>
    <t xml:space="preserve">
Aunque no aplican acciones debido al nivel de riesgo residual, durante este  IV cuatrimestre se  avanzo  en las acciones que veníam formulada.
Realizar análisis de la cantidad de usuarios(as) que acuden a solicitar los servicios de la Entidad y la cantidad de atenciones que realiza cada profesional, con el objeto de implementar acciones mejora que permitan la disminución de los tiempos de espera.</t>
  </si>
  <si>
    <t>Aunque no aplican acciones debido al nivel de riesgo residual, durante este  IV cuatrimestre se  avanzo  en las acciones que veníam formulada.
1. Realizar copia de seguridad de la documentos críticos   en la carpeta compartida de servidor de la entidad  o en  one drive del procesol proceso servicio al usuario.
2. Conceder accesos a los funcionarios (as) y contratistas responsables del proceso Servicio al Usuario de la Secretaría General, a través de share point de One Drive del repositorio de office 365.</t>
  </si>
  <si>
    <t xml:space="preserve">
Aunque no aplican acciones debido al nivel de riesgo residual, durante este  IV cuatrimestre se  avanzo  en las acciones que veníam formulada.
Realizar análisis de la cantidad de usuarios(as) que solicitan los servicios de video atención virtual y la cantidad de atenciones que realiza cada profesional, con el objeto de implementar acciones mejora.</t>
  </si>
  <si>
    <t>Durante el presente periodo, se llevó a cabo:
2.  En el mes de Octubre  se socialió a toda la E ntidad la "Ruleta del Saber - Campaña de Cultura del Contro 2023"
3.  Del informe de seguimeinto del mapa de riesgos de gestión elaborado y presentado para el IV cuatrimestre  se  generaron tres (3)  retroalimentaciones específicas con los procesos.
4. Se generaron y presentaron los siguientes Informes avalados por el Jefe de la OCI:   trece (13) de auditorías internas, cinco  (5) Seguimientos a Planes de Mejoramiento,  once (11) Seguimientos, tres (3) Informes de Ley.</t>
  </si>
  <si>
    <t>* Se evidencia la aplicación  de  Formato los  02-FR-11 Entrevista para la Conservación del Conocimiento como requisito del procedimiento de retiro de funcionarios de los meses  septiembre ,octubre, noviembre y  diciembre .
*Se obervan  correos lectrónicos a la Dirección de Talento Humano informando sobre los funcionarios que no diligenciaron el formato 02-FR-11 durante el mes.
* 2 informes de nforme de seguimiento - Acciones encaminadas
hacia la conservación del conocimiento tácito y explícito de la entidad
Lo anterior, evidencia el cumplimiento de los controles formulados para evitar la materialización del riesgo.</t>
  </si>
  <si>
    <t>* Se evidencian informes de Verificación almacenamiento documentos Dirección de Gestión del  Conocimiento e Innovación fr los meses Septiembre,octubre, noviembre   y  diciembre  evidenciado  el debido uso de copias de seguridad de los documentos del proceso, asimismo se realizaron  reuniones de seguimiento .
*Lo anterior da cuenta del cumplimiento del control establecido  para evitar que el riesgos se materialice, se recomienda continuar con fortalecimiento del control.</t>
  </si>
  <si>
    <t>*  Se evidencian un pantallazo de correo ele electronico donde proyecta la necesidad de adquisición de la infraestrura (hardware y software) para realizar el almacenamiento, recopilación y gestión de la información de los Sistemas de Información De acuerdo al plan anual de adquisiciones.
+ Se oberva pantallazo  con las evidencias de las copias de respaldo III Cuatrimestre.
* Se recomienda  en continuar fortaleciendo  los controles para evitar la materializaicón del los riesgos, en relación con el control 1 garantizar que este control se ejecute por lo menos una vez durante el cuatrimestre que de cuenta de la continuidad de este.</t>
  </si>
  <si>
    <t>*Se  acta de socialización de  la creación del  procedimiento de continuidad de TI   del mes de septiembre y noviembre 
*   Se adjunta   procedimiento de continuidad de TI y plan de  contigencia TI
Recomendaciones
* Se recomienda revisar la pertinencia entre los controles formulados y las acciones para mitigar el nivel de riesgo, ya que las acciones deben fortalecer los controles ya formulado y no deben se los mismos.
* Se recomienda adjuntar los soportes de las acciones  de este riesgos en la carpeta acciones, donde se pueda evidenciar el cumplimiento de las acciones y controles de manera independien</t>
  </si>
  <si>
    <t>* Se observa  1 correos   evidencia de los tips de seguridad enviado a todos los usuarios del 1-12-2023.
*  Se  adjunta   plan de trabajo con la gestión realizada, actas de las reuniones, cuestionario y reporte mitigación de vulnerabilidades.
*  Se adjunta formato 03-FR-007 V.1 y V.2 diligenciados, correo y acta de socialización
* Se adjunta acta de reunión  seguimiento vulnerabilidades en los meses de octubre y diciembre.
* Se adjunta fondos de pantalla tips  de seguridad.
* Banner  tips de seguridad
Recomendaciones
* Se recomienda revisar la pertinencia entre los controles formulados y las acciones para mitigar el nivel de riesgo, ya que las acciones deben fortalecer los controles ya formulado y no deben se los mismos.
* Se recomienda adjuntar los soportes de las acciones  de este riesgos en la carpeta acciones, donde se pueda evidenciar el cumplimiento de las acciones y controles de manera independiente</t>
  </si>
  <si>
    <t>* Se evidencia   plan de vulnerabilidades.
* Se observa  2 (dos)  actas de reunión seguimiento  vulnerabilidades  de los días  20 de octubre de 2023. y 18 diciembre de 2023.
* Se observa  informe de  implementación auditoria bases  de dato weboido  y implementación  solución copias de respaldo.
Recomendaciones
*  Se recomiemda revisar y fortalcer   los controles  número 2 "El equipo de Gestión de Seguridad Realizar actividades de actualización o mejoras al software y se realizan de acuerdo al plan de trabajo de tratamiento de vulnerabilidades de seguridad"  y  el control número°3" El equipo de gestión de capacidades Proyecta la necesidad de adquisición de software"  debido a que  este se podría unidicar en uno.</t>
  </si>
  <si>
    <t>* Se  observa  en los soportes cargados las hojas de vida de los indicadores y reportes de la mesa de ayuda.
*  Se adjunta documento con la hoja de vida de los equipos del parque computacional.
* Se evidencia  documento con kla evidencia de los correos y la necesidad de contratación enivada a la Subdirección de Gestión Contractual.
Recomendaciones
* Revisar la pertinencia entre los controles formulados y las acciones para mitigar el nivel de riesgo, ya que las acciones deben fortalecer los controles ya formulado y no deben se los mismos.
* Adjuntar los soportes de las acciones  de este riesgos en la carpeta acciones, donde se pueda evidenciar el cumplimiento de las acciones y controles de manera independiente</t>
  </si>
  <si>
    <t xml:space="preserve"> Se evidencia  4 pantallazos de casos gestionados  en las mesas de ayudas 
Recomendaciones
* Revisar la pertinencia entre los controles formulados y las acciones para mitigar el nivel de riesgo, ya que las acciones deben fortalecer los controles ya formulado y no deben se los mismos.
* Adjuntar los soportes de las acciones  de este riesgos en la carpeta acciones, donde se pueda evidenciar el cumplimiento de las acciones y controles de manera independiente</t>
  </si>
  <si>
    <t xml:space="preserve"> Se evidencia  pantallazo de  cuatro (4) casos gestionados 3878186,3927853,3947890 3896908
* Se adjunta 1   formatos 03-FR-22  compromisos de confidencidalidad.
Recomendaciones
*Revisar la pertinencia entre los controles formulados y las acciones para mitigar el nivel de riesgo, ya que las acciones deben fortalecer los controles ya formulado y no deben se los mismos.
* Adjuntar los soportes de las acciones  de este riesgos en la carpeta acciones, donde se pueda evidenciar el cumplimiento de las acciones y controles de manera independiente</t>
  </si>
  <si>
    <t xml:space="preserve"> Se observa en los soportes   el diligenciamiento de  19 formato 04-FR-0formato de autorización  de uso de derecho de imagen  sobre fotográfias  y fihjaciones audivisuales - 
Recomendaciones
+ Evidenciar el cumplimiendo de cada  uno de los controles  a través de los soportes  con el fin de verificar el funcionamiento correcto de los controles.
</t>
  </si>
  <si>
    <t>* Se observan   un requerimiento TICS equerimiento TIC para el ajuste o necesidad de sistematización con el fin de mejorar la fuente de información para reportes e informes.</t>
  </si>
  <si>
    <t>* Se observan en los soportes  12 archivos  de las acciones a  fortalecimiento del Archivo - 2023 de cada dependencia
*  Se evidencia  EVIDENCIAS ARCHIVO de cada dependencias.</t>
  </si>
  <si>
    <t>* Se  evidencian en los soportes  archivos en excel de los  referentes de gestión de cada dependencia realizan el seguimiento mensual a los terminos de respuesta de los derechos de petición mediante el reporte de sinproc abiertos y proceden a gestionar su cierre oportuno durantes cada uno de los meses del 3er cuatrimestre.</t>
  </si>
  <si>
    <t>* Se observan en los soportes   archivo  informe de  acciones de fortalcenmiento de la linea 143 divulgacion de  protocolo de salud,  reuniones de  mejora de chat institucional y correo con  acciones e (de formación, tecnologicas, administrativas, de control de calidad o contractuales) que fortalezcan la prestación del servicio de los agentes de la Línea 143.</t>
  </si>
  <si>
    <t>*  Se obervan en los soportes    Correo Solicitud Revisión y Actualización Inventario de Activos de Inf - 2023
* Se observan  Inventario de Activos de Informacion CONSOLIDADO 2023 (OFICIAL)
Recomendaciones
*Se sugiere puntualemente a la coordinación de personerías locales  unificar en un  sola carpeta los soportes de los controles y acciones de los riesgos en relación con el proceso de promoción y defensa de los derechos humanos, con el fin de facilitar la verificación de los soportes</t>
  </si>
  <si>
    <t>* Se observan los  siguientes soportes:
* Correo Solicitud Revisión y Actualización Inventario de Activos de Inf - 2023
* Inventario de Activos de Informacion CONSOLIDADO 2023 (OFICIAL)
* Listado de Personal Charla Seg de la Información
* Soporte de Ejecución de Charla de Seguridad de la Información
* Correo Solicitud de Asistentes a Charla de Seguridad de la Información
* Correo Solicitud a TIC de Expositor Experto para Charla de Seguridad de la Información
* Correo de Invitacion a Charla de Seguridad de la Información
Recomendaciones
*Se sugiere puntualemente a la coordinación de personerías locales  unificar en un  sola carpeta los soportes de los controles y acciones de los riesgos en relación con el proceso de promoción y defensa de los derechos humanos, con el fin de facilitar la verificación de los soportes.-</t>
  </si>
  <si>
    <t>* Se observa registro forográfico   del estado  de la aplicación del libreto anticorrupción, encuestas y gráficas estado de aplicación.
* Archivo de Modelo de Respuesta a Peticionario - ORIENTA Y 
* Se evidencian  12 soportes  de las socializaciones realizadas en cada una de las  coordinaciones en relación con  la socialización del  código de integridad y otros aspectos en prevención de la corrupción</t>
  </si>
  <si>
    <t>*  Se evidencia   Correo_Solicitud Seguimiento a MP 3er Cuatrim 2023
*  Se anexan las evidencias de la ejecución del control durante el tercer cuatrimestre de 2023 en las delegadas de MP DDHH, MP FAMILIA, MP PENAL I,* MP PENAL II,  MP POLICIVOS</t>
  </si>
  <si>
    <t xml:space="preserve">Se observan en los soportes  correspondientes  a  Documentos actualizados y publicados en ISOLUCION
05-PT- 02 Procedimiento  de conciliación.
05-FR-62 Solicitud de Conciliación para Acuerdos de Apoyo - Directivas Anticipada
05-FR-61 Acta de Conciliación Para Acuerdos de Apoyo - Directivas Anticipadas
05-FR-55 Citacion a Audiencia de Conciliacion Virtual
05-FR-49 Registro de Contacto para el Servicio de Conciliacion 
05-FR-54 Desistimiento de Solicitud de Conciliacion 
05-FR-40 Solicitud de Conciliacion
05-FR-47 Solicitud de Copias de Expedientes en la Direccion de Conciliacion y M.A.S.C. -
05-FR-18 Verificacion de Asistencia a la Audiencia de Conciliacion 
05-FR-17 Constancia de Suspension de Audiencia Conciliacion Prorroga de Terminos 
05-FR-16 Acta de Incumplimiento Restitucion de Inmueble 
Acción
Se observa  en los soportes:
* Evidencias Socialización Anticorrupción
* Listado Asistencia Socialización Anticorrupción (07-09-23)
* Presentación Anticorrupción 07-09-2023
</t>
  </si>
  <si>
    <t xml:space="preserve">* Se observan en los soportes ( 10) diez actas de seguimiento  de cumplimiento de metas de cada unas de las delegadas la Coordinación de Prevención y Control a la Función Pública.
</t>
  </si>
  <si>
    <t xml:space="preserve">* Se  observa  en los soportes  9 actas de reunión como evidencnia   li sensibilización a los funcionarios  y contratistas del eje en temas relacionados con  documentación  del SGC
* Se evidencia  unsa sensibilización  del plan de mejoramiento..
</t>
  </si>
  <si>
    <t xml:space="preserve"> Se observa  en los soportes   documento con las evidencias  del control 1: Consolidado de las bases para consulta de procesos que se realiza por parte de la secretaría común , asimsmo se  evidencia  incorporaciones  efectuadas en cada una de las delegadas.
Recomendación
Se  sugiere revisar  la redacción del control existente, con el fin de realizar mejorar en este.</t>
  </si>
  <si>
    <t>* Se  obervan en los soportes  relación de  prescripciones presentadas  ne cada una de las Delegadas.
* Se evidencia base de datos  con procesos en riesgos de precripción
Recomendación
* Se sugiere continuar fortaleciendo los controles en relación con evidenciar el cumplimiento de cada uno de estos, a través de los soportes</t>
  </si>
  <si>
    <t>* Se observan en lo soportes  relación  de cantidad de folios entregados por las Personerías delegadas a la secretaría Común ,cantidad de folios  folios recibidos en Secretaría común después de verificación del expediente y cantidad de folios que se entregan a las delegadas por parte de la Secretaria Común de Septiembre a Diciembre.</t>
  </si>
  <si>
    <t>* Se  obervan en los soportes  relación de  prescripciones presentadas  ne cada una de las Delegadas.
Recomendación
* Se sugiere continuar fortaleciendo los controles en relación con evidenciar el cumplimiento de cada uno de estos, a través de los soportes.</t>
  </si>
  <si>
    <t>* Se observa en los soportes   informe de  visita expdiente  y base de datos BASE DE CONTROL AL DESPACHO EN LACUAL LOS AOGADOS ENTREGAN PROYECTO PARA REVISIÓN DEL PERSONERO DELEGADO JUNTO CON EL EXPDIENTE. 
Recomendación
* Se sugiere continuar fortaleciendo los controles en relación con evidenciar el cumplimiento de cada uno de estos, a través de los soportes.</t>
  </si>
  <si>
    <t>* Se  observa  en  los soportes control visita del expediente  relación  de solicitud de fotocopias  y toma de  posesión  de apoderado.
*  Se evidencia informe ejecutivo s de la  sensibilización con todo el talento humano del proceso misional, en temas de potestad disciplinaria y la  corrupción.</t>
  </si>
  <si>
    <t>A continuación, se relaciona el análisis realizado por la SGTH:
Se materializó el riesgo: NO
REPORTE AVANCE - CONTROL 1: 
A continuación, se describen las actividades realizadas para dar cumplimiento al control establecido:
- Alimentar bases de datos de las novedades por incorporar en cada nómina:
Septiembre: Durante el periodo se incorporaron 448 novedades en el aplicativo PERNO e igualmente en las bases de datos que se tienen como documentos auxiliares. (Ver anexos 1 y 2)                                                                                                                                                Octubre: Durante el periodo se incorporaron 337 novedades en el aplicativo PERNO e igualmente en las bases de datos que se tienen como documentos auxiliares. (Ver anexos 1 y 2) 
Noviembre: Durante el periodo se incorporaron 451 novedades en el aplicativo PERNO e igualmente en las bases de datos que se tienen como documentos auxiliares. (Ver anexos 1 y 2) 
Diciembre: Durante el periodo se incorporaron 679 novedades en el aplicativo PERNO e igualmente en las bases de datos que se tienen como documentos auxiliares. (Ver anexos 1 y 2)                                                                                                                                                                                                                                                                                                - Formular bases de datos: Se cuenta con una herramienta de apoyo en Excel que relaciona los funcionarios que ingresan con  sus datos básicos y de afiliación. (Ver anexo 3)                                                                    
Revisión de la Planta de Personal: Se realiza revisión mensual con el fin de mantener actualizada  la planta de personal. (Ver anexo 4)  
- Verificación del Registro en el sistema Perno de las novedades incorporadas: Todas las novedades fueron incorporadas en el aplicativo PERNO (Ver Anexo 2)
- Validación de las parametrizaciones del sistema PERNO: En el periodo se realizo requerimiento a la DTIC que consistia en: Incluir varios casos de novedades para la liquidación  de nómina. (Ver anexo 5).                                                                                                                                                           
- Revisión Manual y Sistemática de la Nómina: La prenómina es revisada mediante archivos PDF, se implementó la revisión virtual, por medio de documento PDF. (Ver anexo 6)                                                                             
Validación Prenómina y cotejo contra liquidación en Excel y otras bases de novedades: Todos los registros incorporados en las nóminas generadas en el periodo de este informe, fueron confrontados con la base de datos auxiliar y frente a la prenómina.   (Ver anexo 6)   
- Optimizar la herramienta PERNO con la  inclusión de nuevos desarrollos:  En el periodo se realizaron requerimientos a la DTIC que consistieron en:  Incluir varios casos de novedades para la liquidación  de nómina.  (Ver anexo 5).     
- Incluir todas las bases y los cuadros de control de novedades y situaciones administrativas de la nómina en el servidor de la entidad, CARPETA SGTH: Todos los documentos y registros que se generan durante la producción de la Nómina son incorporados en la subcarpeta Nómina de la carpeta SGTH, alojada en el servidor.  (Ver anexo 7)
REPORTE AVANCE - CONTROL 2:
A continuación, se describen las actividades realizadas para dar cumplimiento al control establecido:
- Revisión y Validación de la Nómina por parte del Subdirector: El Subdirector revisó y validó los registros generados.  (Ver anexo 7)   
- Parametrización del Sistema cuando se requiera: Se tiene el acompañamiento de la DTIC durante la liquidación mensual de la nómina para solucionar cualquier inconveniente o error en el sistema PERNO.  En caso de encontrarse inconsistencias, se devuelve la prenómina al (a la) funcionario(a) designado(a) para la corrección pertinente. Durante el proceso de verificación de la prenómina por parte del Subdirector, si existen dudas, inconsistencias o inclusión de novedades se devuelve al funcionario responsable para su revisión.                                                                    
Indicador 1: N° de funcionarios con liquidación y/o pago de nómina y/o autoliquidación de aportes sociales y parafiscales sobre reportes de error: 
Septiembre: Durante el periodo se gestionaron 957 liquidaciones de nómina, después de los controles no se registró ningún error.  (0/957) *100=0%                                                                                                                                                                                                  Octubre: Durante el periodo se gestionaron 954 liquidaciones de nómina, después de los controles no se registró ningún error.  (0/954) *100=0%                                                                                                                                                           
Noviembre: Durante el periodo se gestionaron 951 liquidaciones de nómina, después de los controles no se registró ningún error.  (0/951) *100=0%                                                                                                                                                          
Diciembre Durante el periodo se gestionaron 963 liquidaciones de nómina, después de los controles no se registró ningún error.  (0/963) *100=0%                                                                                                                                                                               
Análisis:
Acumulado 3er cuatrimestre: (0/3825) *100= 0%</t>
  </si>
  <si>
    <t xml:space="preserve">Ver carpeta Riesgo 1
Anexo 1: Pantallazo base de datos Horas Extras mensuales 
Anexo 2: Pantallazo base de datos excel - Novedades mensuales de Nómina 
Anexo 3: Pantallazo base de datos relacion funcionarios que ingresan.                                                                                                                            Anexo 4: Modulo planta de personal sistema Perno.                        
Anexo 5: Carpeta Requerimientos SINPROC                                        Anexo 6:  Pantallazo revision de prenomina                                          
Anexo 7: Pantallazo documentos en SGTH - Nomina
</t>
  </si>
  <si>
    <t xml:space="preserve">"A continuación, se relaciona el análisis realizado por la SDTH: 
Se materializó el riesgo: No se materializó 
REPORTE AVANCE - CONTROL 1: 
Se hizo verificación permanente del cronograma de capacitación. Se adjunta cronograma con seguimiento interno. 
Indicador 1: 
Septiembre. (3 temas de capacitación en el PIC ejecutados / 3 temas de capacitación en el mes)*100=100% 
Acumulado anual 
(17 temas capacitación en el PIC ejecutados / 27 total de temas de capacitación consolidados en el PIC)*100= 62.96% 
Octubre. (4 temas de capacitación en el PIC ejecutados / 2 temas de capacitación en el mes)*100=200% 
Acumulado anual 
(24 temas capacitación en el PIC ejecutados / 27 total de temas de capacitación consolidados en el PIC)*100= 88.88% 
Noviembre. (4 temas de capacitación en el PIC ejecutados / 2 temas de capacitación en el mes)*100=200% 
Acumulado anual 
(27 temas capacitación en el PIC ejecutados / 27 total de temas de capacitación consolidados en el PIC)*100= 100% 
Diciembre. No hubo programación de capacitaciones.
REPORTE AVANCE - CONTROL 2: 
Las convocatorias se envían con no menos de cinco (05) días de antelación a la capacitación, para que se puedan inscribir el mayor número de servidores(as) públicos(as) de la Entidad 
Indicador 2: 
Abril: 
-Capacitación # 7 (Herramientas para la innovación Pública): (##° de servidores(as) que aprueban la Evaluación de Conocimiento de la Capacitación / ## de servidores(as) que diligencian la Evaluación de Conocimiento de la Capacitación) *100= ##% 
Análisis: Este curso se desarrolló desde el 2 de octubre hasta el 7 de noviembre de 2023 con la Secretaria General de la alcaldía mayor de Bogotá como aliado estratégico. 
Mayo: 
- Capacitación # 10 (Lenguaje de señas): (22 de servidores(as) que aprueban la Evaluación de Conocimiento de la Capacitación / 22 de servidores(as) que diligencian la Evaluación de Conocimiento de la Capacitación) *100= 100% 
Análisis: Este curso se está desarrollando desde el 9 de octubre de 2023 al 15 de noviembre de 2023, con 30 inscritos y con el SENA como aliado estratégico. 
Junio: 
- Capacitación: # 13 (Diseño de bases de datos SQL): (20 de servidores(as) que aprueban la Evaluación de Conocimiento de la Capacitación / 20 de servidores(as) que diligencian la Evaluación de Conocimiento de la Capacitación) *100= 100% 
Análisis: Este curso se desarrolla desde el 17 de octubre de 2023 hasta el 17 de noviembre de 2023 Son cursos con erogación del contrato interadministrativo 1838-2023 con la UMNG. 
- Capacitación: # 15 (Reformas al sistema penal colombiano (Delitos sexuales, feminicidio, entre otros). (20 de servidores(as) que aprueban la Evaluación de Conocimiento de la Capacitación / 20 de servidores(as) que diligencian la Evaluación de Conocimiento de la Capacitación) *100= 100% 
Análisis: Este curso se desarrolla desde el 3 de octubre de 2023 hasta el 9 de noviembre de 2023 Son cursos con erogación del contrato interadministrativo 1838-2023 con la UMNG. 
Julio
-Capacitación: 16 (Programación neurolingüística): (81 de servidores(as) que aprueban la Evaluación de Conocimiento de la Capacitación / 81 de servidores(as) que diligencian la Evaluación de Conocimiento de la Capacitación) *100= 100%
Análisis: Se coordinó con la Universidad Internacional de la Rioja INUR, quienes en el marco del convenio suscrito con la Personería de Bogotá nos han ayudado con algunas conferencias, esta se desarrolló el 1 de noviembre de 2023.
Agosto: 
- Capacitación: # 20: Sistema de Seguridad Social Integral: (58 de servidores(as) que aprueban la Evaluación de Conocimiento de la Capacitación / 58 de servidores(as) que diligencian la Evaluación de Conocimiento de la Capacitación) *100= 100% 
Análisis: Se abrieron inscripciones el 3 de noviembre de 2023, para desarrollarse el 8 de noviembre de 2023, se tiene de aliado estratégico a la UMNG. 
Septiembre: 
- Capacitación: # 22: Seguridad ciudadana Ley 2197 de 2022): (20 de servidores(as) que aprueban la Evaluación de Conocimiento de la Capacitación / 20 de servidores(as) que diligencian la Evaluación de Conocimiento de la Capacitación) *100= 100% 
Análisis: Este curso se desarrolla desde el 5 de septiembre hasta el 5 de octubre de 2023, Son cursos con erogación del contrato interadministrativo 1838-2023 con la UMNG. 
- Capacitación: # 23: Actualización normatividad acoso laboral (Ley 2209 de 2022): (## de servidores(as) que aprueban la Evaluación de Conocimiento de la Capacitación / ## de servidores(as) que diligencian la Evaluación de Conocimiento de la Capacitación) *100= ##% 
Análisis: Se abrieron inscripciones el 4 de septiembre de 2023, se desarrolló desde el 5 de septiembre de 2023 hasta el 26 de septiembre de 2023 y con la ESAP como aliada estratégica, hubo 25 inscritos; está pendiente el dato de quienes se certificaron. 
- Capacitación # 24: Fundamentos Big Data: (## de servidores(as) que aprueban la Evaluación de Conocimiento de la Capacitación / ## de servidores(as) que diligencian la Evaluación de Conocimiento de la Capacitación) *100= ##% 
Análisis: El cierre de inscripciones es el 9 de noviembre de 2023, para desarrollar el curso desde 14 de noviembre de 2023 hasta el 30 de noviembre de 2023 y con la ESAP como aliada estratégica. Se solicitó la información a la ESAP y aún no se tiene respuesta. 
Octubre: 
- Capacitación # 25: Ética de lo público: (## de servidores(as) que aprueban la Evaluación de Conocimiento de la Capacitación / ## de servidores(as) que diligencian la Evaluación de Conocimiento de la Capacitación) *100= ##% 
Análisis: El cierre de inscripciones es el 9 de noviembre de 2023, para desarrollar el curso desde 14 de noviembre de 2023 hasta el 30 de noviembre de 2023 y con la ESAP como aliada estratégica. Se solicitó la información a la ESAP y aún no se tiene respuesta. 
- Capacitación # 26: Derechos humanos con enfoque de género: (20 de servidores(as) que aprueban la Evaluación de Conocimiento de la Capacitación / 20 de servidores(as) que diligencian la Evaluación de Conocimiento de la Capacitación) *100= 100% 
Análisis: El cierre de inscripciones fue el 4 de septiembre de 2023, y se desarrolló del 5 de septiembre de 2023 al 5 de octubre de 2023. 
Son cursos con erogación del contrato interadministrativo 1838-2023 con la UMNG. 
Noviembre 
- Capacitación # 27: Derechos de las Mujeres a una Vida libre de Violencias: (## de servidores(as) que aprueban la Evaluación de Conocimiento de la Capacitación / ## de servidores(as) que diligencian la Evaluación de Conocimiento de la Capacitación) *100= ##% 
Análisis: El curso tiene una intensidad de 40 hora y se está desarrollando del 10 de noviembre de 2023 al 10 de diciembre de 2023. 
Se cuenta con el DASCD como aliado estratégico. Una vez termine el curso se solicitará al DASCD el número de inscritos y el número de certificados. 
Diciembre
-No hay capacitaciones programadas </t>
  </si>
  <si>
    <t>*  Se  observa  en  los soportes  de los tres  controles formulados  lo siguiente::
Lista de Inscritos Gestion Documentos Electronico
Inscritos_Certificados_Herramientas_Avanzadas_de_Hoja_de_Cálc
Confirmacion_inscripcion Construyamos Valor Público - IDPAC Johan Roa 
Los anteriotres soportes dan cumplimiento a los controles formualados evitando la materiazalización del riesgo.</t>
  </si>
  <si>
    <t>Se identifican en cada una de las bases de datos los expedientes que son priorizados o que presenten alguna mora o inactividad, asi como los temas sensibles para la Ciudad.
Se efectua reunión de seguimiento con los delegadosy se les envia memorando para identificar aquellos procesos que no se logran decidir y que presciben conforme a la entrada en vigencia de la prescripcion de cinco año</t>
  </si>
  <si>
    <t>Las delegadas y sus abogados continuan trabajando y  profiriendo decisiones que en derecho correspondan con el fin de evitar nulidades por lo que se revisan los expedientes con preoyectos de decisiones antes de que el deapcho firme con el fin de valiar la decisión, de igual manera evitar nulidades en sede judicia. Se produjo 12 nulidades con el fin de subsanar algún vicio</t>
  </si>
  <si>
    <t>Se continúa con la restricción a los sujetos procesales de ingresar a las Delegadas, así como la atención por parte de los abogados, unicamente son direccionados al 3 piso donde funcina la secretaía Común, lugas dispuesto para tal fin previa verificacón de vinculacióon al mismo</t>
  </si>
  <si>
    <t>Se materializó el riesgo: NO
REPORTE AVANCE - CONTROL 1: 
Se revisan las certificaciones, historias laborales, CDP´s, planta de personal, documentos soportes, aplicativos y sistemas de información de la entidad con el fin de verificar la veracidad de la información que allí reposa y actualiza cuando sea necesario, antes de proyectar un acto administrativo.
REPORTE AVANCE - CONTROL 2:
El(la) Director(a) de Talento Humano revisa la información del acto administrativo proyectado y devuelve para corrección cuando aplique.
Septiembre
(1/218)*100= 0,45%
Octubre
(0/187)*100= 0%
Noviembre
(0/282)*100= 0%
Diciembre
(2/90)*100= 2,22%
Acumulado 3er cuatrimestre: 
(1 +0+0+2/ 218+187+282+90)*100= 0,38% 
Acciónes adicionales:
-Se cometió un error de forma en la resolución 442, la cual fue corregida mediante resolución 443 de 2023. Adicional, mediante resolución 435 se corrige resolución 424 de 2023, de prima técnica. No obstante lo anterior, no se materializó el riesgo.
-A través de la resolución 946, se modifica la resolución 944, debido a un error de fecha.
La resolución 853, corrige la cantidad de días de disfrute de vacaciones estipuladas en la resolución 770.
- Através de la resolución 979, se modifica la resolución 977, debido a un error de fecha del tiempo causado.
No obstante lo anterior, no se materializó el riesgo.</t>
  </si>
  <si>
    <t>* * Se  observa  en  los soportes  de los tres  controles formulados  lo siguiente:
Nombramientos y encargos
Permiso  y vacaciones y licencias 
Retitos y haberes.</t>
  </si>
  <si>
    <t xml:space="preserve"> * Se  observa  en  los soportes  de los tres  controles formulados  lo siguientes:
Nombramientos y encargos
Permiso  y vacaciones y licencias 
Retitos y haberes.</t>
  </si>
  <si>
    <t>"""Se materializó el riesgo: No se materializó el riesgo.
REPORTE AVANCE - CONTROL 1:
En el mes de enero y febrero, los planes de Talento Humano fueron revisados y aprobados por parte de las instancias pertinentes. Se publicaron a través del repositorio oficial de la Entidad (ISOLUCIÓN) y se socializaron masivamente por correo. (ver evidencias del mes de enero y febrero)
REPORTE AVANCE - CONTROL 2:
Indicador 2 para el PIC:
Análisis: El (la) profesional de la SDTH verifica y realiza los seguimientos de los servidores(as) que efectivamente participan en las actividades de bienestar y capacitación contra los listados de asistencia recibidos. 
-Capacitación No. 8 (Ciberseguridad)
(20 servidores(as) que participan en las actividades de capacitación / 20 servidores(as) que registran su asistencia en las actividades de capacitación) *100= 100%
Análisis: Capacitación con el contrato interadministrativo 1838-2023 entre la PDB y la UMNG, 20 servidores inscritos.
-Capacitación: 13 (Diseño de bases de datos SQL)
(20 servidores(as) que participan en las actividades de capacitación / 20 servidores(as) que registran su asistencia en las actividades de capacitación) *100= 100%
Análisis: Capacitación con el contrato interadministrativo 1838-2023 entre la PDB y la UMNG, 20 servidores inscritos.
-Capacitación: 14 (Reforma Tributaria)
(20 servidores(as) que participan en las actividades de capacitación / 20 servidores(as) que registran su asistencia en las actividades de capacitación) *100= 100%
Análisis: Capacitación con el contrato interadministrativo 1838-2023 entre la PDB y la UMNG, 20 servidores inscritos.
-Capacitación 15 (Reformas al sistema penal colombiano)
(20 servidores(as) que participan en las actividades de capacitación / 20 servidores(as) que registran su asistencia en las actividades de capacitación) *100= 100%
Análisis: Capacitación con el contrato interadministrativo 1838-2023 entre la PDB y la UMNG, 20 servidores inscritos.
-Capacitación: 17 (Conciliación en derecho - Nuevo Estatuto - Ley 2220 de 2022):
(20 servidores(as) que participan en las actividades de capacitación / 20 servidores(as) que registran su asistencia en las actividades de capacitación) *100= 100%
Análisis: Capacitación con el contrato interadministrativo 1838-2023 entre la PDB y la UMNG, 20 servidores inscritos.
-Capacitación No. 19 (Argumentación jurídica):
(20 servidores(as) que participan en las actividades de capacitación / 20 servidores(as) que registran su asistencia en las actividades de capacitación) *100= 100%
Análisis: Capacitación con el contrato interadministrativo 1838-2023 entre la PDB y la UMNG, 20 servidores inscritos.
-Capacitación No. 21 (Valoración de apoyos - Ley 1996 de 2019):
(20 servidores(as) que participan en las actividades de capacitación / 20 servidores(as) que registran su asistencia en las actividades de capacitación) *100= 100%
Análisis: Capacitación con el contrato interadministrativo 1838-2023 entre la PDB y la UMNG, 20 servidores inscritos.
-Capacitación No. 22 (Seguridad ciudadana) (Ley 2197 de 2022):
(20 servidores(as) que participan en las actividades de capacitación / 20 servidores(as) que registran su asistencia en las actividades de capacitación) *100= 100%
Análisis: Capacitación con el contrato interadministrativo 1838-2023 entre la PDB y la UMNG, 20 servidores inscritos.
-Capacitación No. 26 (Derechos Humanos con Enfoque de Género):
(20 servidores(as) que participan en las actividades de capacitación / 20 servidores(as) que registran su asistencia en las actividades de capacitación) *100= 100%
Análisis: Capacitación con el contrato interadministrativo 1838-2023 entre la PDB y la UMNG, 20 servidores inscritos.
Indicador 2 para el PIB:
Para el mes de septiembre se desarrollaron las siguientes actividades programadas:
- Actividad No.1 (Celebración de cumpleaños): (82 servidores(as) que participan en la actividad / 82 servidores(as) que registran su asistencia a la actividad) *100= 100%
Análisis: A través del correo de la Subdirección se envía el lunes de cada semana una tarjeta conmemorando la fecha de cumpleaños de los(as) funcionarios(as) de planta que cumplieron durante el mes. Se entregaron 82 bonos de cumpleaños.
- Actividad No.2 (Servicio de gimnasio): (160 servidores(as) que participan en la actividad / 160 servidores(as) que registran su asistencia a la actividad) *100=100%
Análisis: 160 servidores y servidoras registran su actividad en el gimnasio de la Entidad, se anexan planillas de asistencia diaria.
- Actividad No.3 (Clases de pilates y ejercicios funcionales, rumba, zumba etc.): (16 servidores(as) que participan en la actividad / 16 servidores(as) que registran su asistencia a la actividad) *100=100%
Análisis: 16 servidores y servidoras registran su actividad en clases grupales. Se anexan planillas de registro.
- Actividad No. 4 (Carreras atléticas): Se realizaron dos carreras atléticas en este mes: La carrera de la mujer y la carrera de Bimbo en la de la mujer participaron 79 servidores(as) y en la Bimbo 93 servidores(as): (172 servidores(as) que participan en la actividad / 172 servidores(as) que registran su asistencia) *100= 100%
Análisis: estas carreras son altamente demandadas en la Entidad su inscripción de participación se agota de manera muy rápida.
- Actividad No. 5 (Bingos virtuales): Se realizó un bingo virtual con las personerías locales: (94 servidores(as) que participan en la actividad / 94 servidores(as) que registran su asistencia) *100= 100%
Análisis: Estos bingos se desarrollan con la ayuda de la caja de compensación familiar y son altamente demandados.
- Actividad No. 6 (Olimpiadas deportivas): (390 servidores(as) que participan en las actividades / 390 servidores(as) que registran su asistencia) *100= 100%
Análisis: Se realizaron encuentros deportivos en las modalidades de tenis de mesa dobles, mini tejo, baloncesto, bolos y voleibol con la participación de 390 servidores (as)
- Actividad No. 7 (Capacitación informal Culinaria, jardinería, música, belleza etc.): (141 servidores(as) que participan en la actividad /141 servidores(as) que registran su asistencia) *100= 100%
Análisis: Se realizaron capacitaciones en las modalidades de cocina internacional grupo 2 septiembre y octubre, dibujo-caricatura, jardinería al grupo 2, natación y pastelería con la participación de 141 servidores(as).
- Actividad No.8 (Taller de comunicación familiar): (55 servidores(as) que participan en la actividad / 55 servidores(as) que registran su asistencia a la actividad) *100= 100%
Análisis: Este taller virtual contó con la asistencia de 55 servidores(as). Se planilla de registro.
Para el mes de octubre se desarrollaron las siguientes actividades programadas:
- Actividad No.1 (Celebración de cumpleaños): (76 servidores(as) que participan en la actividad / 76 servidores(as) que registran su asistencia a la actividad) *100= 100%
Análisis: A través del correo de la Subdirección se envía el lunes de cada semana una tarjeta conmemorando la fecha de cumpleaños de los(as) funcionarios(as) de planta que cumplieron durante el mes. Se entregaron 76 bonos de cumpleaños.
- Actividad No.2 (Servicio de gimnasio): (161 servidores(as) que participan en la actividad / 161 servidores(as) que registran su asistencia a la actividad) *100=100%
Análisis: 161 servidores y servidoras registran su actividad en el gimnasio de la Entidad, se anexan planillas de asistencia diaria.
- Actividad No.3 (Clases de pilates y ejercicios funcionales, rumba, zumba etc.): (40 servidores(as) que participan en la actividad / 40 servidores(as) que registran su asistencia a la actividad) *100=100%
Análisis: 40 servidores y servidoras registran su actividad en clases grupales. Se anexan planillas de registro.
- Actividad No. 4 (Caminatas ecológicas): Se realizó la caminata ecológica a villa Juan en Tenjo Cundinamarca, participaron 93 servidores(as):
(93 servidores(as) que participan en la actividad / 93 servidores(as) que registran su asistencia) *100= 100%
Análisis: Estas caminatas son altamente demandadas en la Entidad y su inscripción de participación se agota de manera muy rápida.
- Actividad No. 5 (Vacaciones recreativas): Se realizaron las vacaciones recreativas para 89 hijos(as) de servidores(as) de la Entidad:
(89 hijos(as) de servidores(as) que participan en la actividad / 89 hijos(as) servidores(as) que registran su asistencia) *100= 100%
Análisis: Estas vacaciones recreativas se desarrollan con la ayuda de la caja de compensación familiar, para hijos e hijas de los servidores(as) con edades comprendidas entre los 0 a 17 años y son altamente demandados.
- Actividad No. 6 (Olimpiadas deportivas): (226 servidores(as) que participan en las actividades / 226 servidores(as) que registran su asistencia) *100= 100%
Análisis: Se realizaron encuentros deportivos en las modalidades de voleibol, fútbol femenino y masculino, tenis de mesa femenino y masculino, ciclo-montañismo y atletismo, con la participación de 226 servidores(as)
- Actividad No. 7 (Capacitación informal Culinaria, jardinería, música, belleza etc.): (92 servidores(as) que participan en la actividad /92 servidores(as) que registran su asistencia) *100= 100%
Análisis: Se realizaron capacitaciones en las modalidades de cocina internacional grupo 2 octubre, natación grupo de 6-10 años y grupo 11-15 e 60 servidores(as) y 32 hijos (as) de servidores(as).
- Actividad No.8 (Día de los niños(as)): (a 232 servidores(as) que participan en la actividad / 232 servidores(as) que registran su asistencia a la actividad) *100= 100%
Análisis: Para esta actividad se hizo entrega de un obsequio a 232 hijos(as) de servidores(as) de la Entidad.
Para el mes de noviembre se desarrollaron las siguientes actividades programadas:
- Actividad No.1 (Celebración de cumpleaños): (73 servidores(as) que participan en la actividad / 73 servidores(as) que registran su asistencia a la actividad) *100= 100%
Análisis: A través del correo de la Subdirección se envía el lunes de cada semana una tarjeta conmemorando la fecha de cumpleaños de los(as) funcionarios(as) de planta que cumplieron durante el mes. Se entregaron 73 bonos de cumpleaños.
- Actividad No.2 (Servicio de gimnasio): (180 servidores(as) que participan en la actividad / 180 servidores(as) que registran su asistencia a la actividad) *100=100%
Análisis: 180 servidores y servidoras registran su actividad en el gimnasio de la Entidad, se anexan planillas de asistencia diaria.
- Actividad No.3 (Clases de pilates y ejercicios funcionales, rumba, zumba etc.): (40 servidores(as) que participan en la actividad / 40 servidores(as) que registran su asistencia a la actividad) *100=100%
Análisis: La planilla que anexa el profesional del PIB corresponde al 6 de octubre de 2023 y solamente registra 20 asistentes.
-Actividad No 4 (Conmemoración día internacional de los derechos de las mujeres): (## servidores(as) que participan en la actividad / ## servidores(as) que registran su asistencia a la actividad) *100=##%
Análisis: Los días 23 y 27 de noviembre se realizaron actividades para todas las funcionarias en el marco de la conmemoración los derechos de las mujeres y el día de la no violencia contra la mujer. 
- Actividad No. 5 (Olimpiadas deportivas): (254 servidores(as) que participan en las actividades / 254 servidores(as) que registran su asistencia) *100= 100%
Análisis: Se realizaron encuentros deportivos en las modalidades de baloncesto, fútbol femenino y masculino, billar, bolirana y ajedrez, con la participación de 254 funcionarios(as)
- Actividad No. 6 (Conmemoración día de la no violencia contra las mujeres): (## servidores(as) que participan en la actividad / ## servidores(as) que registran su asistencia a la actividad) *100=##%
Análisis: Los días 23 y 27 de noviembre se realizaron actividades para todas las funcionarias en el marco de la conmemoración los derechos de las mujeres y el día de la no violencia contra la mujer. 
-Actividad No. 7 (Capacitación informal Culinaria, jardinería, música, belleza etc.): (45 servidores(as) que participan en la actividad /45 servidores(as) que registran su asistencia) *100= 100%
Análisis: Se realizaron capacitaciones en las modalidades de cocina internacional grupo 3 noviembre y diciembre con la participación de 45 servidores(as).
Para el mes de diciembre se desarrollaron las siguientes actividades programadas:
- Actividad No.1 (Celebración de cumpleaños): (79 servidores(as) que participan en la actividad / 79 servidores(as) que registran su asistencia a la actividad) *100= 100%
Análisis: A través del correo de la Subdirección se envía el lunes de cada semana una tarjeta conmemorando la fecha de cumpleaños de los(as) funcionarios(as) de planta que cumplieron durante el mes. Se entregaron 79 bonos de cumpleaños.
- Actividad No.2 (Vacaciones recreativas): (186 servidores(as) que participan en la actividad / 186 servidores(as) que registran su asistencia a la actividad) *100=100%
Análisis: 186 servidores y servidoras registran su actividad en las vacaciones recreativas, se anexan planillas de registro.
- Actividad No.3 (Navidad compartida con los niños(as)) : (244 niños(as) que participan en la actividad / 244 niños(as) que se les registra su asistencia a la actividad) *100=100%
Análisis: Se anexan dos listados con el registro de los 244 niños(as) a los cuales se les registró asistencia y entrega de regalo.
-Actividad No 4 (Evento cierre de gestión): (815 servidores(as) que participan en la actividad / 815 servidores(as) que registran su asistencia a la actividad) *100=100%
Análisis: Se anexa listado de inscritos al evento de cierre y entrega de incentivos realizado el día 6 de diciembre de 2023. 
- Actividad No. 5 (Bonos navideños): (237 hijos(as) de servidores(as) que participan en las actividades / 237 hijos (as) de servidores(as) que registran su asistencia) *100= 100%
Análisis: Se anexa listado con los 237 hijos(as) de servidores que tienen hijos(as) menores de 12 años a los cuales se les entrega bono navideño.
REPORTE AVANCE - CONTROL 3:
Análisis:
Se está aplicando este control teniendo en cuenta que las siguientes capacitaciones hacen parte de los cursos con erogación del contrato interadministrativo 1838 de 2023 suscrito con la Universidad Militar Nueva Granada UMNG. Se han recibido impactos de algunas de estas capacitaciones y así se procede a su reporte. Queda pendiente el recibo de impactos de otras capacitaciones. Se aclara que estos impactos se deben solicitar mínimo con un mes de transcurrida la finalización de la capacitación.
Abril:
-Capacitación No. 8 (Ciberseguridad): (4 funcionarios(as) que diligencian el formato de Impacto de Capacitación / 19 de funcionarios(as) que participan en la capacitación) *100= 21.05% Se requiere que el resultado de este porcentual este igual al 10% o superior 
Junio:
-Capacitación: 13 (Diseño de bases de datos SQL) Aún no se han recibido impactos, estos impactos se deben solicitar mínimo con un mes de finalizada la capacitación.
-Capacitación: 14 (Reforme Tributaria): (15 funcionarios(as) que diligencian el formato de Impacto de Capacitación / 20 de funcionarios(as) que participan en la capacitación) *100= 75% Se requiere que el resultado de este porcentual este igual al 10% o superior 
-Capacitación 15 (Reformas al sistema penal colombiano): Aún no se han recibido impactos, estos impactos se deben solicitar mínimo con un mes de finalizada la capacitación.
Julio:
-Capacitación: 17 (Conciliación en derecho - Nuevo Estatuto - Ley 2220 de 2022): Aún no se han recibido impactos, estos impactos se deben solicitar mínimo con un mes de finalizada la capacitación.
Agosto:
-Capacitación No. 19 (Argumentación jurídica): (11 funcionarios(as) que diligencian el formato de Impacto de Capacitación / 20 funcionarios(as) que participan en la capacitación) *100= 55% Se requiere que el resultado de este porcentual este igual al 10% o superior 
-Capacitación No. 21 (Valoración de apoyos - Ley 1996 de 2019): (9 de funcionarios(as) que diligencian el formato de Impacto de Capacitación / 20 de funcionarios(as) que participan en la capacitación) *100= 45% Se requiere que el resultado de este porcentual este igual al 10% o superior 
Septiembre:
-Capacitación No. 22 (Seguridad ciudadana) (Ley 2197 de 2022): Aún no se han recibido impactos, estos impactos se deben solicitar mínimo con un mes de finalizada la capacitación.
Octubre:
-Capacitación No. 26 (Derechos Humanos con Enfoque de Género): Aún no se han recibido impactos, estos impactos se deben solicitar mínimo con un mes de finalizada la capacitación.
Noviembre y diciembre: No se han recibido más impactos de capacitación.
REPORTE AVANCE – PLAN DE ACCIÓN:
Teniendo en cuenta que no se materializó el riesgo, no fue necesaria la ejecución del Plan de Acción definido en el mapa de riesgos.</t>
  </si>
  <si>
    <t>* Se  observa  en  los soportes  de los tres  controles formulados  lo siguiente:
Anexo 8: Documento con Radicado SIRIUS   
Anexo 9: Planilla entrega de documentos 
Anexo 11: ormato control de prestamo
Anexo 10: Formato hoja de control  
Anexo 12: FUID actualizado
Lo anterior por cada uno de los meses d Septiembre a octubre,  dando cumplimiento a los soportes evutando la materizalización del  riesgo.</t>
  </si>
  <si>
    <t>*Se  observa  en  los soportes  de los tres  controles formulados  lo siguiente:
Anexo 10: Hoja Control    
Anexo 11: Formato Control Prestamo                                
 Anexo 13: Registro fotografico - Area Historias Laborales 
Compromisos de confindencialidad
Lo anterior por cada uno de los meses de  septiembre a octubre,  dando cumplimiento a los soportes evutando la materizalización del  riesgo</t>
  </si>
  <si>
    <t>*  Se  observa  en  los soportes  de los tres  controles formulados  lo siguiente:
Anexo 10: Formato hoja de control 
Anexo 11: Formato control de prestamos
 Anexo 13: Registro fotografico - Area Historias Laborales
Anexo 14: Pantallazo documentos en SGTH - HL. SCANEADAS
Folderama
fotos carpetas medicina laboral
Lo anterior por cada uno de los meses d Septiembre a octubre,  dando cumplimiento a los soportes evutando la materizalización del  riesgo</t>
  </si>
  <si>
    <t xml:space="preserve">* Se  observa  en  los soportes  de los tres  controles formulados  lo siguiente:
Carpeta octubre:
* Matriz  de seguimiento accidentalidad
*Lecciones aprendidas +
* Carpeta  Acciones correctivas
*
</t>
  </si>
  <si>
    <t>* Se  observa  en  los soportes del control 1   a través de 13FR06MatrizdeRequisitosLegales_SGSST  -(432)  22-03-
Recomendaciones
* Se sugiere soportar los controles 2 del riesgo donde se eviencia el cumplimiento de la verificación "  evaluará semestralmente el cumplimiento de los requisitos legales en SST aplicables a la Entidad con el fin de determinar el nivel de cumplimiento y generar las acciones correctivas o de mejora pertinentes a que hayan lugar"</t>
  </si>
  <si>
    <t xml:space="preserve"> Se  observa  en  los soportes  de los tres  controles formulados  lo siguiente:
Cronograma de  mantenimiento preventivo de infrraestructura  física y de vehivulos 
Matriz de registro mensual de prestaciones de servicios de mantenimiento.</t>
  </si>
  <si>
    <t>los dos  controles formulados  lo siguiente:
Programa  de  mantenimiento  vehicular
Hojas de vida de Vehiculos
Contratos de mantenimiento
Matriz de registro mensual de prestaciones de servicios de mantenimiento.
Encuesta de satisfacción del servicios de transportes</t>
  </si>
  <si>
    <t xml:space="preserve"> Se  observa  en  los soportes  de los dos  controles formulados  lo siguiente:
Formato de autocontrol trimestral objetivo : revisar la carpeta compartida a fin de verificar que la información del proceso se encuentre  diligenciada, digitalizada y almacenada.
Acta de reunión de tranferencia documental  del 8 de agosto de 2023.
</t>
  </si>
  <si>
    <t xml:space="preserve"> Se  observa  en  los soportes  de los dos  controles formulados  lo siguiente:
Archivo de l autocontrol de la información del proceso de Gestión Administrativa
Acta de reunión de tranferencia documental  del 8 de agosto de 2023.
Recomendaciones
* Veríficar las accones formuladas ya que son iguales a los controles.</t>
  </si>
  <si>
    <t xml:space="preserve"> Se  observa  en  los soportes  de los dos  controles formulados  lo siguiente:
* Instructivo de pagos
* Revisión  pago a proveedores
* Pantallazos a solicitudes de correcciones  a cuentas de contratista
s
*  Circular 005   de 2023.  la cual establece los lineamientos precisos con respecto a los requisitos para efectuar los pagos, así como los tiempos</t>
  </si>
  <si>
    <t xml:space="preserve"> Se  observa  en  los soportes  de los dos  controles formulados  lo siguiente:
* Cirsular plazos contables.
*  3 Actas de conciliación correspondientes  al último cuatrimestre.</t>
  </si>
  <si>
    <t xml:space="preserve">Se  observa  en  los soportes  de los  tres  controles formulados  lo siguiente:
* fotos de archivo  físico actualizada 2023
*Carpeta compartida   caja mejor 
</t>
  </si>
  <si>
    <t xml:space="preserve"> Se  observa  en  los soportes  de los  tres  controles formulados  lo siguiente:
* fotos de archivo  físico actualizada 2023
*Carpeta compartida  Gestión  financiera
* Pantallazo declaración juramentada.
* Pantallazo  solicitud mesa de ayuda
Recomendaciones
*  Los controles que tienen actividades de verificación como por ejemplo " genera lineamientos para la entrega de la información a cargo de los funcionarios, verificando que esta se encuentre consignada en la carpeta compartida del área"  deben evidenciar a través de los soportes que den cuenta de la aplicación del control, por ejemplo: a través de correos electronicos.</t>
  </si>
  <si>
    <t xml:space="preserve">Se  observa  en  los soportes  del controlesformulados  lo siguiente:
Muestra control consulta documentos del archivo central.
Correo habilitado para atender consultas documentales
Recomendaciones
* Evidenciar el cumplimiento del control N° 2 " Servicio de vigilancia provisto por el contratista responsible de la custodia del archivo central de la Personería ...."
* Evidenciar  con una muestra significativo  el cumplomiento del control 1 y control 3.
</t>
  </si>
  <si>
    <t xml:space="preserve"> Se  observa  en  los soportes  del controles formulados  lo siguiente:</t>
  </si>
  <si>
    <t>* Supervisión contrato 472</t>
  </si>
  <si>
    <t xml:space="preserve"> Se  observa  en  los soportes  del controles formulados  lo siguiente:
*   Pantallazó correo  prestamo documental.
* Contrato de vigilacia.
*  fotos de letreros de control de acceso.
Recomendaciones:
* Evidenciar con más claridad el cumplimiento de los controles de este riesgo en especial los controles  1  y2.
* Redcatar y   describir de mejor manera los controles</t>
  </si>
  <si>
    <t xml:space="preserve"> Se  observa  en  los soportes  del controles formulados  lo siguiente:
FormatoPrestamo12-FR-02
Correo pestamo documental.</t>
  </si>
  <si>
    <t xml:space="preserve"> Se  observa  en  los soportes  del controles formulados  lo siguiente:
Archivo de  procesos contractuales con  observaciones 
ias con respuesta a las observaciones generales a los procesos 
.
Dos Piezas comunicativas mediante correo electronico al equipo de trabajo, supervisores y contratistas sobre actos de corrupción y sus consecuencia</t>
  </si>
  <si>
    <t xml:space="preserve"> Se  observa  en  los soportes  del controles formulados  lo siguiente:
 Correos electrónicos de reiteración de envío de información-
Imagen de la base de datos y de la página de la rama judicial.</t>
  </si>
  <si>
    <t xml:space="preserve"> Se  observa  en  los soportes  del controles formulados  lo siguiente:
* imágenes de la base de datos de proceso judiciales de la dependencia.
* Seguimiento a procesos judiciales en el SiprojWe</t>
  </si>
  <si>
    <t>Actas de revisión aleatoria  oporte documental allegado por las OCID para su respectivo registro y revisión del registro en el certificado de antecedentes disciplinarios.</t>
  </si>
  <si>
    <t>Se  observa  en  los soportes  del controles formulados  lo siguiente:
* Base de datos  con la cual se realiza el control y seguimiento de los reportes que se deben registrar en tiempo
*  Correo sensibilizaciones para fortalecer las prácticas de anticorrupción de los funcionarios y contratistas del proceso de Gestión Jurídica</t>
  </si>
  <si>
    <t xml:space="preserve"> Se  observa  en  los soportes  del controles formulados  lo siguiente:
"Anexo 1. Análisis de los tiempos de espera de los usuarios del  3 t trimestre de 2023.
Pantlazzos de servivios en línea.</t>
  </si>
  <si>
    <t xml:space="preserve"> Se  observa  en  los soportes  del controles formulados  lo siguiente:
Seguimiento a la Atención Virtual del 3 trimestre de 2023.</t>
  </si>
  <si>
    <t xml:space="preserve"> Se  observa  en  los soportes  del controles formulados  lo siguiente:
 20230905 Mesa de trabajo OCID Gestion Documental
 20231221 Control limpieza areas de archivo
20231220 Evidencia Acceso Restringido OCID 01
20231220 Evidencia Acceso Restringido OCID 02
-</t>
  </si>
  <si>
    <t xml:space="preserve"> Se  observa  en  los soportes  del controles formulados  lo siguiente:
20230906 Constancia cumplimiento seguimiento abogados
20230923 Todos somos Gestores CRECIMIENTO PERSONAL
20230906 Constancia cumplimiento seguimiento abogados
20231005 Asistencia taller OCID - Toma de conciencia
20231026 Muestra correo de devolucion de jefe a profesional
20230825 Capacitacion Conflicto de intereses
20230825 Constancia asistencia Capacitacion Conflicto Intereses
20230829 Mesa de trabajo OCID SGC
20230913 Presentación SENSIBILIZACION  OCID RIESGOS
20230913 Socialización sobre la gestión del riesgo Direccion de Planeació
 </t>
  </si>
  <si>
    <t xml:space="preserve"> Se  observa  en  los soportes  del controles formulados  lo siguiente:
20230905 Mesa de trabajo OCID Gestión Documental
20230929 Actualización activos información
20230929 Sensibilizacion SGSI y activos información
20230816 a 20231230 Control préstamo y consulta de expedientes
20231117 Mesa de trabajo OCID DTH SGTH 01
20231117 Mesa de trabajo OCID DTH SGTH 02</t>
  </si>
  <si>
    <t xml:space="preserve"> Se  observa  en  los soportes  del controles formulados  lo siguiente:
*14   Formatos de Compromiso Ético (
*14  Reporte de Confidencialidad y Conflicto de Intereses de los Auditores</t>
  </si>
  <si>
    <t xml:space="preserve"> Se  observa  en  los soportes  del controles formulados  lo siguiente:
2. Soporte de socialización de la Ruleta del Saber
3,Soporte de retroalimentaciones al mapa de riesgos.
4.Programa anual de auditorias que contiene el detalle de los Informes avalados</t>
  </si>
  <si>
    <t>En los soportes se observa lo siguiente:
* Comunicaciones oficiales ( cronograma, reportes periodicos)
* Informes trimestrales seguimiento  plan operativo, plan estratégico y proyectos de inversión</t>
  </si>
  <si>
    <t>En los soportes se observa lo siguiente:
 Pantallazo de backaup de documentos controlados en la carpeta compartida.
* Correos evidenciado  el control realizado  a los documentos controlados en la carpeta compartida.
* Pantallazó del backaup de los documentos producidos y alllegados  de la Dirección de Planeación en el one drive</t>
  </si>
  <si>
    <t>En los soportes se observa lo siguiente:
* Acta de reunioón
* Fuid actualizado cvigencia 2021-2023
* Pantallazo  de archivo de gestión</t>
  </si>
  <si>
    <t>Control 1: Para el inicio de vigencia a través de comunicación interna se da conocer los lineamientos  a los(as) responsables y referentes de procesos  de los reportes periodicos que se deben realizar en el transcusro del año ( cronograma).
Control 2:  Durante el tercer cuatrimestre se realizó el seguimiento trimestral a loss plan operativo, plan estrategico y proctos de inversión.</t>
  </si>
  <si>
    <r>
      <rPr>
        <b/>
        <sz val="10"/>
        <color theme="1"/>
        <rFont val="Arial Narrow"/>
        <family val="2"/>
      </rPr>
      <t>Código:</t>
    </r>
    <r>
      <rPr>
        <sz val="10"/>
        <color theme="1"/>
        <rFont val="Arial Narrow"/>
        <family val="2"/>
      </rPr>
      <t xml:space="preserve"> 01-FR-21</t>
    </r>
  </si>
  <si>
    <r>
      <rPr>
        <b/>
        <sz val="10"/>
        <color theme="1"/>
        <rFont val="Arial Narrow"/>
        <family val="2"/>
      </rPr>
      <t>Versión:</t>
    </r>
    <r>
      <rPr>
        <sz val="10"/>
        <color theme="1"/>
        <rFont val="Arial Narrow"/>
        <family val="2"/>
      </rPr>
      <t xml:space="preserve"> 7</t>
    </r>
  </si>
  <si>
    <r>
      <rPr>
        <b/>
        <sz val="10"/>
        <color theme="1"/>
        <rFont val="Arial Narrow"/>
        <family val="2"/>
      </rPr>
      <t>Página:</t>
    </r>
    <r>
      <rPr>
        <sz val="10"/>
        <color theme="1"/>
        <rFont val="Arial Narrow"/>
        <family val="2"/>
      </rPr>
      <t xml:space="preserve"> 8 de 9</t>
    </r>
  </si>
  <si>
    <r>
      <rPr>
        <b/>
        <sz val="10"/>
        <color theme="1"/>
        <rFont val="Arial Narrow"/>
        <family val="2"/>
      </rPr>
      <t>Vigente desde:</t>
    </r>
    <r>
      <rPr>
        <sz val="10"/>
        <color theme="1"/>
        <rFont val="Arial Narrow"/>
        <family val="2"/>
      </rPr>
      <t xml:space="preserve"> 27/04/2023</t>
    </r>
  </si>
  <si>
    <r>
      <t xml:space="preserve">* Se observa   correo y acta de socialización de  la creación del  procedimiento  de   procedimiento gestión de cambios.
*  Se  adjunta borrador acta de reunión porque se encuentra en proceso de revisión y firmas por los integrantes del Comité Institucional de Gestión y Desempeñ plan de contingencia de TI en el mes de junio y agosto .
</t>
    </r>
    <r>
      <rPr>
        <b/>
        <sz val="10"/>
        <color theme="1"/>
        <rFont val="Arial Narrow"/>
        <family val="2"/>
      </rPr>
      <t>Recomendaciones</t>
    </r>
    <r>
      <rPr>
        <sz val="10"/>
        <color theme="1"/>
        <rFont val="Arial Narrow"/>
        <family val="2"/>
      </rPr>
      <t xml:space="preserve">
* Se recomienda revisar la pertinencia entre los controles formulados y las acciones para mitigar el nivel de riesgo, ya que las acciones deben fortalecer los controles ya formulado y no deben se los mismos.
* Se recomienda adjuntar los soportes de las acciones  de este riesgos en la carpeta acciones, donde se pueda evidenciar el cumplimiento de las acciones y controles de manera independiente</t>
    </r>
  </si>
  <si>
    <r>
      <t xml:space="preserve">* Se observa    documento con el estudio para fortalecer el equipo de trabajo de acuerdo al perfil..
*  Se  adjunta  documento con los correos y la evidencia de la necesidad de contratación enivada a la Subdirección de Gestión Contractual.
</t>
    </r>
    <r>
      <rPr>
        <b/>
        <sz val="10"/>
        <color theme="1"/>
        <rFont val="Arial Narrow"/>
        <family val="2"/>
      </rPr>
      <t xml:space="preserve">
Recomendaciones
</t>
    </r>
    <r>
      <rPr>
        <sz val="10"/>
        <color theme="1"/>
        <rFont val="Arial Narrow"/>
        <family val="2"/>
      </rPr>
      <t>* Se recp,iemda revisar y fortalcer   el control número 2 debido a que no se observan soportes que den cuenta del cumplimiento de este.</t>
    </r>
  </si>
  <si>
    <r>
      <t xml:space="preserve">* Se observa    documento con el estudio para fortalecer el equipo de trabajo de acuerdo al perfil..
*  Se  adjunta  documento con los correos y la evidencia de la necesidad de contratación enivada a la Subdirección de Gestión Contractual.
</t>
    </r>
    <r>
      <rPr>
        <b/>
        <sz val="10"/>
        <color theme="1"/>
        <rFont val="Arial Narrow"/>
        <family val="2"/>
      </rPr>
      <t xml:space="preserve">Recomendaciones
</t>
    </r>
    <r>
      <rPr>
        <sz val="10"/>
        <color theme="1"/>
        <rFont val="Arial Narrow"/>
        <family val="2"/>
      </rPr>
      <t xml:space="preserve">
* Se recomienda revisar y fortalcer   el control número 2 debido a que no se observan soportes que den cuenta del cumplimiento de este.</t>
    </r>
  </si>
  <si>
    <r>
      <t xml:space="preserve">* Se observa   5 correos  como   evidencia de los tips de seguridad enviado a todos los usuarios..
*  Se  adjunta   plan de trabajo con la gestión realizada, actas de las reuniones, cuestionario y reporte mitigación de vulnerabilidades.
*  Se adjunta formato 03-FR-007 V.1 y V.2 diligenciados, correo y acta de socialización
</t>
    </r>
    <r>
      <rPr>
        <b/>
        <sz val="10"/>
        <color theme="1"/>
        <rFont val="Arial Narrow"/>
        <family val="2"/>
      </rPr>
      <t xml:space="preserve">Recomendaciones
</t>
    </r>
    <r>
      <rPr>
        <sz val="10"/>
        <color theme="1"/>
        <rFont val="Arial Narrow"/>
        <family val="2"/>
      </rPr>
      <t xml:space="preserve">
* Se recomienda revisar la pertinencia entre los controles formulados y las acciones para mitigar el nivel de riesgo, ya que las acciones deben fortalecer los controles ya formulado y no deben se los mismos.
* Se recomienda adjuntar los soportes de las acciones  de este riesgos en la carpeta acciones, donde se pueda evidenciar el cumplimiento de las acciones y controles de manera independiente</t>
    </r>
  </si>
  <si>
    <r>
      <t xml:space="preserve">* Se evidencia   plan de trabajo con la gestión realizada, actas de las reuniones, encuesta y reporte mitigación de vulnerabilidades.
* Se observa documento con los correos y la evidencia de la necesidad de contratación enivada a la Subdirección de Gestión Contractual.
</t>
    </r>
    <r>
      <rPr>
        <b/>
        <sz val="10"/>
        <color theme="1"/>
        <rFont val="Arial Narrow"/>
        <family val="2"/>
      </rPr>
      <t xml:space="preserve">Recomendaciones
</t>
    </r>
    <r>
      <rPr>
        <sz val="10"/>
        <color theme="1"/>
        <rFont val="Arial Narrow"/>
        <family val="2"/>
      </rPr>
      <t xml:space="preserve">
*  Se reccomiemda revisar y fortalcer   los controles  número 2 "El equipo de Gestión de Seguridad Realizar actividades de actualización o mejoras al software y se realizan de acuerdo al plan de trabajo de tratamiento de vulnerabilidades de seguridad"  y  el control número°3" El equipo de gestión de capacidades Proyecta la necesidad de adquisición de software"  debido a que  este se podría unidicar en uno</t>
    </r>
  </si>
  <si>
    <r>
      <t xml:space="preserve">* Se  observa  en los soportes cargados las hojas de vida de los indicadores y reportes de la mesa de ayuda.
*  Se adjunta documento con la hoja de vida de los equipos del parque computacional.
* Se evidencia  documento con kla evidencia de los correos y la necesidad de contratación enivada a la Subdirección de Gestión Contractual.
</t>
    </r>
    <r>
      <rPr>
        <b/>
        <sz val="10"/>
        <color theme="1"/>
        <rFont val="Arial Narrow"/>
        <family val="2"/>
      </rPr>
      <t xml:space="preserve">
Recomendaciones
</t>
    </r>
    <r>
      <rPr>
        <sz val="10"/>
        <color theme="1"/>
        <rFont val="Arial Narrow"/>
        <family val="2"/>
      </rPr>
      <t xml:space="preserve">
* Revisar la pertinencia entre los controles formulados y las acciones para mitigar el nivel de riesgo, ya que las acciones deben fortalecer los controles ya formulado y no deben se los mismos.
* Adjuntar los soportes de las acciones  de este riesgos en la carpeta acciones, donde se pueda evidenciar el cumplimiento de las acciones y controles de manera independiente</t>
    </r>
  </si>
  <si>
    <r>
      <t xml:space="preserve">* Se evidencia  4 pantallazos de casos gestionados  en las mesas de ayudas 
</t>
    </r>
    <r>
      <rPr>
        <b/>
        <sz val="10"/>
        <color theme="1"/>
        <rFont val="Arial Narrow"/>
        <family val="2"/>
      </rPr>
      <t>Recomendaciones</t>
    </r>
    <r>
      <rPr>
        <sz val="10"/>
        <color theme="1"/>
        <rFont val="Arial Narrow"/>
        <family val="2"/>
      </rPr>
      <t xml:space="preserve">
* Revisar la pertinencia entre los controles formulados y las acciones para mitigar el nivel de riesgo, ya que las acciones deben fortalecer los controles ya formulado y no deben se los mismos.
* Adjuntar los soportes de las acciones  de este riesgos en la carpeta acciones, donde se pueda evidenciar el cumplimiento de las acciones y controles de manera independiente</t>
    </r>
  </si>
  <si>
    <r>
      <t xml:space="preserve">*  Se evidencia  pantallazo de  cuatro (4) casos gestionados.
* Se adjuntam 2   formatos 03-FR-22  compromisos de confidencidalidad.
</t>
    </r>
    <r>
      <rPr>
        <b/>
        <sz val="10"/>
        <color theme="1"/>
        <rFont val="Arial Narrow"/>
        <family val="2"/>
      </rPr>
      <t>Recomendaciones</t>
    </r>
    <r>
      <rPr>
        <sz val="10"/>
        <color theme="1"/>
        <rFont val="Arial Narrow"/>
        <family val="2"/>
      </rPr>
      <t xml:space="preserve">
*Revisar la pertinencia entre los controles formulados y las acciones para mitigar el nivel de riesgo, ya que las acciones deben fortalecer los controles ya formulado y no deben se los mismos.
* Adjuntar los soportes de las acciones  de este riesgos en la carpeta acciones, donde se pueda evidenciar el cumplimiento de las acciones y controles de manera independiente</t>
    </r>
  </si>
  <si>
    <r>
      <t xml:space="preserve">* Se observa  en los soportes panatallazos dla remisión de informe  para vrevisión de un profesional y la aprobacióm de la jefe de OAC para publiacción.
* Se evidencia soportes  de trazabilidad de e  revisión y corrección de estilo del presente anuario con el visto bueno  final por parte del corrector de estilo de la entidad.
* se observa  en los soportes panatallazos de la trazabilidad de validación de un boletín de prensa en relación con la trzabilidad el proceso  de solicitud, producción y aprobación de la información difundida.
</t>
    </r>
    <r>
      <rPr>
        <b/>
        <sz val="10"/>
        <color theme="1"/>
        <rFont val="Arial Narrow"/>
        <family val="2"/>
      </rPr>
      <t xml:space="preserve">Recomendaciones.
* </t>
    </r>
    <r>
      <rPr>
        <sz val="10"/>
        <color theme="1"/>
        <rFont val="Arial Narrow"/>
        <family val="2"/>
      </rPr>
      <t>Con el fin de verificar el funcionamiento correcto de los controles se sugiere organizar carpetas por control con cada uno de los  soportes , para que den mayor claridad en el momento de la verificación de cada uno de los controles
* Teniendo en cuenta que el presente riesgos no cuenra con plan de acción, se sugiere fortalecer  y garantiza el funcionamiento de  los controles para evitar la posible materizalización de los riesgos</t>
    </r>
    <r>
      <rPr>
        <b/>
        <sz val="10"/>
        <color theme="1"/>
        <rFont val="Arial Narrow"/>
        <family val="2"/>
      </rPr>
      <t xml:space="preserve">.
</t>
    </r>
  </si>
  <si>
    <r>
      <t xml:space="preserve">* Se observa  en los soportes pantallazos de la remisión de informe  para vrevisión de un profesional y la aprobacióm de la jefe de OAC para publiacción.
* Se evidencia soportes  de trazabilidad de e  revisión y corrección de estilo del presente anuario con el visto bueno  final por parte del corrector de estilo de la entidad.
* Se observa  en los soportes panatallazos de la trazabilidad de validación de CAMPAÑA EN CONTRA DE LA POLVORA SOLICITADA POR LA COORDINACIÓN DE PERSONERIAS LOCALE S Y LIBRETO DE RENDICIÓN DE CUENTAS  en relación con la trzabilidad el proceso  de solicitud, producción y aprobación de la información difundida.
</t>
    </r>
    <r>
      <rPr>
        <b/>
        <sz val="10"/>
        <color theme="1"/>
        <rFont val="Arial Narrow"/>
        <family val="2"/>
      </rPr>
      <t>Recomendaciones.</t>
    </r>
    <r>
      <rPr>
        <sz val="10"/>
        <color theme="1"/>
        <rFont val="Arial Narrow"/>
        <family val="2"/>
      </rPr>
      <t xml:space="preserve">
* Con el fin de verificar el funcionamiento correcto de los controles se sugiere organizar carpetas por control con cada uno de los  soportes , para que den mayor claridad en el momento de la verificación de cada uno de los controles
* Teniendo en cuenta que el presente riesgos no cuenra con plan de acción, se sugiere fortalecer  y garantiza el funcionamiento de  los controles para evitar la posible materizalización de los riesgos.</t>
    </r>
  </si>
  <si>
    <r>
      <rPr>
        <b/>
        <sz val="10"/>
        <color theme="1"/>
        <rFont val="Arial Narrow"/>
        <family val="2"/>
      </rPr>
      <t xml:space="preserve">* </t>
    </r>
    <r>
      <rPr>
        <sz val="10"/>
        <color theme="1"/>
        <rFont val="Arial Narrow"/>
        <family val="2"/>
      </rPr>
      <t xml:space="preserve">Se obseva pantallazo de la  Trazabilidad del proceso de solicitud, producción y aprobación del material audiovisual y de diseño entrega
</t>
    </r>
    <r>
      <rPr>
        <b/>
        <sz val="10"/>
        <color theme="1"/>
        <rFont val="Arial Narrow"/>
        <family val="2"/>
      </rPr>
      <t xml:space="preserve">
Recomendaciones.</t>
    </r>
    <r>
      <rPr>
        <sz val="10"/>
        <color theme="1"/>
        <rFont val="Arial Narrow"/>
        <family val="2"/>
      </rPr>
      <t xml:space="preserve">
* Con el fin de verificar el funcionamiento correcto de los controles se sugiere organizar carpetas por control con cada uno de los  soportes , para que den mayor claridad en el momento de la verificación de cada uno de los controles
*Registrar como soportes al menos una evidencia de controles por mes, con el fin de verificar y eveidenciar el cumplimiento de los mismos durante el cuatrimestre.
* Teniendo en cuenta que el presente riesgos no cuenra con plan de acción, se sugiere fortalecer  y garantiza el funcionamiento de  los controles para evitar la posible materizalización de los riesgos.</t>
    </r>
  </si>
  <si>
    <r>
      <t xml:space="preserve"> Se obseva pantallazo de la  Trazabilidad del proceso de solicitud, producción y aprobación del material audiovisual y de diseño entrega de una solicitud  de diagramación folletos de DH  y de  CAMPAÑA COMISION DE GÉNERO PROPUESTA PILDORAS.
</t>
    </r>
    <r>
      <rPr>
        <b/>
        <sz val="10"/>
        <color theme="1"/>
        <rFont val="Arial Narrow"/>
        <family val="2"/>
      </rPr>
      <t>Recomendaciones.</t>
    </r>
    <r>
      <rPr>
        <sz val="10"/>
        <color theme="1"/>
        <rFont val="Arial Narrow"/>
        <family val="2"/>
      </rPr>
      <t xml:space="preserve">
* Con el fin de verificar el funcionamiento correcto de los controles se sugiere organizar carpetas por control con cada uno de los  soportes , para que den mayor claridad en el momento de la verificación de cada uno de los controles
*Registrar como soportes al menos una evidencia de controles por mes, con el fin de verificar y eveidenciar el cumplimiento de los mismos durante el cuatrimestre.
* Teniendo en cuenta que el presente riesgos no cuenra con plan de acción, se sugiere fortalecer  y garantiza el funcionamiento de  los controles para evitar la posible materizalización de los riesgos.</t>
    </r>
  </si>
  <si>
    <r>
      <t xml:space="preserve">* Se observa en los soportes  Imágenes de los lugares de archivo de la información
</t>
    </r>
    <r>
      <rPr>
        <b/>
        <sz val="10"/>
        <color theme="1"/>
        <rFont val="Arial Narrow"/>
        <family val="2"/>
      </rPr>
      <t xml:space="preserve">Recomendaciones
+ </t>
    </r>
    <r>
      <rPr>
        <sz val="10"/>
        <color theme="1"/>
        <rFont val="Arial Narrow"/>
        <family val="2"/>
      </rPr>
      <t>Evidenciar el cumplimiendo de cada  uno de los controles  a través de los soportes.</t>
    </r>
    <r>
      <rPr>
        <b/>
        <sz val="10"/>
        <color theme="1"/>
        <rFont val="Arial Narrow"/>
        <family val="2"/>
      </rPr>
      <t xml:space="preserve">
* </t>
    </r>
    <r>
      <rPr>
        <sz val="10"/>
        <color theme="1"/>
        <rFont val="Arial Narrow"/>
        <family val="2"/>
      </rPr>
      <t>Con el fin de verificar el funcionamiento correcto de los controles se sugiere organizar carpetas por control con cada uno de los  soportes , para que den mayor claridad en el momento de la verificación de cada uno de los controles.
+ Se sugiere volver a valorar los controles.
* Teniendo en cuenta que el presente riesgos no cuenra con plan de acción, se sugiere fortalecer  y garantiza el funcionamiento de  los controles para evitar la posible materizalización de los riesgos.</t>
    </r>
  </si>
  <si>
    <r>
      <t xml:space="preserve">*Se observa  imagenes de  quipos asignados, servidor carpeta prensa, discos duros extraíbles y correos electrónicos.
*Se oberva pantallazos del one drive  carpeta  2023 piezas gráficas
* Se observa foto de caja del archivo fisico.
</t>
    </r>
    <r>
      <rPr>
        <b/>
        <sz val="10"/>
        <color theme="1"/>
        <rFont val="Arial Narrow"/>
        <family val="2"/>
      </rPr>
      <t xml:space="preserve">
Recomendaciones
</t>
    </r>
    <r>
      <rPr>
        <sz val="10"/>
        <color theme="1"/>
        <rFont val="Arial Narrow"/>
        <family val="2"/>
      </rPr>
      <t xml:space="preserve">
* Evidenciar el cumplimiendo de cada  uno de los controles  a través de los soportes. 
* Con el fin de verificar el funcionamiento correcto de los controles se sugiere organizar carpetas por control con cada uno de los  soportes , para que den mayor claridad en el momento de la verificación de cada uno de los controles.
+ Se sugiere volver a valorar los controles.
* Teniendo en cuenta que el presente riesgos no cuenra con plan de acción, se sugiere fortalecer  y garantiza el funcionamiento de  los controles para evitar la posible materizalización de los ries</t>
    </r>
  </si>
  <si>
    <r>
      <t xml:space="preserve">* Se observa en los soportes   el diligenciamiento de  9 formato 04-FR-0formato de autorización  de uso de derecho de imagen  sobre fotográfias  y fihjaciones audivisuales - 
</t>
    </r>
    <r>
      <rPr>
        <b/>
        <sz val="10"/>
        <color theme="1"/>
        <rFont val="Arial Narrow"/>
        <family val="2"/>
      </rPr>
      <t>Recomendaciones</t>
    </r>
    <r>
      <rPr>
        <sz val="10"/>
        <color theme="1"/>
        <rFont val="Arial Narrow"/>
        <family val="2"/>
      </rPr>
      <t xml:space="preserve">
+ Evidenciar el cumplimiendo de cada  uno de los controles  a través de los soportes  con el fin de verificar el funcionamiento correcto de los controles.
*</t>
    </r>
  </si>
  <si>
    <r>
      <rPr>
        <b/>
        <sz val="10"/>
        <color theme="1"/>
        <rFont val="Arial Narrow"/>
        <family val="2"/>
      </rPr>
      <t>P.D. para la Coodinación del MP y los DDHH</t>
    </r>
    <r>
      <rPr>
        <sz val="10"/>
        <color theme="1"/>
        <rFont val="Arial Narrow"/>
        <family val="2"/>
      </rPr>
      <t xml:space="preserve">
</t>
    </r>
    <r>
      <rPr>
        <b/>
        <sz val="10"/>
        <color theme="1"/>
        <rFont val="Arial Narrow"/>
        <family val="2"/>
      </rPr>
      <t xml:space="preserve">Control: </t>
    </r>
    <r>
      <rPr>
        <sz val="10"/>
        <color theme="1"/>
        <rFont val="Arial Narrow"/>
        <family val="2"/>
      </rPr>
      <t xml:space="preserve">Se anexan las evidencias de la ejecución del control durante el segundo cuatrimestre de 2023.
</t>
    </r>
    <r>
      <rPr>
        <b/>
        <sz val="10"/>
        <color theme="1"/>
        <rFont val="Arial Narrow"/>
        <family val="2"/>
      </rPr>
      <t xml:space="preserve">Acciones: </t>
    </r>
    <r>
      <rPr>
        <sz val="10"/>
        <color theme="1"/>
        <rFont val="Arial Narrow"/>
        <family val="2"/>
      </rPr>
      <t>Se anexan las evidencias que demuestran la socialización vía correo electrónico de la pieza grafica y el instructivo para el uso del formulario manual de requerimientos ciudadanos.</t>
    </r>
  </si>
  <si>
    <r>
      <t xml:space="preserve">* Se  evidencia  un archivo excel  con el cuadro control formularios entregados.
* Se observan  soportes de  la socialización de  instructivo   en la diferentes coordinaciones. </t>
    </r>
    <r>
      <rPr>
        <b/>
        <sz val="10"/>
        <color theme="1"/>
        <rFont val="Arial Narrow"/>
        <family val="2"/>
      </rPr>
      <t xml:space="preserve">
Recomendaciones
* </t>
    </r>
    <r>
      <rPr>
        <sz val="10"/>
        <color theme="1"/>
        <rFont val="Arial Narrow"/>
        <family val="2"/>
      </rPr>
      <t xml:space="preserve">Ubicar en la carpeta de las acciones los soportes de estas, así como tambien las evidencias de los controles en la carpeta de los controles,
</t>
    </r>
    <r>
      <rPr>
        <b/>
        <sz val="10"/>
        <color theme="1"/>
        <rFont val="Arial Narrow"/>
        <family val="2"/>
      </rPr>
      <t xml:space="preserve">
</t>
    </r>
  </si>
  <si>
    <r>
      <t xml:space="preserve"> *Se  evidencia  *Correo_ Solicitud y entrega de Formularios Jurisdiccionales 24 Noviembre
*  Se observa CUADRO CONTROL FORMULARIOS ENTREGADOS
*  Se oberva Entrega Formularios 911 al 929 Conciliacion
*  se evidencia SOLICITUD 15 FORMULARIOS Conciliació
</t>
    </r>
    <r>
      <rPr>
        <b/>
        <sz val="10"/>
        <color theme="1"/>
        <rFont val="Arial Narrow"/>
        <family val="2"/>
      </rPr>
      <t xml:space="preserve">
Recomendaciones
</t>
    </r>
    <r>
      <rPr>
        <sz val="10"/>
        <color theme="1"/>
        <rFont val="Arial Narrow"/>
        <family val="2"/>
      </rPr>
      <t xml:space="preserve">
* Ubicar en la carpeta de las acciones los soportes de estas, así como tambien las evidencias de los controles en la carpeta de los controles,
</t>
    </r>
  </si>
  <si>
    <r>
      <rPr>
        <b/>
        <sz val="10"/>
        <color theme="1"/>
        <rFont val="Arial Narrow"/>
        <family val="2"/>
      </rPr>
      <t>P.D. para la Coodinación del MP y los DDHH</t>
    </r>
    <r>
      <rPr>
        <sz val="10"/>
        <color theme="1"/>
        <rFont val="Arial Narrow"/>
        <family val="2"/>
      </rPr>
      <t xml:space="preserve">
</t>
    </r>
    <r>
      <rPr>
        <b/>
        <sz val="10"/>
        <color theme="1"/>
        <rFont val="Arial Narrow"/>
        <family val="2"/>
      </rPr>
      <t>Control:</t>
    </r>
    <r>
      <rPr>
        <sz val="10"/>
        <color theme="1"/>
        <rFont val="Arial Narrow"/>
        <family val="2"/>
      </rPr>
      <t xml:space="preserve"> Se anexan las evidencias de la ejecución del control durante el segundo cuatrimestre de 2023.
</t>
    </r>
    <r>
      <rPr>
        <b/>
        <sz val="10"/>
        <color theme="1"/>
        <rFont val="Arial Narrow"/>
        <family val="2"/>
      </rPr>
      <t>Acciones:</t>
    </r>
    <r>
      <rPr>
        <sz val="10"/>
        <color theme="1"/>
        <rFont val="Arial Narrow"/>
        <family val="2"/>
      </rPr>
      <t xml:space="preserve"> No aplica la ejecución de acciones debido al nivel de riesgo residual.</t>
    </r>
  </si>
  <si>
    <r>
      <rPr>
        <b/>
        <sz val="10"/>
        <color rgb="FF000000"/>
        <rFont val="Arial Narrow"/>
        <family val="2"/>
      </rPr>
      <t>P.D. para la Coodinación del MP y los DDHH
Control:</t>
    </r>
    <r>
      <rPr>
        <sz val="10"/>
        <color rgb="FF000000"/>
        <rFont val="Arial Narrow"/>
        <family val="2"/>
      </rPr>
      <t xml:space="preserve"> Se anexan las evidencias de la ejecución del control durante el segundo cuatrimestre de 2023.
</t>
    </r>
    <r>
      <rPr>
        <b/>
        <sz val="10"/>
        <color rgb="FF000000"/>
        <rFont val="Arial Narrow"/>
        <family val="2"/>
      </rPr>
      <t xml:space="preserve">Acciones: </t>
    </r>
    <r>
      <rPr>
        <sz val="10"/>
        <color rgb="FF000000"/>
        <rFont val="Arial Narrow"/>
        <family val="2"/>
      </rPr>
      <t xml:space="preserve">No aplica la ejecución de acciones debido al nivel de riesgo residual.
P.D  para la Coordinación de Gestión de las Personerías Locales
Control: Se anexan las evidencias del control correspondiente a l segundo cuatrimestre de 2023
 Se realizan reuniones con los gestores documentales en cada una de las Personerias Locales, con el fin de verificar el estado actual del archivo , y de requerirse se solicitan capacitaciones sobre el tema a la Subdirección de Gestión documental y Recursos Físicos. 
</t>
    </r>
  </si>
  <si>
    <r>
      <rPr>
        <b/>
        <sz val="10"/>
        <color rgb="FF000000"/>
        <rFont val="Arial Narrow"/>
        <family val="2"/>
      </rPr>
      <t>P.D. para la Coodinación del MP y los DDHH
Control:</t>
    </r>
    <r>
      <rPr>
        <sz val="10"/>
        <color rgb="FF000000"/>
        <rFont val="Arial Narrow"/>
        <family val="2"/>
      </rPr>
      <t xml:space="preserve"> Se anexan las evidencias de la ejecución del control durante el segundo cuatrimestre de 2023.
</t>
    </r>
    <r>
      <rPr>
        <b/>
        <sz val="10"/>
        <color rgb="FF000000"/>
        <rFont val="Arial Narrow"/>
        <family val="2"/>
      </rPr>
      <t>Acciones:</t>
    </r>
    <r>
      <rPr>
        <sz val="10"/>
        <color rgb="FF000000"/>
        <rFont val="Arial Narrow"/>
        <family val="2"/>
      </rPr>
      <t xml:space="preserve"> No aplica la ejecución de acciones debido al nivel de riesgo residual.
P.D  para la Coordinación de Gestión de las Personerías Locales
Control: Se anexan las evidencias del control correspondiente a l segundo cuatrimestre de 2023
 Se realizan reuniones de seguimiento a los requerimientos ciudadanos a cargo de los funcionarios y contratistas de las personerías locales, con el fin de revisar que se ajusten a la normatividad vigente
</t>
    </r>
  </si>
  <si>
    <r>
      <rPr>
        <b/>
        <sz val="10"/>
        <color rgb="FF000000"/>
        <rFont val="Arial Narrow"/>
        <family val="2"/>
      </rPr>
      <t>P.D. para la Coodinación del MP y los DDHH
Control:</t>
    </r>
    <r>
      <rPr>
        <sz val="10"/>
        <color rgb="FF000000"/>
        <rFont val="Arial Narrow"/>
        <family val="2"/>
      </rPr>
      <t xml:space="preserve"> Se anexa el inventario de activos de información de la vigencia 2022, ya que la Dirección TIC inició el acompañamiento para la actualización de la versión 2023 a principios del mes de septiembre.
</t>
    </r>
    <r>
      <rPr>
        <b/>
        <sz val="10"/>
        <color rgb="FF000000"/>
        <rFont val="Arial Narrow"/>
        <family val="2"/>
      </rPr>
      <t>Acciones:</t>
    </r>
    <r>
      <rPr>
        <sz val="10"/>
        <color rgb="FF000000"/>
        <rFont val="Arial Narrow"/>
        <family val="2"/>
      </rPr>
      <t xml:space="preserve"> Se anexan los cuadros de excel con el personal designado por dependencia para la custodia de los documentos fisicos. Asimismo, se anexa el registro fotografico que da cuenta de la estanteria para archivo asignada en cada dependencia.
P.D  para la Coordinación de Gestión de las Personerías Locales
Control: Se anexan las evidencias del control correspondiente al segundo cuatrimestre de 2023
 Las Personerías Locales cuentan con un funcioanario que realiza las funciones de gestor documental, y el archivo físico se encuentra organizado em módulos por carpetas  debidamente custodiado en un espacio adecuado para tal fin. </t>
    </r>
  </si>
  <si>
    <r>
      <t xml:space="preserve">*  Se obervan en los soportes  de los controles  matriz de inventarios de activos de información  y soporte de reunión de inventarios de activos de información.
* Se observan en las acciones base de satos  con la custodia de documentos y estantes  de cada una de las coordinaciones
* Fotos de estanteria  de archivo de cada  una de las coordinaciones.
</t>
    </r>
    <r>
      <rPr>
        <b/>
        <sz val="10"/>
        <color theme="1"/>
        <rFont val="Arial Narrow"/>
        <family val="2"/>
      </rPr>
      <t xml:space="preserve">Recomendaciones
</t>
    </r>
    <r>
      <rPr>
        <sz val="10"/>
        <color theme="1"/>
        <rFont val="Arial Narrow"/>
        <family val="2"/>
      </rPr>
      <t>*Se sugiere puntualemente a la coordinación de personerías locales  unificar en un  sola carpeta los soportes de los controles y acciones de los riesgos en relación con el proceso de promoción y defensa de los derechos humanos, con el fin de facilitar la verificación de los soportes.</t>
    </r>
  </si>
  <si>
    <r>
      <t xml:space="preserve">*  Se obervan en los soportes    Correo Solicitud Revisión y Actualización Inventario de Activos de Inf - 2023
* Se observan  Inventario de Activos de Informacion CONSOLIDADO 2023 (OFICIAL)
s.
</t>
    </r>
    <r>
      <rPr>
        <b/>
        <sz val="10"/>
        <color theme="1"/>
        <rFont val="Arial Narrow"/>
        <family val="2"/>
      </rPr>
      <t>Recomendaciones</t>
    </r>
    <r>
      <rPr>
        <sz val="10"/>
        <color theme="1"/>
        <rFont val="Arial Narrow"/>
        <family val="2"/>
      </rPr>
      <t xml:space="preserve">
*Se sugiere puntualemente a la coordinación de personerías locales  unificar en un  sola carpeta los soportes de los controles y acciones de los riesgos en relación con el proceso de promoción y defensa de los derechos humanos, con el fin de facilitar la verificación de los soportes.</t>
    </r>
  </si>
  <si>
    <r>
      <rPr>
        <b/>
        <sz val="10"/>
        <color rgb="FF000000"/>
        <rFont val="Arial Narrow"/>
        <family val="2"/>
      </rPr>
      <t>P.D. para la Coodinación del MP y los DDHH
Control:</t>
    </r>
    <r>
      <rPr>
        <sz val="10"/>
        <color rgb="FF000000"/>
        <rFont val="Arial Narrow"/>
        <family val="2"/>
      </rPr>
      <t xml:space="preserve"> Se anexa el inventario de activos de información de la vigencia 2022, ya que la Dirección TIC inició el acompañamiento para la actualización de la versión 2023 a principios del mes de septiembre.
</t>
    </r>
    <r>
      <rPr>
        <b/>
        <sz val="10"/>
        <color rgb="FF000000"/>
        <rFont val="Arial Narrow"/>
        <family val="2"/>
      </rPr>
      <t>Acciones:</t>
    </r>
    <r>
      <rPr>
        <sz val="10"/>
        <color rgb="FF000000"/>
        <rFont val="Arial Narrow"/>
        <family val="2"/>
      </rPr>
      <t xml:space="preserve"> Se anexan las evidencias que dan cuenta del almacenamiento de los documentos digitales criticos en la carpeta compartida (backup) ubicada en uno de los servidores de la Entidad.
P.D  para la Coordinación de Gestión de las Personerías Locales
Control: Se anexan las evidencias del control correspondiente a l segundo cuatrimestre de 2023
 Cada una de las Personerías Locales cuenta con una carpeta de ONE DRIVE en donde se almacenan los docmentos en medio digital -electrónico. Se tiene el FUID correspondiente de acuerdo a las instrucciones de Gestión Documental. </t>
    </r>
  </si>
  <si>
    <r>
      <t xml:space="preserve">*  Se evidencia archivo excel  activos de información  del proceso de promoción y defensa de los derechos humanos.
* Se oberva en los soportes correo de evidencia de la creación  o funcionamiento de carpeta compartidas  por dependencia.
</t>
    </r>
    <r>
      <rPr>
        <b/>
        <sz val="10"/>
        <color theme="1"/>
        <rFont val="Arial Narrow"/>
        <family val="2"/>
      </rPr>
      <t xml:space="preserve">
Recomendaciones
</t>
    </r>
    <r>
      <rPr>
        <sz val="10"/>
        <color theme="1"/>
        <rFont val="Arial Narrow"/>
        <family val="2"/>
      </rPr>
      <t xml:space="preserve">
*Se sugiere puntualemente a la coordinación de personerías locales  unificar en un  sola carpeta los soportes de los controles y acciones de los riesgos en relación con el proceso de promoción y defensa de los derechos humanos, con el fin de facilitar la verificación de los soportes.</t>
    </r>
  </si>
  <si>
    <r>
      <rPr>
        <b/>
        <sz val="10"/>
        <color theme="1"/>
        <rFont val="Arial Narrow"/>
        <family val="2"/>
      </rPr>
      <t>P.D. para la Coodinación del MP y los DDHH</t>
    </r>
    <r>
      <rPr>
        <sz val="10"/>
        <color theme="1"/>
        <rFont val="Arial Narrow"/>
        <family val="2"/>
      </rPr>
      <t xml:space="preserve">
</t>
    </r>
    <r>
      <rPr>
        <b/>
        <sz val="10"/>
        <color theme="1"/>
        <rFont val="Arial Narrow"/>
        <family val="2"/>
      </rPr>
      <t xml:space="preserve">Control: </t>
    </r>
    <r>
      <rPr>
        <sz val="10"/>
        <color theme="1"/>
        <rFont val="Arial Narrow"/>
        <family val="2"/>
      </rPr>
      <t xml:space="preserve">Se anexa el inventario de activos de información de la vigencia 2022, ya que la Dirección TIC inició el acompañamiento para la actualización de la versión 2023 a principios del mes de septiembre.
</t>
    </r>
    <r>
      <rPr>
        <b/>
        <sz val="10"/>
        <color theme="1"/>
        <rFont val="Arial Narrow"/>
        <family val="2"/>
      </rPr>
      <t>Acciones:</t>
    </r>
    <r>
      <rPr>
        <sz val="10"/>
        <color theme="1"/>
        <rFont val="Arial Narrow"/>
        <family val="2"/>
      </rPr>
      <t xml:space="preserve"> La acción se tiene proyectada para ser ejecutada en el tercer cuatrimestre de 2023.</t>
    </r>
  </si>
  <si>
    <r>
      <t xml:space="preserve">* Se observa en las evidencoas archivo excel  de la matriz de  de invetarios de activos de información.
</t>
    </r>
    <r>
      <rPr>
        <b/>
        <sz val="10"/>
        <color theme="1"/>
        <rFont val="Arial Narrow"/>
        <family val="2"/>
      </rPr>
      <t xml:space="preserve">
Recomendaciones
</t>
    </r>
    <r>
      <rPr>
        <sz val="10"/>
        <color theme="1"/>
        <rFont val="Arial Narrow"/>
        <family val="2"/>
      </rPr>
      <t xml:space="preserve">
*Se sugiere puntualemente a la coordinación de personerías locales  unificar en un  sola carpeta los soportes de los controles y acciones de los riesgos en relación con el proceso de promoción y defensa de los derechos humanos, con el fin de facilitar la verificación de los soportes.-</t>
    </r>
  </si>
  <si>
    <r>
      <rPr>
        <b/>
        <sz val="10"/>
        <color rgb="FF000000"/>
        <rFont val="Arial Narrow"/>
        <family val="2"/>
      </rPr>
      <t xml:space="preserve">P.D. para la Coodinación del MP y los DDHH
Control: </t>
    </r>
    <r>
      <rPr>
        <sz val="10"/>
        <color rgb="FF000000"/>
        <rFont val="Arial Narrow"/>
        <family val="2"/>
      </rPr>
      <t xml:space="preserve"> Se anexan las evidencias de la ejecución del control durante el segundo cuatrimestre de 2023.
</t>
    </r>
    <r>
      <rPr>
        <b/>
        <sz val="10"/>
        <color rgb="FF000000"/>
        <rFont val="Arial Narrow"/>
        <family val="2"/>
      </rPr>
      <t>Acciones:</t>
    </r>
    <r>
      <rPr>
        <sz val="10"/>
        <color rgb="FF000000"/>
        <rFont val="Arial Narrow"/>
        <family val="2"/>
      </rPr>
      <t xml:space="preserve">  Teniendo en cuenta que este año no se logró traer un experto en temas anticorrupción, como se realizó en las vigencias pasadas, se opto por que se replicara en todo el eje, los correos enviados por la Oficina Asesora de Comunicaciones en materia de los valores que conforman el código de integridad. Asimismo, se realizaron al interior de cada dependencia, sensibilizaciones del código de integridad y otros aspectos en prevención de la corrupción. 
P.D  para la Coordinación de Gestión de las Personerías Locales
Control: Se anexan las evidencias del control correspondiente a l segundo cuatrimestre de 2023
 Se realizan reuniones en donde se socializa el código de integridad a funcionarios y contratistas de las personerías locales, además se realizan charlas para fortalecer las practicas antiicorrupción. </t>
    </r>
  </si>
  <si>
    <r>
      <rPr>
        <b/>
        <sz val="10"/>
        <color rgb="FF000000"/>
        <rFont val="Arial Narrow"/>
        <family val="2"/>
      </rPr>
      <t xml:space="preserve">P.D. para la Coodinación del MP y los DDHH
Control: </t>
    </r>
    <r>
      <rPr>
        <sz val="10"/>
        <color rgb="FF000000"/>
        <rFont val="Arial Narrow"/>
        <family val="2"/>
      </rPr>
      <t xml:space="preserve"> Se anexan las evidencias de la ejecución del control durante el segundo cuatrimestre de 2023.
</t>
    </r>
    <r>
      <rPr>
        <b/>
        <sz val="10"/>
        <color rgb="FF000000"/>
        <rFont val="Arial Narrow"/>
        <family val="2"/>
      </rPr>
      <t xml:space="preserve">Acciones: </t>
    </r>
    <r>
      <rPr>
        <sz val="10"/>
        <color rgb="FF000000"/>
        <rFont val="Arial Narrow"/>
        <family val="2"/>
      </rPr>
      <t xml:space="preserve"> Teniendo en cuenta que este año no se logró traer un experto en temas anticorrupción, como se realizó en las vigencias pasadas, se opto por que se replicara en todo el eje, los correos enviados por la Oficina Asesora de Comunicaciones en materia de los valores que conforman el código de integridad. Asimismo, se realizaron al interior de cada dependencia, sensibilizaciones del código de integridad y otros aspectos en prevención de la corrupción. 
P.D  para la Coordinación de Gestión de las Personerías Locales
Control: Se anexan las evidencias del control correspondiente a l segundo cuatrimestre de 2023
 Se realizan reunines de seguimiento a los compromisos adquiridos por los funcionarios que ejercen como ministerio público en las personerías locales. </t>
    </r>
  </si>
  <si>
    <r>
      <rPr>
        <b/>
        <sz val="10"/>
        <color theme="1"/>
        <rFont val="Arial Narrow"/>
        <family val="2"/>
      </rPr>
      <t>P.D. para la Coodinación del MP y los DDHH</t>
    </r>
    <r>
      <rPr>
        <sz val="10"/>
        <color theme="1"/>
        <rFont val="Arial Narrow"/>
        <family val="2"/>
      </rPr>
      <t xml:space="preserve">
</t>
    </r>
    <r>
      <rPr>
        <b/>
        <sz val="10"/>
        <color theme="1"/>
        <rFont val="Arial Narrow"/>
        <family val="2"/>
      </rPr>
      <t>Control:</t>
    </r>
    <r>
      <rPr>
        <sz val="10"/>
        <color theme="1"/>
        <rFont val="Arial Narrow"/>
        <family val="2"/>
      </rPr>
      <t xml:space="preserve"> Se anexan las evidencias de la ejecución del control durante el segundo cuatrimestre de 2023.
</t>
    </r>
    <r>
      <rPr>
        <b/>
        <sz val="10"/>
        <color theme="1"/>
        <rFont val="Arial Narrow"/>
        <family val="2"/>
      </rPr>
      <t>Acciones:</t>
    </r>
    <r>
      <rPr>
        <sz val="10"/>
        <color theme="1"/>
        <rFont val="Arial Narrow"/>
        <family val="2"/>
      </rPr>
      <t xml:space="preserve"> No se presentan avances durante el 2do cuatrimestre de 2023, pues a pesar de que la actividad se tenia programada para el segundo cuatrimestre de 2023, no se realizó debido a que se presentó un cambio de Director de Conciliación, quien solicitó la revisión de todos los procedimientos y documentos existentes en materia de conciliación para luego realizar la socialización, por tanto, se proyectó la actividad para el tercer cuatrimestre del presente año.</t>
    </r>
  </si>
  <si>
    <r>
      <t xml:space="preserve">* Se observan en los soportes  correspondientes  a la actualización  de los formatos de dirección de conciliación  y procdimientos de conciliación-
</t>
    </r>
    <r>
      <rPr>
        <b/>
        <sz val="10"/>
        <color theme="1"/>
        <rFont val="Arial Narrow"/>
        <family val="2"/>
      </rPr>
      <t>Recomendación</t>
    </r>
    <r>
      <rPr>
        <sz val="10"/>
        <color theme="1"/>
        <rFont val="Arial Narrow"/>
        <family val="2"/>
      </rPr>
      <t xml:space="preserve">
* Ejecutar  la acción programada durante el segundo cuatrimestre 2023 en el último cuatrimestre con el fin de dar cumpliento .</t>
    </r>
  </si>
  <si>
    <r>
      <t xml:space="preserve">* Se observan en los soportes pantallazos de  Módulo SINPROC de acción de prevención y control a la función pública  y se  evidencian soportes  informes y seguimiento 2023  guardados en el One Drive.
</t>
    </r>
    <r>
      <rPr>
        <b/>
        <sz val="10"/>
        <color theme="1"/>
        <rFont val="Arial Narrow"/>
        <family val="2"/>
      </rPr>
      <t>Recomendaciones:</t>
    </r>
    <r>
      <rPr>
        <sz val="10"/>
        <color theme="1"/>
        <rFont val="Arial Narrow"/>
        <family val="2"/>
      </rPr>
      <t xml:space="preserve">
* Continuar fortaleciendo los controles  de los riesgos con el fin de evitar su posible materizalización.
</t>
    </r>
  </si>
  <si>
    <r>
      <t xml:space="preserve">Se observan en los soportes pantallazos de  Módulo SINPROC de acción de prevención y control a la función pública  y se  evidencian soportes  informes y seguimiento 2023 iIII cuatrimestre.  guardados en el One Drive.
</t>
    </r>
    <r>
      <rPr>
        <b/>
        <sz val="10"/>
        <color theme="1"/>
        <rFont val="Arial Narrow"/>
        <family val="2"/>
      </rPr>
      <t xml:space="preserve">
Recomendaciones:
</t>
    </r>
    <r>
      <rPr>
        <sz val="10"/>
        <color theme="1"/>
        <rFont val="Arial Narrow"/>
        <family val="2"/>
      </rPr>
      <t xml:space="preserve">
* Continuar fortaleciendo los controles  de los riesgos con el fin de evitar su posible materizalización.
</t>
    </r>
  </si>
  <si>
    <r>
      <t xml:space="preserve">* Se  observa  en los soportes cargados  lista de asistencia de sensibilización a los funcionarios  y contratistas del eje en documentación y SGC
* Se evidencian  acta de reunión del día 29 de junio,  la autoevaluación aleatoria   aleatoria sobre la aplicación de los procedimientos 06-PT-001  (procedimiento para adelantar acción de prevención y control a la función pública), así como de  los formatos que hacen parte integral de este.
</t>
    </r>
    <r>
      <rPr>
        <b/>
        <sz val="10"/>
        <color theme="1"/>
        <rFont val="Arial Narrow"/>
        <family val="2"/>
      </rPr>
      <t>Recomendaciones</t>
    </r>
    <r>
      <rPr>
        <sz val="10"/>
        <color theme="1"/>
        <rFont val="Arial Narrow"/>
        <family val="2"/>
      </rPr>
      <t xml:space="preserve">
*Se sugiere puntualemente a la coordinación de personerías locales  unificar en un  sola carpeta los soportes de los controles y acciones de los riesgos en relación con el proceso de prevención  y control a al función pública , con el fin de facilitar la verificación de los soportes.-</t>
    </r>
  </si>
  <si>
    <r>
      <t xml:space="preserve">* Se observan en los soportes   declaraciones de imparcialidad y conflicto de interés, por parte de Personeros(as) Delegados(as), profesionales y contratistas en el marco del desarrollo de las acciones de prevención y control a la función pública y seguimientos. 
</t>
    </r>
    <r>
      <rPr>
        <b/>
        <sz val="10"/>
        <color theme="1"/>
        <rFont val="Arial Narrow"/>
        <family val="2"/>
      </rPr>
      <t xml:space="preserve">Recomendación
</t>
    </r>
    <r>
      <rPr>
        <sz val="10"/>
        <color theme="1"/>
        <rFont val="Arial Narrow"/>
        <family val="2"/>
      </rPr>
      <t>Se  sugiere revisar  la redacción del control existente, con el fin de realizar mejorar en este.</t>
    </r>
  </si>
  <si>
    <r>
      <t xml:space="preserve"> Se observan en los soportes   declaraciones de imparcialidad y conflicto de interés, por parte de Personeros(as) Delegados(as), profesionales y contratistas en el marco del desarrollo de las acciones de prevención y control a la función pública y seguimientos. 
</t>
    </r>
    <r>
      <rPr>
        <b/>
        <sz val="10"/>
        <color theme="1"/>
        <rFont val="Arial Narrow"/>
        <family val="2"/>
      </rPr>
      <t>Recomendación</t>
    </r>
    <r>
      <rPr>
        <sz val="10"/>
        <color theme="1"/>
        <rFont val="Arial Narrow"/>
        <family val="2"/>
      </rPr>
      <t xml:space="preserve">
Se  sugiere revisar  la redacción del control existente, con el fin de realizar mejorar en este.</t>
    </r>
  </si>
  <si>
    <r>
      <t xml:space="preserve">* Se observa  en los soportes   documento con las evidencias  del control 1: Consolidado de las bases para consulta de procesos que se realiza por parte de la secretaría común , asimsmo se  evidencia  incorporaciones  efectuadas en cada una de las delegadas.
</t>
    </r>
    <r>
      <rPr>
        <b/>
        <sz val="10"/>
        <color theme="1"/>
        <rFont val="Arial Narrow"/>
        <family val="2"/>
      </rPr>
      <t>Recomendación</t>
    </r>
    <r>
      <rPr>
        <sz val="10"/>
        <color theme="1"/>
        <rFont val="Arial Narrow"/>
        <family val="2"/>
      </rPr>
      <t xml:space="preserve">
Se  sugiere revisar  la redacción del control existente, con el fin de realizar mejorar en este.</t>
    </r>
  </si>
  <si>
    <r>
      <t xml:space="preserve">* Se  obervan en los soportes  relación de  prescripciones presentadas  ne cada una de las Delegadas.
</t>
    </r>
    <r>
      <rPr>
        <b/>
        <sz val="10"/>
        <color rgb="FF000000"/>
        <rFont val="Arial Narrow"/>
        <family val="2"/>
      </rPr>
      <t xml:space="preserve">Recomendación
</t>
    </r>
    <r>
      <rPr>
        <sz val="10"/>
        <color rgb="FF000000"/>
        <rFont val="Arial Narrow"/>
        <family val="2"/>
      </rPr>
      <t>* Se sugiere continuar fortaleciendo los controles en relación con evidenciar el cumplimiento de cada uno de estos, a través de los soportes.</t>
    </r>
  </si>
  <si>
    <r>
      <t xml:space="preserve">* Se  obervan en los soportes  relación de  prescripciones presentadas  ne cada una de las Delegadas.
</t>
    </r>
    <r>
      <rPr>
        <b/>
        <sz val="10"/>
        <color theme="1"/>
        <rFont val="Arial Narrow"/>
        <family val="2"/>
      </rPr>
      <t>Recomendación</t>
    </r>
    <r>
      <rPr>
        <sz val="10"/>
        <color theme="1"/>
        <rFont val="Arial Narrow"/>
        <family val="2"/>
      </rPr>
      <t xml:space="preserve">
* Se sugiere continuar fortaleciendo los controles en relación con evidenciar el cumplimiento de cada uno de estos, a través de los soportes.</t>
    </r>
  </si>
  <si>
    <r>
      <t xml:space="preserve">* Se oberva en los soportes control visita del expediente  relación  de solicitud de fotocopias  y toma de  posesión  de apoderado.
* Base de datos  control al despacho en la cual los  abogados entregan proyecto  para revisión  del Personero Delegado junto con el expediente.
* Se valida en los soportes  acta de reunión   se requiere informar a  las delegadas del Eje Disciplinario, sobre las plantillas que se utilizan para comunicar  y/o notificar, así mismo las plantillas que son utilizadas para los fallos..
</t>
    </r>
    <r>
      <rPr>
        <b/>
        <sz val="10"/>
        <color rgb="FF000000"/>
        <rFont val="Arial Narrow"/>
        <family val="2"/>
      </rPr>
      <t>Recomendación</t>
    </r>
    <r>
      <rPr>
        <sz val="10"/>
        <color rgb="FF000000"/>
        <rFont val="Arial Narrow"/>
        <family val="2"/>
      </rPr>
      <t xml:space="preserve">
* Se sugiere continuar fortaleciendo los controles en relación con evidenciar el cumplimiento de cada uno de estos, a través de los soportes.
</t>
    </r>
  </si>
  <si>
    <r>
      <t xml:space="preserve">* Se  observa  en  los soportes del control 1   a través de 13FR06MatrizdeRequisitosLegales_SGSST  -(432)  22-03-
</t>
    </r>
    <r>
      <rPr>
        <b/>
        <sz val="10"/>
        <color theme="1"/>
        <rFont val="Arial Narrow"/>
        <family val="2"/>
      </rPr>
      <t xml:space="preserve">Recomendaciones
</t>
    </r>
    <r>
      <rPr>
        <sz val="10"/>
        <color theme="1"/>
        <rFont val="Arial Narrow"/>
        <family val="2"/>
      </rPr>
      <t xml:space="preserve">* Se sugiere soportar los controles 2 del riesgo donde se eviencia el cumplimiento de la verificación "  </t>
    </r>
    <r>
      <rPr>
        <i/>
        <sz val="10"/>
        <color theme="1"/>
        <rFont val="Arial Narrow"/>
        <family val="2"/>
      </rPr>
      <t>evaluará semestralmente el cumplimiento de los requisitos legales en SST aplicables a la Entidad con el fin de determinar el nivel de cumplimiento y generar las acciones correctivas o de mejora pertinentes a que hayan lugar"</t>
    </r>
    <r>
      <rPr>
        <b/>
        <sz val="10"/>
        <color theme="1"/>
        <rFont val="Arial Narrow"/>
        <family val="2"/>
      </rPr>
      <t xml:space="preserve">
 </t>
    </r>
  </si>
  <si>
    <r>
      <t xml:space="preserve"> Se  observa  en  los soportes  de los dos  controles formulados  lo siguiente:
4 carpetas de tomas físicas de  inventario  del segundo cuatrimestre.
 Presentación socialización  procedimiento de control de bienes o el que haga sus veces,
3 carpetas de autocontroles  en vehiculos, mantenimiento y almacen. 
</t>
    </r>
    <r>
      <rPr>
        <b/>
        <sz val="10"/>
        <color rgb="FF000000"/>
        <rFont val="Arial Narrow"/>
        <family val="2"/>
      </rPr>
      <t xml:space="preserve">Recomendaciones
* </t>
    </r>
    <r>
      <rPr>
        <sz val="10"/>
        <color rgb="FF000000"/>
        <rFont val="Arial Narrow"/>
        <family val="2"/>
      </rPr>
      <t xml:space="preserve">Veríficar las accones formuladas ya que son iguales a los controles.
</t>
    </r>
  </si>
  <si>
    <r>
      <t xml:space="preserve"> Se  observa  en  los soportes  de los  tres  controles formulados  lo siguiente:
* fotos de archivo  físico actualizada 2023
*Carpeta compartida  Gestión  financiera
</t>
    </r>
    <r>
      <rPr>
        <b/>
        <sz val="10"/>
        <color rgb="FF000000"/>
        <rFont val="Arial Narrow"/>
        <family val="2"/>
      </rPr>
      <t xml:space="preserve">
Recomendaciones
</t>
    </r>
    <r>
      <rPr>
        <sz val="10"/>
        <color rgb="FF000000"/>
        <rFont val="Arial Narrow"/>
        <family val="2"/>
      </rPr>
      <t xml:space="preserve">*  Los controles que tienen actividades de verificación como por ejemplo </t>
    </r>
    <r>
      <rPr>
        <b/>
        <sz val="10"/>
        <color rgb="FF000000"/>
        <rFont val="Arial Narrow"/>
        <family val="2"/>
      </rPr>
      <t xml:space="preserve">" </t>
    </r>
    <r>
      <rPr>
        <i/>
        <sz val="10"/>
        <color rgb="FF000000"/>
        <rFont val="Arial Narrow"/>
        <family val="2"/>
      </rPr>
      <t xml:space="preserve">genera lineamientos para la entrega de la información a cargo de los funcionarios, verificando que esta se encuentre consignada en la carpeta compartida del área" </t>
    </r>
    <r>
      <rPr>
        <sz val="10"/>
        <color rgb="FF000000"/>
        <rFont val="Arial Narrow"/>
        <family val="2"/>
      </rPr>
      <t xml:space="preserve"> deben evidenciar a través de los soportes que den cuenta de la aplicación del control, por ejemplo: a través de correos electronicos.</t>
    </r>
  </si>
  <si>
    <r>
      <t xml:space="preserve"> Se  observa  en  los soportes  del controlesformulados  lo siguiente:
Muestra control consulta documentos del archivo central.
Correo habilitado para atender consultas documentales
</t>
    </r>
    <r>
      <rPr>
        <b/>
        <sz val="10"/>
        <color rgb="FF000000"/>
        <rFont val="Arial Narrow"/>
        <family val="2"/>
      </rPr>
      <t xml:space="preserve">Recomendaciones
</t>
    </r>
    <r>
      <rPr>
        <sz val="10"/>
        <color rgb="FF000000"/>
        <rFont val="Arial Narrow"/>
        <family val="2"/>
      </rPr>
      <t>* Evidenciar el cumplimiento del control N° 2 " Servicio de vigilancia provisto por el contratista responsible de la custodia del archivo central de la Personería .</t>
    </r>
    <r>
      <rPr>
        <b/>
        <sz val="10"/>
        <color rgb="FF000000"/>
        <rFont val="Arial Narrow"/>
        <family val="2"/>
      </rPr>
      <t xml:space="preserve">..."
</t>
    </r>
    <r>
      <rPr>
        <sz val="10"/>
        <color rgb="FF000000"/>
        <rFont val="Arial Narrow"/>
        <family val="2"/>
      </rPr>
      <t xml:space="preserve">
* Evidenciar  con una muestra significativo  el cumplomiento del control 1 y control 3</t>
    </r>
    <r>
      <rPr>
        <b/>
        <sz val="10"/>
        <color rgb="FF000000"/>
        <rFont val="Arial Narrow"/>
        <family val="2"/>
      </rPr>
      <t xml:space="preserve">.
</t>
    </r>
    <r>
      <rPr>
        <sz val="10"/>
        <color rgb="FF000000"/>
        <rFont val="Arial Narrow"/>
        <family val="2"/>
      </rPr>
      <t xml:space="preserve">
</t>
    </r>
  </si>
  <si>
    <r>
      <t xml:space="preserve"> Se  observa  en  los soportes  del controles formulados  lo siguiente:
*   Pantallazó correo  prestamo documental.
* Contrato de vigilacia.
*  fotos de letreros de control de acceso.
</t>
    </r>
    <r>
      <rPr>
        <b/>
        <sz val="10"/>
        <color rgb="FF000000"/>
        <rFont val="Arial Narrow"/>
        <family val="2"/>
      </rPr>
      <t>Recomendaciones:</t>
    </r>
    <r>
      <rPr>
        <sz val="10"/>
        <color rgb="FF000000"/>
        <rFont val="Arial Narrow"/>
        <family val="2"/>
      </rPr>
      <t xml:space="preserve">
* Evidenciar con más claridad el cumplimiento de los controles de este riesgo en especial los controles  1  y2.
* Redcatar y   describir de mejor manera los controles</t>
    </r>
  </si>
  <si>
    <r>
      <t xml:space="preserve">De manera permanente se efectúa seguimiento la base de datos  de la dependencia con el fin de verificar el cumplimiento de términos y asistencia a audiencias judiciales por parte de los profesionales que tienen a su cargo la representación de la Entidad.  </t>
    </r>
    <r>
      <rPr>
        <b/>
        <sz val="10"/>
        <color rgb="FF000000"/>
        <rFont val="Arial Narrow"/>
        <family val="2"/>
      </rPr>
      <t>Análisis del indicador:</t>
    </r>
    <r>
      <rPr>
        <sz val="10"/>
        <color rgb="FF000000"/>
        <rFont val="Arial Narrow"/>
        <family val="2"/>
      </rPr>
      <t xml:space="preserve"> Se dio cumplimiento al indicador, por cuanto en el período reportado se intervinó dentro de los términos de tiempo concedidos en los 92 procesos judiciales que tiene activos la entidad, es decir, la dependencia actuó oportunamente en defensa de la entidad en el 100% de de los procesos judiciales.
Del mismo modo, se  realizó seguimiento a la incorporación de las piezas procesales en el Sistema de Información de Procesos Judiciales - SiprojWeb.</t>
    </r>
  </si>
  <si>
    <r>
      <t xml:space="preserve">De forma constante se alimenta el drive institucional con la copia de las carpetas que son remitidas para el registro de sanciones disciplinarias. </t>
    </r>
    <r>
      <rPr>
        <b/>
        <sz val="10"/>
        <color rgb="FF000000"/>
        <rFont val="Arial Narrow"/>
        <family val="2"/>
      </rPr>
      <t xml:space="preserve">Análisis del indicador: </t>
    </r>
    <r>
      <rPr>
        <sz val="10"/>
        <color rgb="FF000000"/>
        <rFont val="Arial Narrow"/>
        <family val="2"/>
      </rPr>
      <t>Se dio cumplimiento al indicador, por cuanto en el período reportado se recepcionaron 29 carpetas para registro de sanciones disciplinarias y se realizó la copia respectiva en el drive institucional del 100% de las carpetas.</t>
    </r>
  </si>
  <si>
    <t>REPORTE DE LOS AVANCES DE LAS ACCIONES  / CONTROLES EJECUTADAS</t>
  </si>
  <si>
    <t>* Acta de reunioón
* Fuid actualizado cvigencia 2021-2023
* Pantallazo  de archivo de gestión.
* Fotos archivo de gestión físico de la Dirección de Planeación</t>
  </si>
  <si>
    <t>En los soportes se observa lo siguiente:
* Acta de reunión
* Fuid actualizado cvigencia 2021-2023
*Fotos archivo de gestión físico de la Dirección de Planeación</t>
  </si>
  <si>
    <t>* Pantallazo de backaup de documentos controlados en la carpeta compartida.
* Correos evidenciado  el control realizado  a los documentos controlados en la carpeta compartida al responsable de la verificación  que  dichos documentos  se estan cargando en la carpeta compartida.
* Pantallazó del backaup de los documentos producidos y alllegados  de la Dirección de Planeación en el one drive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</si>
</sst>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d/yyyy"/>
  </numFmts>
  <fonts count="46"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b/>
      <sz val="14"/>
      <name val="Arial"/>
      <family val="2"/>
    </font>
    <font>
      <b/>
      <sz val="10"/>
      <name val="Arial"/>
      <family val="2"/>
    </font>
    <font>
      <sz val="10"/>
      <color theme="1"/>
      <name val="Arial"/>
      <family val="2"/>
    </font>
    <font>
      <b/>
      <sz val="10"/>
      <color theme="1"/>
      <name val="Arial"/>
      <family val="2"/>
    </font>
    <font>
      <sz val="11"/>
      <color theme="1"/>
      <name val="Arial Narrow"/>
      <family val="2"/>
    </font>
    <font>
      <b/>
      <sz val="13"/>
      <name val="Arial Narrow"/>
      <family val="2"/>
    </font>
    <font>
      <sz val="13"/>
      <name val="Calibri"/>
      <family val="2"/>
      <scheme val="minor"/>
    </font>
    <font>
      <b/>
      <sz val="14"/>
      <name val="Arial Narrow"/>
      <family val="2"/>
    </font>
    <font>
      <b/>
      <sz val="11"/>
      <name val="Arial Narrow"/>
      <family val="2"/>
    </font>
    <font>
      <b/>
      <sz val="11"/>
      <color theme="0"/>
      <name val="Arial Narrow"/>
      <family val="2"/>
    </font>
    <font>
      <b/>
      <sz val="11"/>
      <color theme="1"/>
      <name val="Arial Narrow"/>
      <family val="2"/>
    </font>
    <font>
      <sz val="10"/>
      <color theme="1"/>
      <name val="Arial Narrow"/>
      <family val="2"/>
    </font>
    <font>
      <sz val="11"/>
      <name val="Arial Narrow"/>
      <family val="2"/>
    </font>
    <font>
      <sz val="10"/>
      <color theme="1"/>
      <name val="Calibri"/>
      <family val="2"/>
      <scheme val="minor"/>
    </font>
    <font>
      <sz val="11"/>
      <color rgb="FF000000"/>
      <name val="Arial Narrow"/>
      <family val="2"/>
    </font>
    <font>
      <b/>
      <sz val="11"/>
      <color rgb="FF000000"/>
      <name val="Arial Narrow"/>
      <family val="2"/>
    </font>
    <font>
      <sz val="10"/>
      <color rgb="FF000000"/>
      <name val="Arial Narrow"/>
      <family val="2"/>
    </font>
    <font>
      <sz val="11"/>
      <color theme="1"/>
      <name val="Calibri"/>
      <family val="2"/>
    </font>
    <font>
      <sz val="10"/>
      <color rgb="FF000000"/>
      <name val="Calibri"/>
      <family val="2"/>
    </font>
    <font>
      <b/>
      <sz val="9"/>
      <color indexed="81"/>
      <name val="Tahoma"/>
      <family val="2"/>
    </font>
    <font>
      <sz val="11"/>
      <color rgb="FF000000"/>
      <name val="Arial"/>
      <family val="2"/>
    </font>
    <font>
      <b/>
      <sz val="10"/>
      <color theme="1"/>
      <name val="Arial Narrow"/>
      <family val="2"/>
    </font>
    <font>
      <sz val="11"/>
      <color rgb="FF000000"/>
      <name val="Arial Narrow"/>
      <family val="2"/>
      <charset val="1"/>
    </font>
    <font>
      <b/>
      <sz val="11"/>
      <color rgb="FF000000"/>
      <name val="Arial Narrow"/>
      <family val="2"/>
      <charset val="1"/>
    </font>
    <font>
      <sz val="10"/>
      <color rgb="FF000000"/>
      <name val="Arial Narrow"/>
      <family val="2"/>
      <charset val="1"/>
    </font>
    <font>
      <sz val="11"/>
      <color rgb="FF000000"/>
      <name val="Calibri"/>
      <family val="2"/>
      <charset val="1"/>
    </font>
    <font>
      <sz val="11"/>
      <name val="Arial Narrow"/>
      <family val="2"/>
      <charset val="1"/>
    </font>
    <font>
      <sz val="14"/>
      <color theme="1"/>
      <name val="Arial Narrow"/>
      <family val="2"/>
    </font>
    <font>
      <sz val="14"/>
      <color rgb="FF000000"/>
      <name val="Arial Narrow"/>
      <family val="2"/>
    </font>
    <font>
      <b/>
      <sz val="14"/>
      <color rgb="FF000000"/>
      <name val="Arial Narrow"/>
      <family val="2"/>
    </font>
    <font>
      <b/>
      <sz val="14"/>
      <color theme="1"/>
      <name val="Arial Narrow"/>
      <family val="2"/>
    </font>
    <font>
      <i/>
      <sz val="10"/>
      <color rgb="FF000000"/>
      <name val="Arial Narrow"/>
      <family val="2"/>
    </font>
    <font>
      <i/>
      <sz val="10"/>
      <color theme="1"/>
      <name val="Arial Narrow"/>
      <family val="2"/>
    </font>
    <font>
      <b/>
      <sz val="12"/>
      <color theme="0"/>
      <name val="Calibri"/>
      <family val="2"/>
      <scheme val="minor"/>
    </font>
    <font>
      <sz val="16"/>
      <color theme="1"/>
      <name val="Calibri"/>
      <family val="2"/>
      <scheme val="minor"/>
    </font>
    <font>
      <b/>
      <sz val="12"/>
      <color theme="1"/>
      <name val="Calibri"/>
      <family val="2"/>
      <scheme val="minor"/>
    </font>
    <font>
      <sz val="12"/>
      <color theme="1"/>
      <name val="Calibri"/>
      <family val="2"/>
      <scheme val="minor"/>
    </font>
    <font>
      <b/>
      <sz val="10"/>
      <name val="Arial Narrow"/>
      <family val="2"/>
    </font>
    <font>
      <sz val="10"/>
      <color theme="0"/>
      <name val="Arial Narrow"/>
      <family val="2"/>
    </font>
    <font>
      <sz val="10"/>
      <name val="Arial Narrow"/>
      <family val="2"/>
    </font>
    <font>
      <b/>
      <sz val="10"/>
      <color theme="0"/>
      <name val="Arial Narrow"/>
      <family val="2"/>
    </font>
    <font>
      <b/>
      <sz val="10"/>
      <color rgb="FF000000"/>
      <name val="Arial Narrow"/>
      <family val="2"/>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2060"/>
        <bgColor indexed="64"/>
      </patternFill>
    </fill>
    <fill>
      <patternFill patternType="solid">
        <fgColor rgb="FFF2F2F2"/>
        <bgColor rgb="FF000000"/>
      </patternFill>
    </fill>
    <fill>
      <patternFill patternType="solid">
        <fgColor rgb="FFFFFFFF"/>
        <bgColor rgb="FF000000"/>
      </patternFill>
    </fill>
    <fill>
      <patternFill patternType="solid">
        <fgColor rgb="FF00B050"/>
        <bgColor indexed="64"/>
      </patternFill>
    </fill>
    <fill>
      <patternFill patternType="solid">
        <fgColor rgb="FF00B0F0"/>
        <bgColor indexed="64"/>
      </patternFill>
    </fill>
    <fill>
      <patternFill patternType="solid">
        <fgColor rgb="FF002060"/>
        <bgColor rgb="FFA7CA56"/>
      </patternFill>
    </fill>
    <fill>
      <patternFill patternType="solid">
        <fgColor rgb="FF00B0F0"/>
        <bgColor rgb="FFA7CA56"/>
      </patternFill>
    </fill>
    <fill>
      <patternFill patternType="solid">
        <fgColor rgb="FF00B050"/>
        <bgColor rgb="FFA7CA56"/>
      </patternFill>
    </fill>
    <fill>
      <patternFill patternType="solid">
        <fgColor theme="0"/>
        <bgColor rgb="FF000000"/>
      </patternFill>
    </fill>
    <fill>
      <patternFill patternType="solid">
        <fgColor theme="0" tint="-4.9989318521683403E-2"/>
        <bgColor rgb="FFA7CA56"/>
      </patternFill>
    </fill>
    <fill>
      <patternFill patternType="solid">
        <fgColor theme="0" tint="-4.9989318521683403E-2"/>
        <bgColor rgb="FFEFEFEF"/>
      </patternFill>
    </fill>
    <fill>
      <patternFill patternType="solid">
        <fgColor rgb="FFF2F2F2"/>
        <bgColor rgb="FFFFFFFF"/>
      </patternFill>
    </fill>
    <fill>
      <patternFill patternType="solid">
        <fgColor rgb="FFC9211E"/>
        <bgColor rgb="FFC00000"/>
      </patternFill>
    </fill>
    <fill>
      <patternFill patternType="solid">
        <fgColor rgb="FFFFFFFF"/>
        <bgColor rgb="FFF2F2F2"/>
      </patternFill>
    </fill>
    <fill>
      <patternFill patternType="solid">
        <fgColor rgb="FF92D050"/>
        <bgColor indexed="64"/>
      </patternFill>
    </fill>
    <fill>
      <patternFill patternType="solid">
        <fgColor theme="8" tint="0.39997558519241921"/>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7" tint="0.79998168889431442"/>
        <bgColor indexed="64"/>
      </patternFill>
    </fill>
    <fill>
      <patternFill patternType="solid">
        <fgColor rgb="FFFF99CC"/>
        <bgColor indexed="64"/>
      </patternFill>
    </fill>
    <fill>
      <patternFill patternType="solid">
        <fgColor rgb="FF66CCFF"/>
        <bgColor indexed="64"/>
      </patternFill>
    </fill>
    <fill>
      <patternFill patternType="solid">
        <fgColor rgb="FF99FF99"/>
        <bgColor indexed="64"/>
      </patternFill>
    </fill>
    <fill>
      <patternFill patternType="solid">
        <fgColor rgb="FFCCCCFF"/>
        <bgColor indexed="64"/>
      </patternFill>
    </fill>
    <fill>
      <patternFill patternType="solid">
        <fgColor rgb="FFFFCC66"/>
        <bgColor indexed="64"/>
      </patternFill>
    </fill>
    <fill>
      <patternFill patternType="solid">
        <fgColor rgb="FFFFFF99"/>
        <bgColor indexed="64"/>
      </patternFill>
    </fill>
    <fill>
      <patternFill patternType="solid">
        <fgColor rgb="FF99CCFF"/>
        <bgColor indexed="64"/>
      </patternFill>
    </fill>
    <fill>
      <patternFill patternType="solid">
        <fgColor theme="5" tint="0.59999389629810485"/>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dashed">
        <color indexed="64"/>
      </left>
      <right style="dashed">
        <color indexed="64"/>
      </right>
      <top style="dashed">
        <color indexed="64"/>
      </top>
      <bottom/>
      <diagonal/>
    </border>
    <border>
      <left style="dashed">
        <color indexed="64"/>
      </left>
      <right style="dashed">
        <color indexed="64"/>
      </right>
      <top/>
      <bottom/>
      <diagonal/>
    </border>
    <border>
      <left style="dashed">
        <color indexed="64"/>
      </left>
      <right style="dashed">
        <color indexed="64"/>
      </right>
      <top/>
      <bottom style="dashed">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rgb="FF000000"/>
      </bottom>
      <diagonal/>
    </border>
  </borders>
  <cellStyleXfs count="4">
    <xf numFmtId="0" fontId="0" fillId="0" borderId="0"/>
    <xf numFmtId="9" fontId="1" fillId="0" borderId="0" applyFont="0" applyFill="0" applyBorder="0" applyAlignment="0" applyProtection="0"/>
    <xf numFmtId="0" fontId="24" fillId="0" borderId="0"/>
    <xf numFmtId="9" fontId="24" fillId="0" borderId="0" applyFont="0" applyFill="0" applyBorder="0" applyAlignment="0" applyProtection="0"/>
  </cellStyleXfs>
  <cellXfs count="504">
    <xf numFmtId="0" fontId="0" fillId="0" borderId="0" xfId="0"/>
    <xf numFmtId="0" fontId="8" fillId="2" borderId="0" xfId="0" applyFont="1" applyFill="1" applyProtection="1">
      <protection hidden="1"/>
    </xf>
    <xf numFmtId="0" fontId="0" fillId="0" borderId="0" xfId="0" applyProtection="1">
      <protection hidden="1"/>
    </xf>
    <xf numFmtId="0" fontId="6" fillId="0" borderId="1" xfId="0" applyFont="1" applyBorder="1" applyAlignment="1" applyProtection="1">
      <alignment horizontal="left" vertical="center"/>
      <protection hidden="1"/>
    </xf>
    <xf numFmtId="0" fontId="6" fillId="0" borderId="1" xfId="0" applyFont="1" applyBorder="1" applyAlignment="1" applyProtection="1">
      <alignment horizontal="left" vertical="center" wrapText="1"/>
      <protection hidden="1"/>
    </xf>
    <xf numFmtId="0" fontId="8" fillId="2" borderId="0" xfId="0" applyFont="1" applyFill="1" applyAlignment="1" applyProtection="1">
      <alignment horizontal="center" vertical="center"/>
      <protection hidden="1"/>
    </xf>
    <xf numFmtId="0" fontId="8" fillId="2" borderId="0" xfId="0" applyFont="1" applyFill="1" applyAlignment="1" applyProtection="1">
      <alignment horizontal="left" vertical="center"/>
      <protection hidden="1"/>
    </xf>
    <xf numFmtId="0" fontId="14" fillId="2" borderId="0" xfId="0" applyFont="1" applyFill="1" applyAlignment="1" applyProtection="1">
      <alignment horizontal="center" vertical="center"/>
      <protection hidden="1"/>
    </xf>
    <xf numFmtId="0" fontId="8" fillId="2" borderId="0" xfId="0" applyFont="1" applyFill="1" applyAlignment="1" applyProtection="1">
      <alignment vertical="center"/>
      <protection hidden="1"/>
    </xf>
    <xf numFmtId="0" fontId="8" fillId="0" borderId="0" xfId="0" applyFont="1" applyProtection="1">
      <protection hidden="1"/>
    </xf>
    <xf numFmtId="0" fontId="8" fillId="0" borderId="0" xfId="0" applyFont="1" applyAlignment="1" applyProtection="1">
      <alignment horizontal="center" vertical="center"/>
      <protection hidden="1"/>
    </xf>
    <xf numFmtId="9" fontId="2" fillId="3" borderId="1" xfId="1" applyFont="1" applyFill="1" applyBorder="1" applyAlignment="1" applyProtection="1">
      <alignment horizontal="center" vertical="center"/>
      <protection hidden="1"/>
    </xf>
    <xf numFmtId="10" fontId="2" fillId="3" borderId="1" xfId="3" applyNumberFormat="1" applyFont="1" applyFill="1" applyBorder="1" applyAlignment="1" applyProtection="1">
      <alignment horizontal="center" vertical="center"/>
      <protection hidden="1"/>
    </xf>
    <xf numFmtId="9" fontId="2" fillId="3" borderId="5" xfId="1" applyFont="1" applyFill="1" applyBorder="1" applyAlignment="1" applyProtection="1">
      <alignment horizontal="center" vertical="center"/>
      <protection hidden="1"/>
    </xf>
    <xf numFmtId="0" fontId="8" fillId="2" borderId="0" xfId="0" applyFont="1" applyFill="1"/>
    <xf numFmtId="0" fontId="6" fillId="0" borderId="1" xfId="0" applyFont="1" applyBorder="1" applyAlignment="1">
      <alignment horizontal="left" vertical="center"/>
    </xf>
    <xf numFmtId="0" fontId="6" fillId="0" borderId="1" xfId="0" applyFont="1" applyBorder="1" applyAlignment="1">
      <alignment horizontal="left" vertical="center" wrapText="1"/>
    </xf>
    <xf numFmtId="0" fontId="8" fillId="2" borderId="0" xfId="0" applyFont="1" applyFill="1" applyAlignment="1">
      <alignment horizontal="center" vertical="center"/>
    </xf>
    <xf numFmtId="0" fontId="8" fillId="2" borderId="0" xfId="0" applyFont="1" applyFill="1" applyAlignment="1">
      <alignment horizontal="left" vertical="center"/>
    </xf>
    <xf numFmtId="0" fontId="8" fillId="2" borderId="0" xfId="0" applyFont="1" applyFill="1" applyAlignment="1">
      <alignment horizontal="center"/>
    </xf>
    <xf numFmtId="0" fontId="12" fillId="3" borderId="1" xfId="0" applyFont="1" applyFill="1" applyBorder="1" applyAlignment="1">
      <alignment horizontal="center" vertical="center" wrapText="1"/>
    </xf>
    <xf numFmtId="0" fontId="14" fillId="2" borderId="0" xfId="0" applyFont="1" applyFill="1" applyAlignment="1">
      <alignment horizontal="center" vertical="center"/>
    </xf>
    <xf numFmtId="0" fontId="8" fillId="0" borderId="1" xfId="0" applyFont="1" applyBorder="1" applyAlignment="1">
      <alignment horizontal="justify" vertical="center" wrapText="1"/>
    </xf>
    <xf numFmtId="0" fontId="8" fillId="0" borderId="1" xfId="0" applyFont="1" applyBorder="1" applyAlignment="1">
      <alignment horizontal="center" vertical="center" wrapText="1"/>
    </xf>
    <xf numFmtId="0" fontId="15" fillId="0" borderId="1" xfId="0" applyFont="1" applyBorder="1" applyAlignment="1">
      <alignment horizontal="justify" vertical="center"/>
    </xf>
    <xf numFmtId="9" fontId="16" fillId="0" borderId="1" xfId="1" applyFont="1" applyFill="1" applyBorder="1" applyAlignment="1" applyProtection="1">
      <alignment horizontal="center" vertical="center" wrapText="1"/>
    </xf>
    <xf numFmtId="0" fontId="8" fillId="2" borderId="0" xfId="0" applyFont="1" applyFill="1" applyAlignment="1">
      <alignment vertical="center"/>
    </xf>
    <xf numFmtId="0" fontId="8" fillId="0" borderId="5" xfId="0" applyFont="1" applyBorder="1" applyAlignment="1">
      <alignment horizontal="justify" vertical="center" wrapText="1"/>
    </xf>
    <xf numFmtId="0" fontId="18" fillId="0" borderId="1" xfId="0" applyFont="1" applyBorder="1" applyAlignment="1">
      <alignment horizontal="justify" vertical="center" wrapText="1"/>
    </xf>
    <xf numFmtId="0" fontId="18" fillId="0" borderId="1" xfId="0" applyFont="1" applyBorder="1" applyAlignment="1">
      <alignment horizontal="center" vertical="center" wrapText="1"/>
    </xf>
    <xf numFmtId="0" fontId="20" fillId="0" borderId="1" xfId="0" applyFont="1" applyBorder="1" applyAlignment="1">
      <alignment horizontal="justify" vertical="center"/>
    </xf>
    <xf numFmtId="0" fontId="18" fillId="6" borderId="0" xfId="0" applyFont="1" applyFill="1" applyAlignment="1">
      <alignment vertical="center"/>
    </xf>
    <xf numFmtId="0" fontId="21" fillId="0" borderId="0" xfId="0" applyFont="1"/>
    <xf numFmtId="0" fontId="18" fillId="6" borderId="0" xfId="0" applyFont="1" applyFill="1"/>
    <xf numFmtId="0" fontId="18" fillId="0" borderId="5" xfId="0" applyFont="1" applyBorder="1" applyAlignment="1">
      <alignment horizontal="justify" vertical="center" wrapText="1"/>
    </xf>
    <xf numFmtId="0" fontId="8" fillId="0" borderId="0" xfId="0" applyFont="1"/>
    <xf numFmtId="0" fontId="26" fillId="0" borderId="1" xfId="0" applyFont="1" applyBorder="1" applyAlignment="1">
      <alignment horizontal="justify" vertical="center" wrapText="1"/>
    </xf>
    <xf numFmtId="0" fontId="26" fillId="0" borderId="1" xfId="0" applyFont="1" applyBorder="1" applyAlignment="1">
      <alignment horizontal="center" vertical="center" wrapText="1"/>
    </xf>
    <xf numFmtId="0" fontId="28" fillId="0" borderId="1" xfId="0" applyFont="1" applyBorder="1" applyAlignment="1">
      <alignment horizontal="justify" vertical="center"/>
    </xf>
    <xf numFmtId="9" fontId="30" fillId="0" borderId="1" xfId="1" applyFont="1" applyFill="1" applyBorder="1" applyAlignment="1" applyProtection="1">
      <alignment horizontal="center" vertical="center" wrapText="1"/>
    </xf>
    <xf numFmtId="0" fontId="26" fillId="17" borderId="0" xfId="0" applyFont="1" applyFill="1" applyAlignment="1">
      <alignment vertical="center"/>
    </xf>
    <xf numFmtId="0" fontId="29" fillId="0" borderId="0" xfId="0" applyFont="1"/>
    <xf numFmtId="0" fontId="26" fillId="17" borderId="0" xfId="0" applyFont="1" applyFill="1"/>
    <xf numFmtId="0" fontId="26" fillId="0" borderId="5" xfId="0" applyFont="1" applyBorder="1" applyAlignment="1">
      <alignment horizontal="justify" vertical="center" wrapText="1"/>
    </xf>
    <xf numFmtId="0" fontId="18" fillId="0" borderId="5" xfId="0" applyFont="1" applyBorder="1" applyAlignment="1">
      <alignment horizontal="center" vertical="center" wrapText="1"/>
    </xf>
    <xf numFmtId="0" fontId="20" fillId="0" borderId="5" xfId="0" applyFont="1" applyBorder="1" applyAlignment="1">
      <alignment horizontal="justify" vertical="center"/>
    </xf>
    <xf numFmtId="9" fontId="16" fillId="0" borderId="5" xfId="1" applyFont="1" applyFill="1" applyBorder="1" applyAlignment="1" applyProtection="1">
      <alignment horizontal="center" vertical="center" wrapText="1"/>
    </xf>
    <xf numFmtId="0" fontId="33" fillId="15" borderId="1" xfId="0" applyFont="1" applyFill="1" applyBorder="1" applyAlignment="1">
      <alignment horizontal="center" vertical="center"/>
    </xf>
    <xf numFmtId="0" fontId="19" fillId="21" borderId="1" xfId="0" applyFont="1" applyFill="1" applyBorder="1" applyAlignment="1">
      <alignment horizontal="center" vertical="center" wrapText="1"/>
    </xf>
    <xf numFmtId="0" fontId="19" fillId="0" borderId="1" xfId="0" applyFont="1" applyBorder="1" applyAlignment="1">
      <alignment horizontal="center" vertical="center" wrapText="1"/>
    </xf>
    <xf numFmtId="9" fontId="18" fillId="0" borderId="1" xfId="0" applyNumberFormat="1" applyFont="1" applyBorder="1" applyAlignment="1">
      <alignment horizontal="center" vertical="center" wrapText="1"/>
    </xf>
    <xf numFmtId="0" fontId="19" fillId="0" borderId="1" xfId="0" applyFont="1" applyBorder="1" applyAlignment="1">
      <alignment horizontal="center" vertical="center"/>
    </xf>
    <xf numFmtId="164" fontId="18" fillId="0" borderId="1" xfId="1" applyNumberFormat="1" applyFont="1" applyFill="1" applyBorder="1" applyAlignment="1" applyProtection="1">
      <alignment horizontal="center" vertical="center" wrapText="1"/>
    </xf>
    <xf numFmtId="9" fontId="20" fillId="0" borderId="1" xfId="0" applyNumberFormat="1" applyFont="1" applyBorder="1" applyAlignment="1">
      <alignment horizontal="center" vertical="center" wrapText="1"/>
    </xf>
    <xf numFmtId="0" fontId="20" fillId="0" borderId="1" xfId="0" applyFont="1" applyBorder="1" applyAlignment="1">
      <alignment horizontal="center" vertical="center" wrapText="1"/>
    </xf>
    <xf numFmtId="14" fontId="18" fillId="0" borderId="1" xfId="0" applyNumberFormat="1" applyFont="1" applyBorder="1" applyAlignment="1">
      <alignment horizontal="center" vertical="center" wrapText="1"/>
    </xf>
    <xf numFmtId="0" fontId="18" fillId="6" borderId="1" xfId="0" applyFont="1" applyFill="1" applyBorder="1"/>
    <xf numFmtId="0" fontId="21" fillId="0" borderId="1" xfId="0" applyFont="1" applyBorder="1"/>
    <xf numFmtId="0" fontId="8" fillId="0" borderId="5" xfId="0" applyFont="1" applyBorder="1" applyAlignment="1">
      <alignment horizontal="center" vertical="center" wrapText="1"/>
    </xf>
    <xf numFmtId="0" fontId="15" fillId="0" borderId="5" xfId="0" applyFont="1" applyBorder="1" applyAlignment="1">
      <alignment horizontal="justify" vertical="center"/>
    </xf>
    <xf numFmtId="9" fontId="8" fillId="2" borderId="0" xfId="0" applyNumberFormat="1" applyFont="1" applyFill="1"/>
    <xf numFmtId="164" fontId="8" fillId="2" borderId="0" xfId="0" applyNumberFormat="1" applyFont="1" applyFill="1"/>
    <xf numFmtId="0" fontId="0" fillId="2" borderId="0" xfId="0" applyFill="1"/>
    <xf numFmtId="14" fontId="8" fillId="2" borderId="0" xfId="0" applyNumberFormat="1" applyFont="1" applyFill="1"/>
    <xf numFmtId="0" fontId="8" fillId="0" borderId="0" xfId="0" applyFont="1" applyAlignment="1">
      <alignment horizontal="center" vertical="center"/>
    </xf>
    <xf numFmtId="0" fontId="8" fillId="22" borderId="0" xfId="0" applyFont="1" applyFill="1" applyAlignment="1">
      <alignment horizontal="center" vertical="center"/>
    </xf>
    <xf numFmtId="0" fontId="8" fillId="0" borderId="0" xfId="0" applyFont="1" applyAlignment="1">
      <alignment horizontal="center"/>
    </xf>
    <xf numFmtId="0" fontId="8" fillId="3" borderId="1" xfId="0" applyFont="1" applyFill="1" applyBorder="1" applyAlignment="1" applyProtection="1">
      <alignment horizontal="center" vertical="center"/>
      <protection hidden="1"/>
    </xf>
    <xf numFmtId="0" fontId="8" fillId="0" borderId="0" xfId="0" applyFont="1" applyAlignment="1" applyProtection="1">
      <alignment horizontal="center"/>
      <protection hidden="1"/>
    </xf>
    <xf numFmtId="0" fontId="39" fillId="0" borderId="1" xfId="0" applyFont="1" applyBorder="1" applyAlignment="1" applyProtection="1">
      <alignment horizontal="left" vertical="center"/>
      <protection locked="0"/>
    </xf>
    <xf numFmtId="0" fontId="39" fillId="0" borderId="4" xfId="0" applyFont="1" applyBorder="1" applyAlignment="1" applyProtection="1">
      <alignment horizontal="left" vertical="center"/>
      <protection locked="0"/>
    </xf>
    <xf numFmtId="0" fontId="8" fillId="0" borderId="0" xfId="0" applyFont="1" applyAlignment="1" applyProtection="1">
      <alignment horizontal="left"/>
      <protection hidden="1"/>
    </xf>
    <xf numFmtId="0" fontId="0" fillId="0" borderId="0" xfId="0" applyAlignment="1" applyProtection="1">
      <alignment horizontal="left"/>
      <protection hidden="1"/>
    </xf>
    <xf numFmtId="0" fontId="2" fillId="0" borderId="1" xfId="0" applyFont="1"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40" fillId="0" borderId="1" xfId="0" applyFont="1" applyBorder="1" applyAlignment="1" applyProtection="1">
      <alignment horizontal="center" vertical="center"/>
      <protection locked="0"/>
    </xf>
    <xf numFmtId="0" fontId="20" fillId="0" borderId="1" xfId="0" applyFont="1" applyBorder="1" applyAlignment="1" applyProtection="1">
      <alignment horizontal="justify" vertical="top"/>
      <protection hidden="1"/>
    </xf>
    <xf numFmtId="0" fontId="15" fillId="0" borderId="1" xfId="0" applyFont="1" applyBorder="1" applyAlignment="1" applyProtection="1">
      <alignment horizontal="left" vertical="center"/>
      <protection hidden="1"/>
    </xf>
    <xf numFmtId="0" fontId="15" fillId="0" borderId="1" xfId="0" applyFont="1" applyBorder="1" applyAlignment="1" applyProtection="1">
      <alignment horizontal="left" vertical="center" wrapText="1"/>
      <protection hidden="1"/>
    </xf>
    <xf numFmtId="0" fontId="15" fillId="2" borderId="0" xfId="0" applyFont="1" applyFill="1" applyProtection="1">
      <protection hidden="1"/>
    </xf>
    <xf numFmtId="0" fontId="15" fillId="0" borderId="0" xfId="0" applyFont="1" applyProtection="1">
      <protection hidden="1"/>
    </xf>
    <xf numFmtId="0" fontId="15" fillId="2" borderId="0" xfId="0" applyFont="1" applyFill="1" applyAlignment="1" applyProtection="1">
      <alignment horizontal="center" vertical="center"/>
      <protection hidden="1"/>
    </xf>
    <xf numFmtId="0" fontId="15" fillId="2" borderId="0" xfId="0" applyFont="1" applyFill="1" applyAlignment="1" applyProtection="1">
      <alignment horizontal="left" vertical="center"/>
      <protection hidden="1"/>
    </xf>
    <xf numFmtId="0" fontId="15" fillId="2" borderId="0" xfId="0" applyFont="1" applyFill="1" applyAlignment="1" applyProtection="1">
      <alignment horizontal="justify" vertical="center"/>
      <protection hidden="1"/>
    </xf>
    <xf numFmtId="0" fontId="15" fillId="2" borderId="0" xfId="0" applyFont="1" applyFill="1" applyAlignment="1" applyProtection="1">
      <alignment vertical="center"/>
      <protection hidden="1"/>
    </xf>
    <xf numFmtId="0" fontId="15" fillId="2" borderId="0" xfId="0" applyFont="1" applyFill="1" applyAlignment="1" applyProtection="1">
      <alignment vertical="top"/>
      <protection hidden="1"/>
    </xf>
    <xf numFmtId="0" fontId="43" fillId="8" borderId="1" xfId="0" applyFont="1" applyFill="1" applyBorder="1" applyAlignment="1" applyProtection="1">
      <alignment horizontal="center" vertical="center" wrapText="1"/>
      <protection hidden="1"/>
    </xf>
    <xf numFmtId="0" fontId="42" fillId="9" borderId="1" xfId="0" applyFont="1" applyFill="1" applyBorder="1" applyAlignment="1" applyProtection="1">
      <alignment horizontal="center" vertical="center" wrapText="1"/>
      <protection hidden="1"/>
    </xf>
    <xf numFmtId="0" fontId="43" fillId="10" borderId="1" xfId="0" applyFont="1" applyFill="1" applyBorder="1" applyAlignment="1" applyProtection="1">
      <alignment horizontal="center" vertical="center" wrapText="1"/>
      <protection hidden="1"/>
    </xf>
    <xf numFmtId="0" fontId="44" fillId="11" borderId="1" xfId="0" applyFont="1" applyFill="1" applyBorder="1" applyAlignment="1" applyProtection="1">
      <alignment horizontal="center" vertical="center" wrapText="1"/>
      <protection hidden="1"/>
    </xf>
    <xf numFmtId="0" fontId="25" fillId="2" borderId="0" xfId="0" applyFont="1" applyFill="1" applyAlignment="1" applyProtection="1">
      <alignment horizontal="center" vertical="center"/>
      <protection hidden="1"/>
    </xf>
    <xf numFmtId="0" fontId="15" fillId="0" borderId="0" xfId="0" applyFont="1" applyAlignment="1" applyProtection="1">
      <alignment vertical="top"/>
      <protection hidden="1"/>
    </xf>
    <xf numFmtId="9" fontId="15" fillId="0" borderId="1" xfId="1" applyFont="1" applyFill="1" applyBorder="1" applyAlignment="1" applyProtection="1">
      <alignment horizontal="center" vertical="center" wrapText="1"/>
      <protection locked="0"/>
    </xf>
    <xf numFmtId="14" fontId="15" fillId="0" borderId="1" xfId="0" applyNumberFormat="1" applyFont="1" applyBorder="1" applyAlignment="1" applyProtection="1">
      <alignment horizontal="justify" vertical="top" wrapText="1"/>
      <protection locked="0"/>
    </xf>
    <xf numFmtId="0" fontId="20" fillId="6" borderId="0" xfId="0" applyFont="1" applyFill="1" applyAlignment="1" applyProtection="1">
      <alignment vertical="top"/>
      <protection hidden="1"/>
    </xf>
    <xf numFmtId="0" fontId="20" fillId="17" borderId="0" xfId="0" applyFont="1" applyFill="1" applyAlignment="1" applyProtection="1">
      <alignment vertical="top"/>
      <protection hidden="1"/>
    </xf>
    <xf numFmtId="0" fontId="20" fillId="0" borderId="0" xfId="0" applyFont="1" applyAlignment="1" applyProtection="1">
      <alignment vertical="top"/>
      <protection hidden="1"/>
    </xf>
    <xf numFmtId="0" fontId="20" fillId="17" borderId="0" xfId="0" applyFont="1" applyFill="1" applyAlignment="1" applyProtection="1">
      <alignment horizontal="center" vertical="top"/>
      <protection hidden="1"/>
    </xf>
    <xf numFmtId="0" fontId="20" fillId="0" borderId="0" xfId="0" applyFont="1" applyAlignment="1" applyProtection="1">
      <alignment horizontal="center" vertical="top"/>
      <protection hidden="1"/>
    </xf>
    <xf numFmtId="0" fontId="20" fillId="0" borderId="6" xfId="0" applyFont="1" applyBorder="1" applyAlignment="1">
      <alignment horizontal="justify" vertical="top" wrapText="1"/>
    </xf>
    <xf numFmtId="9" fontId="43" fillId="0" borderId="1" xfId="1" applyFont="1" applyFill="1" applyBorder="1" applyAlignment="1" applyProtection="1">
      <alignment horizontal="center" vertical="top" wrapText="1"/>
      <protection hidden="1"/>
    </xf>
    <xf numFmtId="9" fontId="43" fillId="0" borderId="5" xfId="1" applyFont="1" applyFill="1" applyBorder="1" applyAlignment="1" applyProtection="1">
      <alignment horizontal="center" vertical="top" wrapText="1"/>
      <protection hidden="1"/>
    </xf>
    <xf numFmtId="0" fontId="15" fillId="0" borderId="0" xfId="0" applyFont="1" applyAlignment="1" applyProtection="1">
      <alignment horizontal="center" vertical="center"/>
      <protection hidden="1"/>
    </xf>
    <xf numFmtId="0" fontId="15" fillId="0" borderId="0" xfId="0" applyFont="1" applyAlignment="1" applyProtection="1">
      <alignment horizontal="justify" vertical="center"/>
      <protection hidden="1"/>
    </xf>
    <xf numFmtId="0" fontId="15" fillId="0" borderId="0" xfId="0" applyFont="1" applyAlignment="1" applyProtection="1">
      <alignment vertical="center"/>
      <protection hidden="1"/>
    </xf>
    <xf numFmtId="0" fontId="15" fillId="2" borderId="0" xfId="0" applyFont="1" applyFill="1" applyAlignment="1" applyProtection="1">
      <alignment horizontal="justify"/>
      <protection hidden="1"/>
    </xf>
    <xf numFmtId="0" fontId="15" fillId="0" borderId="0" xfId="0" applyFont="1" applyAlignment="1" applyProtection="1">
      <alignment horizontal="justify"/>
      <protection hidden="1"/>
    </xf>
    <xf numFmtId="0" fontId="41" fillId="3" borderId="2" xfId="0" applyFont="1" applyFill="1" applyBorder="1" applyAlignment="1" applyProtection="1">
      <alignment horizontal="center" vertical="center" wrapText="1"/>
      <protection hidden="1"/>
    </xf>
    <xf numFmtId="0" fontId="15" fillId="2" borderId="0" xfId="0" applyFont="1" applyFill="1" applyAlignment="1" applyProtection="1">
      <alignment horizontal="justify" vertical="top"/>
      <protection hidden="1"/>
    </xf>
    <xf numFmtId="0" fontId="15" fillId="0" borderId="0" xfId="0" applyFont="1" applyAlignment="1" applyProtection="1">
      <alignment horizontal="justify" vertical="top"/>
      <protection hidden="1"/>
    </xf>
    <xf numFmtId="0" fontId="43" fillId="8" borderId="1" xfId="0" applyFont="1" applyFill="1" applyBorder="1" applyAlignment="1" applyProtection="1">
      <alignment horizontal="center" wrapText="1"/>
      <protection hidden="1"/>
    </xf>
    <xf numFmtId="0" fontId="4" fillId="0" borderId="1" xfId="0" applyFont="1" applyBorder="1" applyAlignment="1" applyProtection="1">
      <alignment horizontal="center" vertical="center" wrapText="1"/>
      <protection hidden="1"/>
    </xf>
    <xf numFmtId="0" fontId="4" fillId="0" borderId="1" xfId="0" applyFont="1" applyBorder="1" applyAlignment="1" applyProtection="1">
      <alignment horizontal="center" vertical="center"/>
      <protection hidden="1"/>
    </xf>
    <xf numFmtId="0" fontId="5" fillId="0" borderId="1" xfId="0" applyFont="1" applyBorder="1" applyAlignment="1" applyProtection="1">
      <alignment horizontal="center" vertical="center"/>
      <protection hidden="1"/>
    </xf>
    <xf numFmtId="0" fontId="6" fillId="0" borderId="1" xfId="0" applyFont="1" applyBorder="1" applyAlignment="1" applyProtection="1">
      <alignment horizontal="left" vertical="center"/>
      <protection hidden="1"/>
    </xf>
    <xf numFmtId="14" fontId="6" fillId="0" borderId="1" xfId="0" applyNumberFormat="1" applyFont="1" applyBorder="1" applyAlignment="1" applyProtection="1">
      <alignment horizontal="left" vertical="center" wrapText="1"/>
      <protection hidden="1"/>
    </xf>
    <xf numFmtId="0" fontId="37" fillId="4" borderId="1" xfId="0" applyFont="1" applyFill="1" applyBorder="1" applyAlignment="1" applyProtection="1">
      <alignment horizontal="center" vertical="center" wrapText="1"/>
      <protection hidden="1"/>
    </xf>
    <xf numFmtId="0" fontId="38" fillId="0" borderId="1" xfId="0" applyFont="1" applyBorder="1" applyAlignment="1" applyProtection="1">
      <alignment horizontal="center" vertical="center"/>
      <protection locked="0"/>
    </xf>
    <xf numFmtId="0" fontId="37" fillId="4" borderId="1" xfId="0" applyFont="1" applyFill="1" applyBorder="1" applyAlignment="1" applyProtection="1">
      <alignment horizontal="center" vertical="center"/>
      <protection hidden="1"/>
    </xf>
    <xf numFmtId="0" fontId="17" fillId="0" borderId="2" xfId="0" applyFont="1" applyBorder="1" applyAlignment="1" applyProtection="1">
      <alignment horizontal="left" vertical="center"/>
      <protection hidden="1"/>
    </xf>
    <xf numFmtId="0" fontId="17" fillId="0" borderId="4" xfId="0" applyFont="1" applyBorder="1" applyAlignment="1" applyProtection="1">
      <alignment horizontal="left" vertical="center"/>
      <protection hidden="1"/>
    </xf>
    <xf numFmtId="0" fontId="17" fillId="0" borderId="2" xfId="0" applyFont="1" applyBorder="1" applyAlignment="1" applyProtection="1">
      <alignment horizontal="left" vertical="center" wrapText="1"/>
      <protection hidden="1"/>
    </xf>
    <xf numFmtId="0" fontId="17" fillId="0" borderId="4" xfId="0" applyFont="1" applyBorder="1" applyAlignment="1" applyProtection="1">
      <alignment horizontal="left" vertical="center" wrapText="1"/>
      <protection hidden="1"/>
    </xf>
    <xf numFmtId="0" fontId="17" fillId="0" borderId="1" xfId="0" applyFont="1" applyBorder="1" applyAlignment="1" applyProtection="1">
      <alignment horizontal="justify" vertical="center"/>
      <protection locked="0"/>
    </xf>
    <xf numFmtId="0" fontId="17" fillId="0" borderId="1" xfId="0" applyFont="1" applyBorder="1" applyAlignment="1" applyProtection="1">
      <alignment horizontal="justify" vertical="center" wrapText="1"/>
      <protection locked="0"/>
    </xf>
    <xf numFmtId="0" fontId="37" fillId="4" borderId="5" xfId="0" applyFont="1" applyFill="1" applyBorder="1" applyAlignment="1" applyProtection="1">
      <alignment horizontal="center" vertical="center" wrapText="1"/>
      <protection hidden="1"/>
    </xf>
    <xf numFmtId="0" fontId="17" fillId="0" borderId="5" xfId="0" applyFont="1" applyBorder="1" applyAlignment="1" applyProtection="1">
      <alignment horizontal="justify" vertical="center"/>
      <protection locked="0"/>
    </xf>
    <xf numFmtId="0" fontId="17" fillId="0" borderId="2"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37" fillId="4" borderId="2" xfId="0" applyFont="1" applyFill="1" applyBorder="1" applyAlignment="1" applyProtection="1">
      <alignment horizontal="center" vertical="center" wrapText="1"/>
      <protection hidden="1"/>
    </xf>
    <xf numFmtId="0" fontId="37" fillId="4" borderId="3" xfId="0" applyFont="1" applyFill="1" applyBorder="1" applyAlignment="1" applyProtection="1">
      <alignment horizontal="center" vertical="center" wrapText="1"/>
      <protection hidden="1"/>
    </xf>
    <xf numFmtId="0" fontId="37" fillId="4" borderId="4" xfId="0" applyFont="1" applyFill="1" applyBorder="1" applyAlignment="1" applyProtection="1">
      <alignment horizontal="center" vertical="center" wrapText="1"/>
      <protection hidden="1"/>
    </xf>
    <xf numFmtId="0" fontId="37" fillId="4" borderId="11" xfId="0" applyFont="1" applyFill="1" applyBorder="1" applyAlignment="1" applyProtection="1">
      <alignment horizontal="center" vertical="center" wrapText="1"/>
      <protection hidden="1"/>
    </xf>
    <xf numFmtId="0" fontId="37" fillId="4" borderId="12" xfId="0" applyFont="1" applyFill="1" applyBorder="1" applyAlignment="1" applyProtection="1">
      <alignment horizontal="center" vertical="center" wrapText="1"/>
      <protection hidden="1"/>
    </xf>
    <xf numFmtId="0" fontId="37" fillId="4" borderId="13" xfId="0" applyFont="1" applyFill="1" applyBorder="1" applyAlignment="1" applyProtection="1">
      <alignment horizontal="center" vertical="center" wrapText="1"/>
      <protection hidden="1"/>
    </xf>
    <xf numFmtId="0" fontId="17" fillId="0" borderId="3" xfId="0" applyFont="1" applyBorder="1" applyAlignment="1" applyProtection="1">
      <alignment horizontal="left" vertical="center" wrapText="1"/>
      <protection locked="0"/>
    </xf>
    <xf numFmtId="0" fontId="8" fillId="0" borderId="1" xfId="0" applyFont="1" applyBorder="1" applyAlignment="1" applyProtection="1">
      <alignment horizontal="left" vertical="center"/>
      <protection hidden="1"/>
    </xf>
    <xf numFmtId="0" fontId="8" fillId="2" borderId="2" xfId="0" applyFont="1" applyFill="1" applyBorder="1" applyAlignment="1">
      <alignment horizontal="left" vertical="center"/>
    </xf>
    <xf numFmtId="0" fontId="8" fillId="2" borderId="3" xfId="0" applyFont="1" applyFill="1" applyBorder="1" applyAlignment="1">
      <alignment horizontal="left" vertical="center"/>
    </xf>
    <xf numFmtId="0" fontId="15" fillId="0" borderId="1" xfId="0" applyFont="1" applyBorder="1" applyAlignment="1">
      <alignment horizontal="center" vertical="center" wrapText="1"/>
    </xf>
    <xf numFmtId="0" fontId="17" fillId="0" borderId="1" xfId="0" applyFont="1" applyBorder="1" applyAlignment="1">
      <alignment horizontal="center" vertical="center" wrapText="1"/>
    </xf>
    <xf numFmtId="0" fontId="8" fillId="0" borderId="1" xfId="0" applyFont="1" applyBorder="1" applyAlignment="1">
      <alignment horizontal="justify" vertical="center" wrapText="1"/>
    </xf>
    <xf numFmtId="0" fontId="0" fillId="0" borderId="1" xfId="0" applyBorder="1" applyAlignment="1">
      <alignment horizontal="justify" vertical="center" wrapText="1"/>
    </xf>
    <xf numFmtId="14" fontId="8" fillId="0" borderId="1" xfId="0" applyNumberFormat="1" applyFont="1" applyBorder="1" applyAlignment="1">
      <alignment horizontal="center" vertical="center" wrapText="1"/>
    </xf>
    <xf numFmtId="0" fontId="0" fillId="0" borderId="1" xfId="0" applyBorder="1" applyAlignment="1">
      <alignment horizontal="center" vertical="center" wrapText="1"/>
    </xf>
    <xf numFmtId="0" fontId="8" fillId="0" borderId="1" xfId="0" applyFont="1" applyBorder="1" applyAlignment="1">
      <alignment horizontal="center" vertical="center" wrapText="1"/>
    </xf>
    <xf numFmtId="0" fontId="34" fillId="3" borderId="1" xfId="0" applyFont="1" applyFill="1" applyBorder="1" applyAlignment="1">
      <alignment horizontal="center" vertical="center"/>
    </xf>
    <xf numFmtId="0" fontId="14" fillId="22" borderId="1" xfId="0" applyFont="1" applyFill="1" applyBorder="1" applyAlignment="1">
      <alignment horizontal="center" vertical="center" wrapText="1"/>
    </xf>
    <xf numFmtId="0" fontId="14" fillId="0" borderId="1" xfId="0" applyFont="1" applyBorder="1" applyAlignment="1">
      <alignment horizontal="center" vertical="center" wrapText="1"/>
    </xf>
    <xf numFmtId="9" fontId="8" fillId="0" borderId="1" xfId="0" applyNumberFormat="1" applyFont="1" applyBorder="1" applyAlignment="1">
      <alignment horizontal="center" vertical="center" wrapText="1"/>
    </xf>
    <xf numFmtId="0" fontId="14" fillId="0" borderId="1" xfId="0" applyFont="1" applyBorder="1" applyAlignment="1">
      <alignment horizontal="center" vertical="center"/>
    </xf>
    <xf numFmtId="164" fontId="8" fillId="0" borderId="1" xfId="1" applyNumberFormat="1" applyFont="1" applyFill="1" applyBorder="1" applyAlignment="1" applyProtection="1">
      <alignment horizontal="center" vertical="center" wrapText="1"/>
    </xf>
    <xf numFmtId="164" fontId="0" fillId="0" borderId="1" xfId="1" applyNumberFormat="1" applyFont="1" applyFill="1" applyBorder="1" applyAlignment="1" applyProtection="1">
      <alignment horizontal="center" vertical="center" wrapText="1"/>
    </xf>
    <xf numFmtId="9" fontId="15" fillId="0" borderId="1" xfId="0" applyNumberFormat="1" applyFont="1" applyBorder="1" applyAlignment="1">
      <alignment horizontal="center" vertical="center" wrapText="1"/>
    </xf>
    <xf numFmtId="164" fontId="8" fillId="0" borderId="5" xfId="1" applyNumberFormat="1" applyFont="1" applyFill="1" applyBorder="1" applyAlignment="1" applyProtection="1">
      <alignment horizontal="center" vertical="center" wrapText="1"/>
    </xf>
    <xf numFmtId="164" fontId="8" fillId="0" borderId="7" xfId="1" applyNumberFormat="1" applyFont="1" applyFill="1" applyBorder="1" applyAlignment="1" applyProtection="1">
      <alignment horizontal="center" vertical="center" wrapText="1"/>
    </xf>
    <xf numFmtId="164" fontId="8" fillId="0" borderId="6" xfId="1" applyNumberFormat="1" applyFont="1" applyFill="1" applyBorder="1" applyAlignment="1" applyProtection="1">
      <alignment horizontal="center" vertical="center" wrapText="1"/>
    </xf>
    <xf numFmtId="0" fontId="14" fillId="0" borderId="5"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5" xfId="0" applyFont="1" applyBorder="1" applyAlignment="1">
      <alignment horizontal="center" vertical="center"/>
    </xf>
    <xf numFmtId="0" fontId="14" fillId="0" borderId="7" xfId="0" applyFont="1" applyBorder="1" applyAlignment="1">
      <alignment horizontal="center" vertical="center"/>
    </xf>
    <xf numFmtId="0" fontId="14" fillId="0" borderId="6" xfId="0" applyFont="1" applyBorder="1" applyAlignment="1">
      <alignment horizontal="center" vertical="center"/>
    </xf>
    <xf numFmtId="9" fontId="15" fillId="0" borderId="5" xfId="0" applyNumberFormat="1" applyFont="1" applyBorder="1" applyAlignment="1">
      <alignment horizontal="center" vertical="center" wrapText="1"/>
    </xf>
    <xf numFmtId="9" fontId="15" fillId="0" borderId="7" xfId="0" applyNumberFormat="1" applyFont="1" applyBorder="1" applyAlignment="1">
      <alignment horizontal="center" vertical="center" wrapText="1"/>
    </xf>
    <xf numFmtId="9" fontId="15" fillId="0" borderId="6" xfId="0" applyNumberFormat="1" applyFont="1" applyBorder="1" applyAlignment="1">
      <alignment horizontal="center" vertical="center" wrapText="1"/>
    </xf>
    <xf numFmtId="0" fontId="15" fillId="0" borderId="5"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6" xfId="0" applyFont="1" applyBorder="1" applyAlignment="1">
      <alignment horizontal="center" vertical="center" wrapText="1"/>
    </xf>
    <xf numFmtId="0" fontId="8" fillId="0" borderId="5" xfId="0" applyFont="1" applyBorder="1" applyAlignment="1">
      <alignment horizontal="justify" vertical="center" wrapText="1"/>
    </xf>
    <xf numFmtId="0" fontId="8" fillId="0" borderId="7" xfId="0" applyFont="1" applyBorder="1" applyAlignment="1">
      <alignment horizontal="justify" vertical="center" wrapText="1"/>
    </xf>
    <xf numFmtId="0" fontId="8" fillId="0" borderId="6" xfId="0" applyFont="1" applyBorder="1" applyAlignment="1">
      <alignment horizontal="justify" vertical="center" wrapText="1"/>
    </xf>
    <xf numFmtId="14" fontId="8" fillId="0" borderId="5" xfId="0" applyNumberFormat="1" applyFont="1" applyBorder="1" applyAlignment="1">
      <alignment horizontal="center" vertical="center" wrapText="1"/>
    </xf>
    <xf numFmtId="0" fontId="8" fillId="0" borderId="7" xfId="0" applyFont="1" applyBorder="1" applyAlignment="1">
      <alignment horizontal="center" vertical="center" wrapText="1"/>
    </xf>
    <xf numFmtId="0" fontId="8" fillId="0" borderId="6" xfId="0" applyFont="1" applyBorder="1" applyAlignment="1">
      <alignment horizontal="center" vertical="center" wrapText="1"/>
    </xf>
    <xf numFmtId="0" fontId="8" fillId="0" borderId="5" xfId="0" applyFont="1" applyBorder="1" applyAlignment="1">
      <alignment horizontal="center" vertical="center" wrapText="1"/>
    </xf>
    <xf numFmtId="0" fontId="34" fillId="3" borderId="5" xfId="0" applyFont="1" applyFill="1" applyBorder="1" applyAlignment="1">
      <alignment horizontal="center" vertical="center"/>
    </xf>
    <xf numFmtId="0" fontId="34" fillId="3" borderId="7" xfId="0" applyFont="1" applyFill="1" applyBorder="1" applyAlignment="1">
      <alignment horizontal="center" vertical="center"/>
    </xf>
    <xf numFmtId="0" fontId="34" fillId="3" borderId="6" xfId="0" applyFont="1" applyFill="1" applyBorder="1" applyAlignment="1">
      <alignment horizontal="center" vertical="center"/>
    </xf>
    <xf numFmtId="0" fontId="14" fillId="30" borderId="5" xfId="0" applyFont="1" applyFill="1" applyBorder="1" applyAlignment="1">
      <alignment horizontal="center" vertical="center" wrapText="1"/>
    </xf>
    <xf numFmtId="0" fontId="14" fillId="30" borderId="7" xfId="0" applyFont="1" applyFill="1" applyBorder="1" applyAlignment="1">
      <alignment horizontal="center" vertical="center" wrapText="1"/>
    </xf>
    <xf numFmtId="0" fontId="14" fillId="30" borderId="6" xfId="0" applyFont="1" applyFill="1" applyBorder="1" applyAlignment="1">
      <alignment horizontal="center" vertical="center" wrapText="1"/>
    </xf>
    <xf numFmtId="9" fontId="8" fillId="0" borderId="5" xfId="0" applyNumberFormat="1" applyFont="1" applyBorder="1" applyAlignment="1">
      <alignment horizontal="center" vertical="center" wrapText="1"/>
    </xf>
    <xf numFmtId="9" fontId="8" fillId="0" borderId="7" xfId="0" applyNumberFormat="1" applyFont="1" applyBorder="1" applyAlignment="1">
      <alignment horizontal="center" vertical="center" wrapText="1"/>
    </xf>
    <xf numFmtId="9" fontId="8" fillId="0" borderId="6" xfId="0" applyNumberFormat="1" applyFont="1" applyBorder="1" applyAlignment="1">
      <alignment horizontal="center" vertical="center" wrapText="1"/>
    </xf>
    <xf numFmtId="0" fontId="8" fillId="0" borderId="8" xfId="0" applyFont="1"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14" fontId="8" fillId="0" borderId="8" xfId="0" applyNumberFormat="1" applyFont="1" applyBorder="1" applyAlignment="1">
      <alignment horizontal="center" vertical="center" wrapText="1"/>
    </xf>
    <xf numFmtId="0" fontId="14" fillId="29" borderId="1" xfId="0" applyFont="1" applyFill="1" applyBorder="1" applyAlignment="1">
      <alignment horizontal="center" vertical="center" wrapText="1"/>
    </xf>
    <xf numFmtId="0" fontId="31" fillId="3" borderId="1" xfId="0" applyFont="1" applyFill="1" applyBorder="1" applyAlignment="1">
      <alignment horizontal="center" vertical="center"/>
    </xf>
    <xf numFmtId="0" fontId="14" fillId="26" borderId="1" xfId="0" applyFont="1" applyFill="1" applyBorder="1" applyAlignment="1">
      <alignment horizontal="center" vertical="center" wrapText="1"/>
    </xf>
    <xf numFmtId="0" fontId="19" fillId="0" borderId="1" xfId="0" applyFont="1" applyBorder="1" applyAlignment="1">
      <alignment horizontal="center" vertical="center" wrapText="1"/>
    </xf>
    <xf numFmtId="164" fontId="18" fillId="0" borderId="1" xfId="1" applyNumberFormat="1" applyFont="1" applyFill="1" applyBorder="1" applyAlignment="1" applyProtection="1">
      <alignment horizontal="center" vertical="center" wrapText="1"/>
    </xf>
    <xf numFmtId="164" fontId="21" fillId="0" borderId="1" xfId="1" applyNumberFormat="1" applyFont="1" applyFill="1" applyBorder="1" applyAlignment="1" applyProtection="1">
      <alignment horizontal="center" vertical="center" wrapText="1"/>
    </xf>
    <xf numFmtId="0" fontId="19" fillId="0" borderId="1" xfId="0" applyFont="1" applyBorder="1" applyAlignment="1">
      <alignment horizontal="center" vertical="center"/>
    </xf>
    <xf numFmtId="9" fontId="20" fillId="0" borderId="1" xfId="0" applyNumberFormat="1" applyFont="1" applyBorder="1" applyAlignment="1">
      <alignment horizontal="center" vertical="center" wrapText="1"/>
    </xf>
    <xf numFmtId="0" fontId="20" fillId="0" borderId="1" xfId="0" applyFont="1" applyBorder="1" applyAlignment="1">
      <alignment horizontal="center" vertical="center" wrapText="1"/>
    </xf>
    <xf numFmtId="0" fontId="22" fillId="0" borderId="1" xfId="0" applyFont="1" applyBorder="1" applyAlignment="1">
      <alignment horizontal="center" vertical="center" wrapText="1"/>
    </xf>
    <xf numFmtId="0" fontId="18" fillId="0" borderId="1" xfId="0" applyFont="1" applyBorder="1" applyAlignment="1">
      <alignment horizontal="justify" vertical="center" wrapText="1"/>
    </xf>
    <xf numFmtId="0" fontId="21" fillId="0" borderId="1" xfId="0" applyFont="1" applyBorder="1" applyAlignment="1">
      <alignment horizontal="justify" vertical="center" wrapText="1"/>
    </xf>
    <xf numFmtId="14" fontId="18" fillId="0" borderId="1" xfId="0" applyNumberFormat="1" applyFont="1" applyBorder="1" applyAlignment="1">
      <alignment horizontal="center" vertical="center" wrapText="1"/>
    </xf>
    <xf numFmtId="0" fontId="21" fillId="0" borderId="1" xfId="0" applyFont="1" applyBorder="1" applyAlignment="1">
      <alignment horizontal="center" vertical="center" wrapText="1"/>
    </xf>
    <xf numFmtId="0" fontId="18" fillId="0" borderId="1" xfId="0" applyFont="1" applyBorder="1" applyAlignment="1">
      <alignment horizontal="center" vertical="center" wrapText="1"/>
    </xf>
    <xf numFmtId="9" fontId="18" fillId="0" borderId="1" xfId="0" applyNumberFormat="1" applyFont="1" applyBorder="1" applyAlignment="1">
      <alignment horizontal="center" vertical="center" wrapText="1"/>
    </xf>
    <xf numFmtId="0" fontId="32" fillId="5" borderId="1" xfId="0" applyFont="1" applyFill="1" applyBorder="1" applyAlignment="1">
      <alignment horizontal="center" vertical="center"/>
    </xf>
    <xf numFmtId="0" fontId="19" fillId="25" borderId="1" xfId="0" applyFont="1" applyFill="1" applyBorder="1" applyAlignment="1">
      <alignment horizontal="center" vertical="center" wrapText="1"/>
    </xf>
    <xf numFmtId="0" fontId="14" fillId="24" borderId="1" xfId="0" applyFont="1" applyFill="1" applyBorder="1" applyAlignment="1">
      <alignment horizontal="center" vertical="center" wrapText="1"/>
    </xf>
    <xf numFmtId="0" fontId="19" fillId="24" borderId="1" xfId="0" applyFont="1" applyFill="1" applyBorder="1" applyAlignment="1">
      <alignment horizontal="center" vertical="center" wrapText="1"/>
    </xf>
    <xf numFmtId="0" fontId="14" fillId="23" borderId="5" xfId="0" applyFont="1" applyFill="1" applyBorder="1" applyAlignment="1">
      <alignment horizontal="center" vertical="center" wrapText="1"/>
    </xf>
    <xf numFmtId="0" fontId="14" fillId="23" borderId="7" xfId="0" applyFont="1" applyFill="1" applyBorder="1" applyAlignment="1">
      <alignment horizontal="center" vertical="center" wrapText="1"/>
    </xf>
    <xf numFmtId="0" fontId="14" fillId="23" borderId="6" xfId="0" applyFont="1" applyFill="1" applyBorder="1" applyAlignment="1">
      <alignment horizontal="center" vertical="center" wrapText="1"/>
    </xf>
    <xf numFmtId="0" fontId="31" fillId="3" borderId="5" xfId="0" applyFont="1" applyFill="1" applyBorder="1" applyAlignment="1">
      <alignment horizontal="center" vertical="center"/>
    </xf>
    <xf numFmtId="0" fontId="31" fillId="3" borderId="7" xfId="0" applyFont="1" applyFill="1" applyBorder="1" applyAlignment="1">
      <alignment horizontal="center" vertical="center"/>
    </xf>
    <xf numFmtId="0" fontId="31" fillId="3" borderId="6" xfId="0" applyFont="1" applyFill="1" applyBorder="1" applyAlignment="1">
      <alignment horizontal="center" vertical="center"/>
    </xf>
    <xf numFmtId="0" fontId="14" fillId="8" borderId="5" xfId="0" applyFont="1" applyFill="1" applyBorder="1" applyAlignment="1">
      <alignment horizontal="center" vertical="center" wrapText="1"/>
    </xf>
    <xf numFmtId="0" fontId="14" fillId="8" borderId="7" xfId="0" applyFont="1" applyFill="1" applyBorder="1" applyAlignment="1">
      <alignment horizontal="center" vertical="center" wrapText="1"/>
    </xf>
    <xf numFmtId="0" fontId="14" fillId="8" borderId="6" xfId="0" applyFont="1" applyFill="1" applyBorder="1" applyAlignment="1">
      <alignment horizontal="center" vertical="center" wrapText="1"/>
    </xf>
    <xf numFmtId="0" fontId="18" fillId="0" borderId="5" xfId="0" applyFont="1" applyBorder="1" applyAlignment="1">
      <alignment horizontal="justify" vertical="center" wrapText="1"/>
    </xf>
    <xf numFmtId="0" fontId="18" fillId="0" borderId="7" xfId="0" applyFont="1" applyBorder="1" applyAlignment="1">
      <alignment horizontal="justify" vertical="center" wrapText="1"/>
    </xf>
    <xf numFmtId="0" fontId="18" fillId="0" borderId="6" xfId="0" applyFont="1" applyBorder="1" applyAlignment="1">
      <alignment horizontal="justify" vertical="center" wrapText="1"/>
    </xf>
    <xf numFmtId="0" fontId="14" fillId="21" borderId="1" xfId="0" applyFont="1" applyFill="1" applyBorder="1" applyAlignment="1">
      <alignment horizontal="center" vertical="center" wrapText="1"/>
    </xf>
    <xf numFmtId="0" fontId="18" fillId="0" borderId="8" xfId="0" applyFont="1" applyBorder="1" applyAlignment="1">
      <alignment horizontal="justify" vertical="center" wrapText="1"/>
    </xf>
    <xf numFmtId="0" fontId="14" fillId="22" borderId="5" xfId="0" applyFont="1" applyFill="1" applyBorder="1" applyAlignment="1">
      <alignment horizontal="center" vertical="center" wrapText="1"/>
    </xf>
    <xf numFmtId="0" fontId="14" fillId="22" borderId="7" xfId="0" applyFont="1" applyFill="1" applyBorder="1" applyAlignment="1">
      <alignment horizontal="center" vertical="center" wrapText="1"/>
    </xf>
    <xf numFmtId="0" fontId="14" fillId="22" borderId="6"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5" fillId="0" borderId="1" xfId="0" applyFont="1" applyBorder="1" applyAlignment="1">
      <alignment horizontal="center" vertical="center"/>
    </xf>
    <xf numFmtId="0" fontId="6" fillId="0" borderId="1" xfId="0" applyFont="1" applyBorder="1" applyAlignment="1">
      <alignment horizontal="left" vertical="center"/>
    </xf>
    <xf numFmtId="14" fontId="6" fillId="0" borderId="1" xfId="0" applyNumberFormat="1" applyFont="1" applyBorder="1" applyAlignment="1">
      <alignment horizontal="left" vertical="center" wrapText="1"/>
    </xf>
    <xf numFmtId="0" fontId="9" fillId="3" borderId="1" xfId="0" applyFont="1" applyFill="1" applyBorder="1" applyAlignment="1">
      <alignment horizontal="center" vertical="center"/>
    </xf>
    <xf numFmtId="0" fontId="9" fillId="3" borderId="2"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4" xfId="0" applyFont="1" applyFill="1" applyBorder="1" applyAlignment="1">
      <alignment horizontal="center" vertical="center"/>
    </xf>
    <xf numFmtId="0" fontId="9" fillId="3" borderId="1"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2" fillId="3" borderId="1" xfId="0" applyFont="1" applyFill="1" applyBorder="1" applyAlignment="1">
      <alignment horizontal="center" vertical="center"/>
    </xf>
    <xf numFmtId="0" fontId="12" fillId="3" borderId="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12" fillId="3" borderId="6" xfId="0" applyFont="1" applyFill="1" applyBorder="1" applyAlignment="1">
      <alignment horizontal="center" vertical="center" wrapText="1"/>
    </xf>
    <xf numFmtId="0" fontId="11" fillId="3" borderId="1" xfId="0" applyFont="1" applyFill="1" applyBorder="1" applyAlignment="1">
      <alignment horizontal="center" vertical="center" textRotation="90"/>
    </xf>
    <xf numFmtId="0" fontId="12" fillId="3" borderId="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4"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14" fillId="18" borderId="1" xfId="0" applyFont="1" applyFill="1" applyBorder="1" applyAlignment="1">
      <alignment horizontal="center" vertical="center" wrapText="1"/>
    </xf>
    <xf numFmtId="0" fontId="14" fillId="19" borderId="5" xfId="0" applyFont="1" applyFill="1" applyBorder="1" applyAlignment="1">
      <alignment horizontal="center" vertical="center" wrapText="1"/>
    </xf>
    <xf numFmtId="0" fontId="14" fillId="19" borderId="7" xfId="0" applyFont="1" applyFill="1" applyBorder="1" applyAlignment="1">
      <alignment horizontal="center" vertical="center" wrapText="1"/>
    </xf>
    <xf numFmtId="0" fontId="14" fillId="19" borderId="6" xfId="0" applyFont="1" applyFill="1" applyBorder="1" applyAlignment="1">
      <alignment horizontal="center" vertical="center" wrapText="1"/>
    </xf>
    <xf numFmtId="0" fontId="18" fillId="0" borderId="5"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6"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6" xfId="0" applyFont="1" applyBorder="1" applyAlignment="1">
      <alignment horizontal="center" vertical="center" wrapText="1"/>
    </xf>
    <xf numFmtId="9" fontId="18" fillId="0" borderId="5" xfId="0" applyNumberFormat="1" applyFont="1" applyBorder="1" applyAlignment="1">
      <alignment horizontal="center" vertical="center" wrapText="1"/>
    </xf>
    <xf numFmtId="9" fontId="18" fillId="0" borderId="7" xfId="0" applyNumberFormat="1" applyFont="1" applyBorder="1" applyAlignment="1">
      <alignment horizontal="center" vertical="center" wrapText="1"/>
    </xf>
    <xf numFmtId="9" fontId="18" fillId="0" borderId="6" xfId="0" applyNumberFormat="1" applyFont="1" applyBorder="1" applyAlignment="1">
      <alignment horizontal="center" vertical="center" wrapText="1"/>
    </xf>
    <xf numFmtId="0" fontId="32" fillId="5" borderId="5" xfId="0" applyFont="1" applyFill="1" applyBorder="1" applyAlignment="1">
      <alignment horizontal="center" vertical="center"/>
    </xf>
    <xf numFmtId="0" fontId="32" fillId="5" borderId="7" xfId="0" applyFont="1" applyFill="1" applyBorder="1" applyAlignment="1">
      <alignment horizontal="center" vertical="center"/>
    </xf>
    <xf numFmtId="0" fontId="32" fillId="5" borderId="6" xfId="0" applyFont="1" applyFill="1" applyBorder="1" applyAlignment="1">
      <alignment horizontal="center" vertical="center"/>
    </xf>
    <xf numFmtId="0" fontId="19" fillId="20" borderId="5" xfId="0" applyFont="1" applyFill="1" applyBorder="1" applyAlignment="1">
      <alignment horizontal="center" vertical="center" wrapText="1"/>
    </xf>
    <xf numFmtId="0" fontId="19" fillId="20" borderId="7" xfId="0" applyFont="1" applyFill="1" applyBorder="1" applyAlignment="1">
      <alignment horizontal="center" vertical="center" wrapText="1"/>
    </xf>
    <xf numFmtId="0" fontId="19" fillId="20" borderId="6" xfId="0" applyFont="1" applyFill="1" applyBorder="1" applyAlignment="1">
      <alignment horizontal="center" vertical="center" wrapText="1"/>
    </xf>
    <xf numFmtId="14" fontId="18" fillId="0" borderId="5" xfId="0" applyNumberFormat="1" applyFont="1" applyBorder="1" applyAlignment="1">
      <alignment horizontal="center" vertical="center" wrapText="1"/>
    </xf>
    <xf numFmtId="164" fontId="18" fillId="0" borderId="5" xfId="1" applyNumberFormat="1" applyFont="1" applyFill="1" applyBorder="1" applyAlignment="1" applyProtection="1">
      <alignment horizontal="center" vertical="center" wrapText="1"/>
    </xf>
    <xf numFmtId="164" fontId="18" fillId="0" borderId="7" xfId="1" applyNumberFormat="1" applyFont="1" applyFill="1" applyBorder="1" applyAlignment="1" applyProtection="1">
      <alignment horizontal="center" vertical="center" wrapText="1"/>
    </xf>
    <xf numFmtId="164" fontId="18" fillId="0" borderId="6" xfId="1" applyNumberFormat="1" applyFont="1" applyFill="1" applyBorder="1" applyAlignment="1" applyProtection="1">
      <alignment horizontal="center" vertical="center" wrapText="1"/>
    </xf>
    <xf numFmtId="0" fontId="19" fillId="0" borderId="5" xfId="0" applyFont="1" applyBorder="1" applyAlignment="1">
      <alignment horizontal="center" vertical="center"/>
    </xf>
    <xf numFmtId="0" fontId="19" fillId="0" borderId="7" xfId="0" applyFont="1" applyBorder="1" applyAlignment="1">
      <alignment horizontal="center" vertical="center"/>
    </xf>
    <xf numFmtId="0" fontId="19" fillId="0" borderId="6" xfId="0" applyFont="1" applyBorder="1" applyAlignment="1">
      <alignment horizontal="center" vertical="center"/>
    </xf>
    <xf numFmtId="9" fontId="20" fillId="0" borderId="5" xfId="0" applyNumberFormat="1" applyFont="1" applyBorder="1" applyAlignment="1">
      <alignment horizontal="center" vertical="center" wrapText="1"/>
    </xf>
    <xf numFmtId="9" fontId="20" fillId="0" borderId="7" xfId="0" applyNumberFormat="1" applyFont="1" applyBorder="1" applyAlignment="1">
      <alignment horizontal="center" vertical="center" wrapText="1"/>
    </xf>
    <xf numFmtId="9" fontId="20" fillId="0" borderId="6" xfId="0" applyNumberFormat="1" applyFont="1" applyBorder="1" applyAlignment="1">
      <alignment horizontal="center" vertical="center" wrapText="1"/>
    </xf>
    <xf numFmtId="0" fontId="20" fillId="0" borderId="5"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6" xfId="0" applyFont="1" applyBorder="1" applyAlignment="1">
      <alignment horizontal="center" vertical="center" wrapText="1"/>
    </xf>
    <xf numFmtId="0" fontId="19" fillId="20" borderId="1" xfId="0" applyFont="1" applyFill="1" applyBorder="1" applyAlignment="1">
      <alignment horizontal="center" vertical="center" wrapText="1"/>
    </xf>
    <xf numFmtId="0" fontId="19" fillId="22" borderId="1" xfId="0" applyFont="1" applyFill="1" applyBorder="1" applyAlignment="1">
      <alignment horizontal="center" vertical="center" wrapText="1"/>
    </xf>
    <xf numFmtId="164" fontId="26" fillId="0" borderId="1" xfId="1" applyNumberFormat="1" applyFont="1" applyFill="1" applyBorder="1" applyAlignment="1" applyProtection="1">
      <alignment horizontal="center" vertical="center" wrapText="1"/>
    </xf>
    <xf numFmtId="0" fontId="27" fillId="0" borderId="1" xfId="0" applyFont="1" applyBorder="1" applyAlignment="1">
      <alignment horizontal="center" vertical="center"/>
    </xf>
    <xf numFmtId="9" fontId="28" fillId="0" borderId="1" xfId="0" applyNumberFormat="1" applyFont="1" applyBorder="1" applyAlignment="1">
      <alignment horizontal="center" vertical="center" wrapText="1"/>
    </xf>
    <xf numFmtId="0" fontId="28" fillId="0" borderId="1" xfId="0" applyFont="1" applyBorder="1" applyAlignment="1">
      <alignment horizontal="center" vertical="center" wrapText="1"/>
    </xf>
    <xf numFmtId="0" fontId="26" fillId="16" borderId="1" xfId="0" applyFont="1" applyFill="1" applyBorder="1" applyAlignment="1">
      <alignment horizontal="justify" vertical="center" wrapText="1"/>
    </xf>
    <xf numFmtId="0" fontId="27" fillId="0" borderId="1" xfId="0" applyFont="1" applyBorder="1" applyAlignment="1">
      <alignment horizontal="center" vertical="center" wrapText="1"/>
    </xf>
    <xf numFmtId="0" fontId="28" fillId="16" borderId="1" xfId="0" applyFont="1" applyFill="1" applyBorder="1" applyAlignment="1">
      <alignment horizontal="center" vertical="center" wrapText="1"/>
    </xf>
    <xf numFmtId="165" fontId="26" fillId="0" borderId="1" xfId="0" applyNumberFormat="1" applyFont="1" applyBorder="1" applyAlignment="1">
      <alignment horizontal="center" vertical="center" wrapText="1"/>
    </xf>
    <xf numFmtId="165" fontId="26" fillId="16" borderId="1" xfId="0" applyNumberFormat="1" applyFont="1" applyFill="1" applyBorder="1" applyAlignment="1">
      <alignment horizontal="center" vertical="center" wrapText="1"/>
    </xf>
    <xf numFmtId="0" fontId="32" fillId="15" borderId="1" xfId="0" applyFont="1" applyFill="1" applyBorder="1" applyAlignment="1">
      <alignment horizontal="center" vertical="center"/>
    </xf>
    <xf numFmtId="0" fontId="19" fillId="27" borderId="1" xfId="0" applyFont="1" applyFill="1" applyBorder="1" applyAlignment="1">
      <alignment horizontal="center" vertical="center" wrapText="1"/>
    </xf>
    <xf numFmtId="0" fontId="26" fillId="0" borderId="1" xfId="0" applyFont="1" applyBorder="1" applyAlignment="1">
      <alignment horizontal="justify" vertical="center" wrapText="1"/>
    </xf>
    <xf numFmtId="0" fontId="26" fillId="0" borderId="1" xfId="0" applyFont="1" applyBorder="1" applyAlignment="1">
      <alignment horizontal="center" vertical="center" wrapText="1"/>
    </xf>
    <xf numFmtId="9" fontId="26" fillId="0" borderId="1" xfId="0" applyNumberFormat="1" applyFont="1" applyBorder="1" applyAlignment="1">
      <alignment horizontal="center" vertical="center" wrapText="1"/>
    </xf>
    <xf numFmtId="0" fontId="33" fillId="15" borderId="1" xfId="0" applyFont="1" applyFill="1" applyBorder="1" applyAlignment="1">
      <alignment horizontal="center" vertical="center"/>
    </xf>
    <xf numFmtId="0" fontId="14" fillId="28" borderId="5" xfId="0" applyFont="1" applyFill="1" applyBorder="1" applyAlignment="1">
      <alignment horizontal="center" vertical="center" wrapText="1"/>
    </xf>
    <xf numFmtId="0" fontId="14" fillId="28" borderId="7" xfId="0" applyFont="1" applyFill="1" applyBorder="1" applyAlignment="1">
      <alignment horizontal="center" vertical="center" wrapText="1"/>
    </xf>
    <xf numFmtId="0" fontId="14" fillId="28" borderId="6" xfId="0" applyFont="1" applyFill="1" applyBorder="1" applyAlignment="1">
      <alignment horizontal="center" vertical="center" wrapText="1"/>
    </xf>
    <xf numFmtId="14" fontId="18" fillId="6" borderId="5" xfId="0" applyNumberFormat="1" applyFont="1" applyFill="1" applyBorder="1" applyAlignment="1">
      <alignment horizontal="center" vertical="center" wrapText="1"/>
    </xf>
    <xf numFmtId="0" fontId="18" fillId="6" borderId="7" xfId="0" applyFont="1" applyFill="1" applyBorder="1" applyAlignment="1">
      <alignment horizontal="center" vertical="center" wrapText="1"/>
    </xf>
    <xf numFmtId="0" fontId="18" fillId="6" borderId="6" xfId="0" applyFont="1" applyFill="1" applyBorder="1" applyAlignment="1">
      <alignment horizontal="center" vertical="center" wrapText="1"/>
    </xf>
    <xf numFmtId="0" fontId="18" fillId="6" borderId="5" xfId="0" applyFont="1" applyFill="1" applyBorder="1" applyAlignment="1">
      <alignment horizontal="center" vertical="center" wrapText="1"/>
    </xf>
    <xf numFmtId="0" fontId="19" fillId="21" borderId="5" xfId="0" applyFont="1" applyFill="1" applyBorder="1" applyAlignment="1">
      <alignment horizontal="center" vertical="center" wrapText="1"/>
    </xf>
    <xf numFmtId="0" fontId="19" fillId="21" borderId="7" xfId="0" applyFont="1" applyFill="1" applyBorder="1" applyAlignment="1">
      <alignment horizontal="center" vertical="center" wrapText="1"/>
    </xf>
    <xf numFmtId="0" fontId="19" fillId="21" borderId="6" xfId="0" applyFont="1" applyFill="1" applyBorder="1" applyAlignment="1">
      <alignment horizontal="center" vertical="center" wrapText="1"/>
    </xf>
    <xf numFmtId="0" fontId="33" fillId="5" borderId="5" xfId="0" applyFont="1" applyFill="1" applyBorder="1" applyAlignment="1">
      <alignment horizontal="center" vertical="center"/>
    </xf>
    <xf numFmtId="0" fontId="33" fillId="5" borderId="7" xfId="0" applyFont="1" applyFill="1" applyBorder="1" applyAlignment="1">
      <alignment horizontal="center" vertical="center"/>
    </xf>
    <xf numFmtId="0" fontId="33" fillId="5" borderId="6" xfId="0" applyFont="1" applyFill="1" applyBorder="1" applyAlignment="1">
      <alignment horizontal="center" vertical="center"/>
    </xf>
    <xf numFmtId="0" fontId="19" fillId="28" borderId="5" xfId="0" applyFont="1" applyFill="1" applyBorder="1" applyAlignment="1">
      <alignment horizontal="center" vertical="center" wrapText="1"/>
    </xf>
    <xf numFmtId="0" fontId="19" fillId="28" borderId="7" xfId="0" applyFont="1" applyFill="1" applyBorder="1" applyAlignment="1">
      <alignment horizontal="center" vertical="center" wrapText="1"/>
    </xf>
    <xf numFmtId="0" fontId="19" fillId="28" borderId="6" xfId="0" applyFont="1" applyFill="1" applyBorder="1" applyAlignment="1">
      <alignment horizontal="center" vertical="center" wrapText="1"/>
    </xf>
    <xf numFmtId="0" fontId="18" fillId="6" borderId="5" xfId="0" applyFont="1" applyFill="1" applyBorder="1" applyAlignment="1">
      <alignment horizontal="justify" vertical="center" wrapText="1"/>
    </xf>
    <xf numFmtId="0" fontId="18" fillId="6" borderId="7" xfId="0" applyFont="1" applyFill="1" applyBorder="1" applyAlignment="1">
      <alignment horizontal="justify" vertical="center" wrapText="1"/>
    </xf>
    <xf numFmtId="0" fontId="18" fillId="6" borderId="6" xfId="0" applyFont="1" applyFill="1" applyBorder="1" applyAlignment="1">
      <alignment horizontal="justify" vertical="center" wrapText="1"/>
    </xf>
    <xf numFmtId="0" fontId="14" fillId="28" borderId="1" xfId="0" applyFont="1" applyFill="1" applyBorder="1" applyAlignment="1">
      <alignment horizontal="center" vertical="center" wrapText="1"/>
    </xf>
    <xf numFmtId="14" fontId="15" fillId="0" borderId="1" xfId="0" applyNumberFormat="1" applyFont="1" applyBorder="1" applyAlignment="1" applyProtection="1">
      <alignment horizontal="justify" vertical="top" wrapText="1"/>
      <protection locked="0"/>
    </xf>
    <xf numFmtId="0" fontId="20" fillId="0" borderId="1" xfId="0" applyFont="1" applyBorder="1" applyAlignment="1" applyProtection="1">
      <alignment horizontal="justify" vertical="top" wrapText="1"/>
      <protection hidden="1"/>
    </xf>
    <xf numFmtId="0" fontId="45" fillId="0" borderId="1" xfId="0" applyFont="1" applyBorder="1" applyAlignment="1" applyProtection="1">
      <alignment horizontal="justify" vertical="top"/>
      <protection hidden="1"/>
    </xf>
    <xf numFmtId="0" fontId="20" fillId="0" borderId="5" xfId="0" applyFont="1" applyBorder="1" applyAlignment="1">
      <alignment horizontal="justify" vertical="top" wrapText="1"/>
    </xf>
    <xf numFmtId="0" fontId="20" fillId="0" borderId="7" xfId="0" applyFont="1" applyBorder="1" applyAlignment="1">
      <alignment horizontal="justify" vertical="top" wrapText="1"/>
    </xf>
    <xf numFmtId="0" fontId="20" fillId="0" borderId="1" xfId="0" applyFont="1" applyBorder="1" applyAlignment="1" applyProtection="1">
      <alignment horizontal="center" vertical="top" wrapText="1"/>
      <protection locked="0"/>
    </xf>
    <xf numFmtId="0" fontId="15" fillId="0" borderId="1" xfId="0" applyFont="1" applyBorder="1" applyAlignment="1" applyProtection="1">
      <alignment horizontal="center" vertical="top" wrapText="1"/>
      <protection locked="0"/>
    </xf>
    <xf numFmtId="0" fontId="20" fillId="12" borderId="2" xfId="0" applyFont="1" applyFill="1" applyBorder="1" applyAlignment="1" applyProtection="1">
      <alignment horizontal="left" vertical="center"/>
      <protection hidden="1"/>
    </xf>
    <xf numFmtId="0" fontId="20" fillId="12" borderId="3" xfId="0" applyFont="1" applyFill="1" applyBorder="1" applyAlignment="1" applyProtection="1">
      <alignment horizontal="left" vertical="center"/>
      <protection hidden="1"/>
    </xf>
    <xf numFmtId="0" fontId="20" fillId="12" borderId="1" xfId="0" applyFont="1" applyFill="1" applyBorder="1" applyAlignment="1" applyProtection="1">
      <alignment horizontal="left" vertical="center"/>
      <protection hidden="1"/>
    </xf>
    <xf numFmtId="9" fontId="20" fillId="0" borderId="1" xfId="0" applyNumberFormat="1" applyFont="1" applyBorder="1" applyAlignment="1" applyProtection="1">
      <alignment horizontal="center" vertical="top" wrapText="1"/>
      <protection locked="0"/>
    </xf>
    <xf numFmtId="0" fontId="20" fillId="0" borderId="1" xfId="0" applyFont="1" applyBorder="1" applyAlignment="1" applyProtection="1">
      <alignment horizontal="center" vertical="top" wrapText="1"/>
      <protection hidden="1"/>
    </xf>
    <xf numFmtId="0" fontId="20" fillId="0" borderId="1" xfId="0" applyFont="1" applyBorder="1" applyAlignment="1" applyProtection="1">
      <alignment horizontal="justify" vertical="top" wrapText="1"/>
      <protection locked="0"/>
    </xf>
    <xf numFmtId="0" fontId="15" fillId="0" borderId="1" xfId="0" applyFont="1" applyBorder="1" applyAlignment="1" applyProtection="1">
      <alignment horizontal="justify" vertical="top" wrapText="1"/>
      <protection locked="0"/>
    </xf>
    <xf numFmtId="14" fontId="20" fillId="0" borderId="1" xfId="0" applyNumberFormat="1" applyFont="1" applyBorder="1" applyAlignment="1" applyProtection="1">
      <alignment horizontal="center" vertical="top" wrapText="1"/>
      <protection locked="0"/>
    </xf>
    <xf numFmtId="14" fontId="20" fillId="0" borderId="1" xfId="0" applyNumberFormat="1" applyFont="1" applyBorder="1" applyAlignment="1" applyProtection="1">
      <alignment horizontal="center" vertical="top" wrapText="1"/>
      <protection hidden="1"/>
    </xf>
    <xf numFmtId="0" fontId="15" fillId="0" borderId="1" xfId="0" applyFont="1" applyBorder="1" applyAlignment="1" applyProtection="1">
      <alignment horizontal="center" vertical="top" wrapText="1"/>
      <protection hidden="1"/>
    </xf>
    <xf numFmtId="0" fontId="20" fillId="5" borderId="1" xfId="0" applyFont="1" applyFill="1" applyBorder="1" applyAlignment="1" applyProtection="1">
      <alignment horizontal="center" vertical="top"/>
      <protection hidden="1"/>
    </xf>
    <xf numFmtId="0" fontId="25" fillId="22" borderId="1" xfId="0" applyFont="1" applyFill="1" applyBorder="1" applyAlignment="1" applyProtection="1">
      <alignment horizontal="center" vertical="center" wrapText="1"/>
      <protection hidden="1"/>
    </xf>
    <xf numFmtId="0" fontId="20" fillId="0" borderId="1" xfId="0" applyFont="1" applyBorder="1" applyAlignment="1" applyProtection="1">
      <alignment horizontal="justify" vertical="center" wrapText="1"/>
      <protection hidden="1"/>
    </xf>
    <xf numFmtId="0" fontId="20" fillId="0" borderId="1" xfId="0" applyFont="1" applyBorder="1" applyAlignment="1" applyProtection="1">
      <alignment horizontal="center" vertical="center" wrapText="1"/>
      <protection hidden="1"/>
    </xf>
    <xf numFmtId="9" fontId="20" fillId="0" borderId="1" xfId="1" applyFont="1" applyFill="1" applyBorder="1" applyAlignment="1" applyProtection="1">
      <alignment horizontal="center" vertical="top" wrapText="1"/>
      <protection locked="0"/>
    </xf>
    <xf numFmtId="9" fontId="15" fillId="0" borderId="1" xfId="1" applyFont="1" applyFill="1" applyBorder="1" applyAlignment="1" applyProtection="1">
      <alignment horizontal="center" vertical="top" wrapText="1"/>
      <protection locked="0"/>
    </xf>
    <xf numFmtId="14" fontId="20" fillId="0" borderId="1" xfId="0" applyNumberFormat="1" applyFont="1" applyBorder="1" applyAlignment="1" applyProtection="1">
      <alignment horizontal="justify" vertical="top" wrapText="1"/>
      <protection locked="0"/>
    </xf>
    <xf numFmtId="0" fontId="20" fillId="0" borderId="5" xfId="0" applyFont="1" applyBorder="1" applyAlignment="1" applyProtection="1">
      <alignment horizontal="left" vertical="top" wrapText="1"/>
      <protection hidden="1"/>
    </xf>
    <xf numFmtId="0" fontId="20" fillId="0" borderId="7" xfId="0" applyFont="1" applyBorder="1" applyAlignment="1" applyProtection="1">
      <alignment horizontal="left" vertical="top" wrapText="1"/>
      <protection hidden="1"/>
    </xf>
    <xf numFmtId="0" fontId="20" fillId="0" borderId="6" xfId="0" applyFont="1" applyBorder="1" applyAlignment="1" applyProtection="1">
      <alignment horizontal="left" vertical="top" wrapText="1"/>
      <protection hidden="1"/>
    </xf>
    <xf numFmtId="0" fontId="45" fillId="0" borderId="1" xfId="0" applyFont="1" applyBorder="1" applyAlignment="1" applyProtection="1">
      <alignment horizontal="center" vertical="top" wrapText="1"/>
      <protection hidden="1"/>
    </xf>
    <xf numFmtId="164" fontId="20" fillId="0" borderId="1" xfId="1" applyNumberFormat="1" applyFont="1" applyFill="1" applyBorder="1" applyAlignment="1" applyProtection="1">
      <alignment horizontal="center" vertical="top" wrapText="1"/>
      <protection hidden="1"/>
    </xf>
    <xf numFmtId="164" fontId="15" fillId="0" borderId="1" xfId="1" applyNumberFormat="1" applyFont="1" applyFill="1" applyBorder="1" applyAlignment="1" applyProtection="1">
      <alignment horizontal="center" vertical="top" wrapText="1"/>
      <protection hidden="1"/>
    </xf>
    <xf numFmtId="0" fontId="45" fillId="0" borderId="1" xfId="0" applyFont="1" applyBorder="1" applyAlignment="1" applyProtection="1">
      <alignment horizontal="center" vertical="top"/>
      <protection hidden="1"/>
    </xf>
    <xf numFmtId="9" fontId="20" fillId="0" borderId="6" xfId="1" applyFont="1" applyFill="1" applyBorder="1" applyAlignment="1" applyProtection="1">
      <alignment horizontal="center" vertical="top" wrapText="1"/>
      <protection locked="0"/>
    </xf>
    <xf numFmtId="14" fontId="20" fillId="0" borderId="6" xfId="0" applyNumberFormat="1" applyFont="1" applyBorder="1" applyAlignment="1" applyProtection="1">
      <alignment horizontal="center" vertical="top" wrapText="1"/>
      <protection locked="0"/>
    </xf>
    <xf numFmtId="0" fontId="20" fillId="0" borderId="6" xfId="0" applyFont="1" applyBorder="1" applyAlignment="1" applyProtection="1">
      <alignment horizontal="center" vertical="top" wrapText="1"/>
      <protection locked="0"/>
    </xf>
    <xf numFmtId="14" fontId="20" fillId="0" borderId="6" xfId="0" applyNumberFormat="1" applyFont="1" applyBorder="1" applyAlignment="1" applyProtection="1">
      <alignment horizontal="justify" vertical="top" wrapText="1"/>
      <protection locked="0"/>
    </xf>
    <xf numFmtId="9" fontId="20" fillId="0" borderId="1" xfId="1" applyFont="1" applyFill="1" applyBorder="1" applyAlignment="1" applyProtection="1">
      <alignment horizontal="center" vertical="center" wrapText="1"/>
      <protection locked="0"/>
    </xf>
    <xf numFmtId="9" fontId="15" fillId="0" borderId="1" xfId="1" applyFont="1" applyFill="1" applyBorder="1" applyAlignment="1" applyProtection="1">
      <alignment horizontal="center" vertical="center" wrapText="1"/>
      <protection locked="0"/>
    </xf>
    <xf numFmtId="0" fontId="20" fillId="0" borderId="1" xfId="0" applyFont="1" applyBorder="1" applyAlignment="1" applyProtection="1">
      <alignment horizontal="left" vertical="top" wrapText="1"/>
      <protection hidden="1"/>
    </xf>
    <xf numFmtId="0" fontId="45" fillId="0" borderId="1" xfId="0" applyFont="1" applyBorder="1" applyAlignment="1" applyProtection="1">
      <alignment horizontal="left" vertical="top"/>
      <protection hidden="1"/>
    </xf>
    <xf numFmtId="0" fontId="25" fillId="30" borderId="5" xfId="0" applyFont="1" applyFill="1" applyBorder="1" applyAlignment="1" applyProtection="1">
      <alignment horizontal="center" vertical="center" wrapText="1"/>
      <protection hidden="1"/>
    </xf>
    <xf numFmtId="0" fontId="25" fillId="30" borderId="7" xfId="0" applyFont="1" applyFill="1" applyBorder="1" applyAlignment="1" applyProtection="1">
      <alignment horizontal="center" vertical="center" wrapText="1"/>
      <protection hidden="1"/>
    </xf>
    <xf numFmtId="0" fontId="25" fillId="30" borderId="6" xfId="0" applyFont="1" applyFill="1" applyBorder="1" applyAlignment="1" applyProtection="1">
      <alignment horizontal="center" vertical="center" wrapText="1"/>
      <protection hidden="1"/>
    </xf>
    <xf numFmtId="0" fontId="15" fillId="0" borderId="5" xfId="0" applyFont="1" applyBorder="1" applyAlignment="1" applyProtection="1">
      <alignment horizontal="justify" vertical="center" wrapText="1"/>
      <protection hidden="1"/>
    </xf>
    <xf numFmtId="0" fontId="15" fillId="0" borderId="7" xfId="0" applyFont="1" applyBorder="1" applyAlignment="1" applyProtection="1">
      <alignment horizontal="justify" vertical="center" wrapText="1"/>
      <protection hidden="1"/>
    </xf>
    <xf numFmtId="0" fontId="15" fillId="0" borderId="6" xfId="0" applyFont="1" applyBorder="1" applyAlignment="1" applyProtection="1">
      <alignment horizontal="justify" vertical="center" wrapText="1"/>
      <protection hidden="1"/>
    </xf>
    <xf numFmtId="0" fontId="15" fillId="0" borderId="5" xfId="0" applyFont="1" applyBorder="1" applyAlignment="1" applyProtection="1">
      <alignment horizontal="center" vertical="center" wrapText="1"/>
      <protection hidden="1"/>
    </xf>
    <xf numFmtId="0" fontId="15" fillId="0" borderId="7" xfId="0" applyFont="1" applyBorder="1" applyAlignment="1" applyProtection="1">
      <alignment horizontal="center" vertical="center" wrapText="1"/>
      <protection hidden="1"/>
    </xf>
    <xf numFmtId="0" fontId="15" fillId="0" borderId="6" xfId="0" applyFont="1" applyBorder="1" applyAlignment="1" applyProtection="1">
      <alignment horizontal="center" vertical="center" wrapText="1"/>
      <protection hidden="1"/>
    </xf>
    <xf numFmtId="9" fontId="20" fillId="0" borderId="6" xfId="1" applyFont="1" applyFill="1" applyBorder="1" applyAlignment="1" applyProtection="1">
      <alignment horizontal="center" vertical="center" wrapText="1"/>
      <protection locked="0"/>
    </xf>
    <xf numFmtId="0" fontId="20" fillId="0" borderId="6" xfId="0" applyFont="1" applyBorder="1" applyAlignment="1" applyProtection="1">
      <alignment horizontal="justify" vertical="top" wrapText="1"/>
      <protection locked="0"/>
    </xf>
    <xf numFmtId="164" fontId="20" fillId="0" borderId="1" xfId="1" applyNumberFormat="1" applyFont="1" applyFill="1" applyBorder="1" applyAlignment="1" applyProtection="1">
      <alignment horizontal="center" vertical="top" wrapText="1"/>
      <protection locked="0"/>
    </xf>
    <xf numFmtId="164" fontId="15" fillId="0" borderId="1" xfId="1" applyNumberFormat="1" applyFont="1" applyFill="1" applyBorder="1" applyAlignment="1" applyProtection="1">
      <alignment horizontal="center" vertical="top" wrapText="1"/>
      <protection locked="0"/>
    </xf>
    <xf numFmtId="0" fontId="20" fillId="0" borderId="1" xfId="0" applyFont="1" applyBorder="1" applyAlignment="1" applyProtection="1">
      <alignment horizontal="left" vertical="top" wrapText="1"/>
      <protection locked="0"/>
    </xf>
    <xf numFmtId="0" fontId="15" fillId="0" borderId="6" xfId="0" applyFont="1" applyBorder="1" applyAlignment="1" applyProtection="1">
      <alignment horizontal="center" vertical="top" wrapText="1"/>
      <protection locked="0"/>
    </xf>
    <xf numFmtId="14" fontId="15" fillId="0" borderId="6" xfId="0" applyNumberFormat="1" applyFont="1" applyBorder="1" applyAlignment="1" applyProtection="1">
      <alignment horizontal="center" vertical="top" wrapText="1"/>
      <protection locked="0"/>
    </xf>
    <xf numFmtId="9" fontId="15" fillId="0" borderId="6" xfId="1" applyFont="1" applyFill="1" applyBorder="1" applyAlignment="1" applyProtection="1">
      <alignment horizontal="center" vertical="top" wrapText="1"/>
      <protection locked="0"/>
    </xf>
    <xf numFmtId="14" fontId="15" fillId="0" borderId="6" xfId="0" applyNumberFormat="1" applyFont="1" applyBorder="1" applyAlignment="1" applyProtection="1">
      <alignment horizontal="justify" vertical="top" wrapText="1"/>
      <protection locked="0"/>
    </xf>
    <xf numFmtId="9" fontId="15" fillId="0" borderId="5" xfId="1" applyFont="1" applyFill="1" applyBorder="1" applyAlignment="1" applyProtection="1">
      <alignment horizontal="center" vertical="center" wrapText="1"/>
      <protection locked="0"/>
    </xf>
    <xf numFmtId="9" fontId="15" fillId="0" borderId="7" xfId="1" applyFont="1" applyFill="1" applyBorder="1" applyAlignment="1" applyProtection="1">
      <alignment horizontal="center" vertical="center" wrapText="1"/>
      <protection locked="0"/>
    </xf>
    <xf numFmtId="9" fontId="15" fillId="0" borderId="6" xfId="1" applyFont="1" applyFill="1" applyBorder="1" applyAlignment="1" applyProtection="1">
      <alignment horizontal="center" vertical="center" wrapText="1"/>
      <protection locked="0"/>
    </xf>
    <xf numFmtId="14" fontId="20" fillId="0" borderId="5" xfId="0" applyNumberFormat="1" applyFont="1" applyBorder="1" applyAlignment="1" applyProtection="1">
      <alignment horizontal="justify" vertical="top" wrapText="1"/>
      <protection locked="0"/>
    </xf>
    <xf numFmtId="14" fontId="20" fillId="0" borderId="7" xfId="0" applyNumberFormat="1" applyFont="1" applyBorder="1" applyAlignment="1" applyProtection="1">
      <alignment horizontal="justify" vertical="top" wrapText="1"/>
      <protection locked="0"/>
    </xf>
    <xf numFmtId="0" fontId="15" fillId="3" borderId="1" xfId="0" applyFont="1" applyFill="1" applyBorder="1" applyAlignment="1" applyProtection="1">
      <alignment horizontal="center" vertical="top"/>
      <protection hidden="1"/>
    </xf>
    <xf numFmtId="0" fontId="25" fillId="29" borderId="1" xfId="0" applyFont="1" applyFill="1" applyBorder="1" applyAlignment="1" applyProtection="1">
      <alignment horizontal="center" vertical="center" wrapText="1"/>
      <protection hidden="1"/>
    </xf>
    <xf numFmtId="0" fontId="15" fillId="0" borderId="1" xfId="0" applyFont="1" applyBorder="1" applyAlignment="1" applyProtection="1">
      <alignment horizontal="justify" vertical="center" wrapText="1"/>
      <protection hidden="1"/>
    </xf>
    <xf numFmtId="0" fontId="15" fillId="0" borderId="1" xfId="0" applyFont="1" applyBorder="1" applyAlignment="1" applyProtection="1">
      <alignment horizontal="center" vertical="center" wrapText="1"/>
      <protection hidden="1"/>
    </xf>
    <xf numFmtId="14" fontId="15" fillId="0" borderId="1" xfId="0" applyNumberFormat="1" applyFont="1" applyBorder="1" applyAlignment="1" applyProtection="1">
      <alignment horizontal="center" vertical="top" wrapText="1"/>
      <protection locked="0"/>
    </xf>
    <xf numFmtId="0" fontId="15" fillId="0" borderId="1" xfId="0" applyFont="1" applyBorder="1" applyAlignment="1" applyProtection="1">
      <alignment horizontal="left" vertical="top" wrapText="1"/>
      <protection locked="0"/>
    </xf>
    <xf numFmtId="0" fontId="45" fillId="28" borderId="5" xfId="0" applyFont="1" applyFill="1" applyBorder="1" applyAlignment="1" applyProtection="1">
      <alignment horizontal="center" vertical="center" wrapText="1"/>
      <protection hidden="1"/>
    </xf>
    <xf numFmtId="0" fontId="45" fillId="28" borderId="7" xfId="0" applyFont="1" applyFill="1" applyBorder="1" applyAlignment="1" applyProtection="1">
      <alignment horizontal="center" vertical="center" wrapText="1"/>
      <protection hidden="1"/>
    </xf>
    <xf numFmtId="0" fontId="45" fillId="28" borderId="6" xfId="0" applyFont="1" applyFill="1" applyBorder="1" applyAlignment="1" applyProtection="1">
      <alignment horizontal="center" vertical="center" wrapText="1"/>
      <protection hidden="1"/>
    </xf>
    <xf numFmtId="0" fontId="20" fillId="0" borderId="7" xfId="0" applyFont="1" applyBorder="1" applyAlignment="1" applyProtection="1">
      <alignment horizontal="center" vertical="top" wrapText="1"/>
      <protection locked="0"/>
    </xf>
    <xf numFmtId="9" fontId="20" fillId="0" borderId="5" xfId="1" applyFont="1" applyFill="1" applyBorder="1" applyAlignment="1" applyProtection="1">
      <alignment horizontal="center" vertical="top" wrapText="1"/>
      <protection locked="0"/>
    </xf>
    <xf numFmtId="9" fontId="20" fillId="0" borderId="7" xfId="1" applyFont="1" applyFill="1" applyBorder="1" applyAlignment="1" applyProtection="1">
      <alignment horizontal="center" vertical="top" wrapText="1"/>
      <protection locked="0"/>
    </xf>
    <xf numFmtId="0" fontId="20" fillId="0" borderId="5" xfId="0" applyFont="1" applyBorder="1" applyAlignment="1" applyProtection="1">
      <alignment horizontal="center" vertical="top" wrapText="1"/>
      <protection locked="0"/>
    </xf>
    <xf numFmtId="0" fontId="25" fillId="26" borderId="1" xfId="0" applyFont="1" applyFill="1" applyBorder="1" applyAlignment="1" applyProtection="1">
      <alignment horizontal="center" vertical="center" wrapText="1"/>
      <protection hidden="1"/>
    </xf>
    <xf numFmtId="0" fontId="45" fillId="25" borderId="1" xfId="0" applyFont="1" applyFill="1" applyBorder="1" applyAlignment="1" applyProtection="1">
      <alignment horizontal="center" vertical="center" wrapText="1"/>
      <protection hidden="1"/>
    </xf>
    <xf numFmtId="0" fontId="15" fillId="0" borderId="5" xfId="0" applyFont="1" applyBorder="1" applyAlignment="1" applyProtection="1">
      <alignment horizontal="center" vertical="top" wrapText="1"/>
      <protection locked="0"/>
    </xf>
    <xf numFmtId="0" fontId="15" fillId="0" borderId="7" xfId="0" applyFont="1" applyBorder="1" applyAlignment="1" applyProtection="1">
      <alignment horizontal="center" vertical="top" wrapText="1"/>
      <protection locked="0"/>
    </xf>
    <xf numFmtId="9" fontId="15" fillId="0" borderId="5" xfId="1" applyFont="1" applyFill="1" applyBorder="1" applyAlignment="1" applyProtection="1">
      <alignment horizontal="center" vertical="top" wrapText="1"/>
      <protection locked="0"/>
    </xf>
    <xf numFmtId="9" fontId="15" fillId="0" borderId="7" xfId="1" applyFont="1" applyFill="1" applyBorder="1" applyAlignment="1" applyProtection="1">
      <alignment horizontal="center" vertical="top" wrapText="1"/>
      <protection locked="0"/>
    </xf>
    <xf numFmtId="9" fontId="25" fillId="31" borderId="5" xfId="1" applyFont="1" applyFill="1" applyBorder="1" applyAlignment="1" applyProtection="1">
      <alignment horizontal="center" vertical="center" wrapText="1"/>
      <protection locked="0"/>
    </xf>
    <xf numFmtId="9" fontId="25" fillId="31" borderId="7" xfId="1" applyFont="1" applyFill="1" applyBorder="1" applyAlignment="1" applyProtection="1">
      <alignment horizontal="center" vertical="center" wrapText="1"/>
      <protection locked="0"/>
    </xf>
    <xf numFmtId="9" fontId="25" fillId="31" borderId="6" xfId="1" applyFont="1" applyFill="1" applyBorder="1" applyAlignment="1" applyProtection="1">
      <alignment horizontal="center" vertical="center" wrapText="1"/>
      <protection locked="0"/>
    </xf>
    <xf numFmtId="14" fontId="25" fillId="31" borderId="5" xfId="0" applyNumberFormat="1" applyFont="1" applyFill="1" applyBorder="1" applyAlignment="1" applyProtection="1">
      <alignment horizontal="justify" vertical="top" wrapText="1"/>
      <protection locked="0"/>
    </xf>
    <xf numFmtId="14" fontId="25" fillId="31" borderId="7" xfId="0" applyNumberFormat="1" applyFont="1" applyFill="1" applyBorder="1" applyAlignment="1" applyProtection="1">
      <alignment horizontal="justify" vertical="top" wrapText="1"/>
      <protection locked="0"/>
    </xf>
    <xf numFmtId="14" fontId="25" fillId="31" borderId="6" xfId="0" applyNumberFormat="1" applyFont="1" applyFill="1" applyBorder="1" applyAlignment="1" applyProtection="1">
      <alignment horizontal="justify" vertical="top" wrapText="1"/>
      <protection locked="0"/>
    </xf>
    <xf numFmtId="0" fontId="15" fillId="0" borderId="5" xfId="0" applyFont="1" applyBorder="1" applyAlignment="1" applyProtection="1">
      <alignment horizontal="justify" vertical="top" wrapText="1"/>
      <protection locked="0"/>
    </xf>
    <xf numFmtId="0" fontId="15" fillId="0" borderId="7" xfId="0" applyFont="1" applyBorder="1" applyAlignment="1" applyProtection="1">
      <alignment horizontal="justify" vertical="top" wrapText="1"/>
      <protection locked="0"/>
    </xf>
    <xf numFmtId="0" fontId="15" fillId="0" borderId="6" xfId="0" applyFont="1" applyBorder="1" applyAlignment="1" applyProtection="1">
      <alignment horizontal="justify" vertical="top" wrapText="1"/>
      <protection locked="0"/>
    </xf>
    <xf numFmtId="0" fontId="15" fillId="3" borderId="5" xfId="0" applyFont="1" applyFill="1" applyBorder="1" applyAlignment="1" applyProtection="1">
      <alignment horizontal="center" vertical="top"/>
      <protection hidden="1"/>
    </xf>
    <xf numFmtId="0" fontId="15" fillId="3" borderId="7" xfId="0" applyFont="1" applyFill="1" applyBorder="1" applyAlignment="1" applyProtection="1">
      <alignment horizontal="center" vertical="top"/>
      <protection hidden="1"/>
    </xf>
    <xf numFmtId="0" fontId="15" fillId="3" borderId="6" xfId="0" applyFont="1" applyFill="1" applyBorder="1" applyAlignment="1" applyProtection="1">
      <alignment horizontal="center" vertical="top"/>
      <protection hidden="1"/>
    </xf>
    <xf numFmtId="0" fontId="25" fillId="24" borderId="1" xfId="0" applyFont="1" applyFill="1" applyBorder="1" applyAlignment="1" applyProtection="1">
      <alignment horizontal="center" vertical="center" wrapText="1"/>
      <protection hidden="1"/>
    </xf>
    <xf numFmtId="0" fontId="20" fillId="0" borderId="1" xfId="0" applyFont="1" applyBorder="1" applyAlignment="1">
      <alignment horizontal="justify" vertical="center" wrapText="1"/>
    </xf>
    <xf numFmtId="0" fontId="20" fillId="0" borderId="6" xfId="0" applyFont="1" applyBorder="1" applyAlignment="1" applyProtection="1">
      <alignment horizontal="left" vertical="top" wrapText="1"/>
      <protection locked="0"/>
    </xf>
    <xf numFmtId="14" fontId="15" fillId="0" borderId="5" xfId="0" applyNumberFormat="1" applyFont="1" applyBorder="1" applyAlignment="1" applyProtection="1">
      <alignment horizontal="justify" vertical="top" wrapText="1"/>
      <protection locked="0"/>
    </xf>
    <xf numFmtId="14" fontId="15" fillId="0" borderId="7" xfId="0" applyNumberFormat="1" applyFont="1" applyBorder="1" applyAlignment="1" applyProtection="1">
      <alignment horizontal="justify" vertical="top" wrapText="1"/>
      <protection locked="0"/>
    </xf>
    <xf numFmtId="0" fontId="25" fillId="23" borderId="5" xfId="0" applyFont="1" applyFill="1" applyBorder="1" applyAlignment="1" applyProtection="1">
      <alignment horizontal="center" vertical="center" wrapText="1"/>
      <protection hidden="1"/>
    </xf>
    <xf numFmtId="0" fontId="25" fillId="23" borderId="7" xfId="0" applyFont="1" applyFill="1" applyBorder="1" applyAlignment="1" applyProtection="1">
      <alignment horizontal="center" vertical="center" wrapText="1"/>
      <protection hidden="1"/>
    </xf>
    <xf numFmtId="0" fontId="25" fillId="23" borderId="6" xfId="0" applyFont="1" applyFill="1" applyBorder="1" applyAlignment="1" applyProtection="1">
      <alignment horizontal="center" vertical="center" wrapText="1"/>
      <protection hidden="1"/>
    </xf>
    <xf numFmtId="0" fontId="45" fillId="24" borderId="1" xfId="0" applyFont="1" applyFill="1" applyBorder="1" applyAlignment="1" applyProtection="1">
      <alignment horizontal="center" vertical="center" wrapText="1"/>
      <protection hidden="1"/>
    </xf>
    <xf numFmtId="0" fontId="15" fillId="0" borderId="5" xfId="0" applyFont="1" applyBorder="1" applyAlignment="1" applyProtection="1">
      <alignment horizontal="left" vertical="top" wrapText="1"/>
      <protection locked="0"/>
    </xf>
    <xf numFmtId="0" fontId="15" fillId="0" borderId="7" xfId="0" applyFont="1" applyBorder="1" applyAlignment="1" applyProtection="1">
      <alignment horizontal="left" vertical="top" wrapText="1"/>
      <protection locked="0"/>
    </xf>
    <xf numFmtId="0" fontId="15" fillId="0" borderId="6" xfId="0" applyFont="1" applyBorder="1" applyAlignment="1" applyProtection="1">
      <alignment horizontal="left" vertical="top" wrapText="1"/>
      <protection locked="0"/>
    </xf>
    <xf numFmtId="0" fontId="20" fillId="0" borderId="6" xfId="0" applyFont="1" applyBorder="1" applyAlignment="1">
      <alignment horizontal="justify" vertical="top" wrapText="1"/>
    </xf>
    <xf numFmtId="0" fontId="20" fillId="0" borderId="14" xfId="0" applyFont="1" applyBorder="1" applyAlignment="1">
      <alignment horizontal="justify" vertical="top" wrapText="1"/>
    </xf>
    <xf numFmtId="0" fontId="25" fillId="8" borderId="5" xfId="0" applyFont="1" applyFill="1" applyBorder="1" applyAlignment="1" applyProtection="1">
      <alignment horizontal="center" vertical="center" wrapText="1"/>
      <protection hidden="1"/>
    </xf>
    <xf numFmtId="0" fontId="25" fillId="8" borderId="7" xfId="0" applyFont="1" applyFill="1" applyBorder="1" applyAlignment="1" applyProtection="1">
      <alignment horizontal="center" vertical="center" wrapText="1"/>
      <protection hidden="1"/>
    </xf>
    <xf numFmtId="0" fontId="25" fillId="8" borderId="6" xfId="0" applyFont="1" applyFill="1" applyBorder="1" applyAlignment="1" applyProtection="1">
      <alignment horizontal="center" vertical="center" wrapText="1"/>
      <protection hidden="1"/>
    </xf>
    <xf numFmtId="14" fontId="15" fillId="0" borderId="5" xfId="0" applyNumberFormat="1" applyFont="1" applyBorder="1" applyAlignment="1" applyProtection="1">
      <alignment horizontal="center" vertical="top" wrapText="1"/>
      <protection locked="0"/>
    </xf>
    <xf numFmtId="0" fontId="25" fillId="22" borderId="5" xfId="0" applyFont="1" applyFill="1" applyBorder="1" applyAlignment="1" applyProtection="1">
      <alignment horizontal="center" vertical="center" wrapText="1"/>
      <protection hidden="1"/>
    </xf>
    <xf numFmtId="0" fontId="25" fillId="22" borderId="7" xfId="0" applyFont="1" applyFill="1" applyBorder="1" applyAlignment="1" applyProtection="1">
      <alignment horizontal="center" vertical="center" wrapText="1"/>
      <protection hidden="1"/>
    </xf>
    <xf numFmtId="0" fontId="25" fillId="22" borderId="6" xfId="0" applyFont="1" applyFill="1" applyBorder="1" applyAlignment="1" applyProtection="1">
      <alignment horizontal="center" vertical="center" wrapText="1"/>
      <protection hidden="1"/>
    </xf>
    <xf numFmtId="0" fontId="45" fillId="22" borderId="1" xfId="0" applyFont="1" applyFill="1" applyBorder="1" applyAlignment="1" applyProtection="1">
      <alignment horizontal="center" vertical="center" wrapText="1"/>
      <protection hidden="1"/>
    </xf>
    <xf numFmtId="0" fontId="25" fillId="21" borderId="1" xfId="0" applyFont="1" applyFill="1" applyBorder="1" applyAlignment="1" applyProtection="1">
      <alignment horizontal="center" vertical="center" wrapText="1"/>
      <protection hidden="1"/>
    </xf>
    <xf numFmtId="0" fontId="9" fillId="0" borderId="1" xfId="0" applyFont="1" applyBorder="1" applyAlignment="1" applyProtection="1">
      <alignment horizontal="center" vertical="center" wrapText="1"/>
      <protection hidden="1"/>
    </xf>
    <xf numFmtId="0" fontId="9" fillId="0" borderId="1" xfId="0" applyFont="1" applyBorder="1" applyAlignment="1" applyProtection="1">
      <alignment horizontal="center" vertical="center"/>
      <protection hidden="1"/>
    </xf>
    <xf numFmtId="0" fontId="41" fillId="0" borderId="1" xfId="0" applyFont="1" applyBorder="1" applyAlignment="1" applyProtection="1">
      <alignment horizontal="center" vertical="center"/>
      <protection hidden="1"/>
    </xf>
    <xf numFmtId="0" fontId="15" fillId="0" borderId="1" xfId="0" applyFont="1" applyBorder="1" applyAlignment="1" applyProtection="1">
      <alignment horizontal="left" vertical="center"/>
      <protection hidden="1"/>
    </xf>
    <xf numFmtId="14" fontId="15" fillId="0" borderId="1" xfId="0" applyNumberFormat="1" applyFont="1" applyBorder="1" applyAlignment="1" applyProtection="1">
      <alignment horizontal="left" vertical="center" wrapText="1"/>
      <protection hidden="1"/>
    </xf>
    <xf numFmtId="0" fontId="41" fillId="3" borderId="1" xfId="0" applyFont="1" applyFill="1" applyBorder="1" applyAlignment="1" applyProtection="1">
      <alignment horizontal="center" vertical="center" wrapText="1"/>
      <protection hidden="1"/>
    </xf>
    <xf numFmtId="0" fontId="41" fillId="3" borderId="2" xfId="0" applyFont="1" applyFill="1" applyBorder="1" applyAlignment="1" applyProtection="1">
      <alignment horizontal="center" vertical="center" wrapText="1"/>
      <protection hidden="1"/>
    </xf>
    <xf numFmtId="14" fontId="15" fillId="0" borderId="7" xfId="0" applyNumberFormat="1" applyFont="1" applyBorder="1" applyAlignment="1" applyProtection="1">
      <alignment horizontal="center" vertical="top" wrapText="1"/>
      <protection locked="0"/>
    </xf>
    <xf numFmtId="0" fontId="42" fillId="4" borderId="1" xfId="0" applyFont="1" applyFill="1" applyBorder="1" applyAlignment="1" applyProtection="1">
      <alignment horizontal="center" vertical="center" wrapText="1"/>
      <protection hidden="1"/>
    </xf>
    <xf numFmtId="0" fontId="44" fillId="7" borderId="1" xfId="0" applyFont="1" applyFill="1" applyBorder="1" applyAlignment="1" applyProtection="1">
      <alignment horizontal="center" vertical="center" wrapText="1"/>
      <protection hidden="1"/>
    </xf>
    <xf numFmtId="0" fontId="25" fillId="18" borderId="1" xfId="0" applyFont="1" applyFill="1" applyBorder="1" applyAlignment="1" applyProtection="1">
      <alignment horizontal="center" vertical="center" wrapText="1"/>
      <protection hidden="1"/>
    </xf>
    <xf numFmtId="0" fontId="41" fillId="3" borderId="1" xfId="0" applyFont="1" applyFill="1" applyBorder="1" applyAlignment="1" applyProtection="1">
      <alignment horizontal="center" vertical="center" textRotation="90"/>
      <protection hidden="1"/>
    </xf>
    <xf numFmtId="0" fontId="41" fillId="3" borderId="1" xfId="0" applyFont="1" applyFill="1" applyBorder="1" applyAlignment="1" applyProtection="1">
      <alignment horizontal="center" vertical="center"/>
      <protection hidden="1"/>
    </xf>
    <xf numFmtId="0" fontId="41" fillId="3" borderId="1" xfId="0" applyFont="1" applyFill="1" applyBorder="1" applyAlignment="1" applyProtection="1">
      <alignment horizontal="justify" vertical="center" wrapText="1"/>
      <protection hidden="1"/>
    </xf>
    <xf numFmtId="0" fontId="41" fillId="3" borderId="2" xfId="0" applyFont="1" applyFill="1" applyBorder="1" applyAlignment="1" applyProtection="1">
      <alignment horizontal="center" vertical="center"/>
      <protection hidden="1"/>
    </xf>
    <xf numFmtId="0" fontId="25" fillId="19" borderId="5" xfId="0" applyFont="1" applyFill="1" applyBorder="1" applyAlignment="1" applyProtection="1">
      <alignment horizontal="center" vertical="center" wrapText="1"/>
      <protection hidden="1"/>
    </xf>
    <xf numFmtId="0" fontId="25" fillId="19" borderId="7" xfId="0" applyFont="1" applyFill="1" applyBorder="1" applyAlignment="1" applyProtection="1">
      <alignment horizontal="center" vertical="center" wrapText="1"/>
      <protection hidden="1"/>
    </xf>
    <xf numFmtId="0" fontId="25" fillId="19" borderId="6" xfId="0" applyFont="1" applyFill="1" applyBorder="1" applyAlignment="1" applyProtection="1">
      <alignment horizontal="center" vertical="center" wrapText="1"/>
      <protection hidden="1"/>
    </xf>
    <xf numFmtId="0" fontId="20" fillId="0" borderId="8" xfId="0" applyFont="1" applyBorder="1" applyAlignment="1" applyProtection="1">
      <alignment horizontal="justify" vertical="center" wrapText="1"/>
      <protection locked="0"/>
    </xf>
    <xf numFmtId="0" fontId="15" fillId="0" borderId="9" xfId="0" applyFont="1" applyBorder="1" applyAlignment="1">
      <alignment horizontal="justify" vertical="center" wrapText="1"/>
    </xf>
    <xf numFmtId="0" fontId="15" fillId="0" borderId="10" xfId="0" applyFont="1" applyBorder="1" applyAlignment="1">
      <alignment horizontal="justify" vertical="center" wrapText="1"/>
    </xf>
    <xf numFmtId="0" fontId="43" fillId="12" borderId="1" xfId="0" applyFont="1" applyFill="1" applyBorder="1" applyAlignment="1" applyProtection="1">
      <alignment horizontal="justify" vertical="top" wrapText="1"/>
      <protection locked="0"/>
    </xf>
    <xf numFmtId="0" fontId="43" fillId="12" borderId="1" xfId="0" applyFont="1" applyFill="1" applyBorder="1" applyAlignment="1">
      <alignment horizontal="justify" vertical="top" wrapText="1"/>
    </xf>
    <xf numFmtId="0" fontId="45" fillId="20" borderId="5" xfId="0" applyFont="1" applyFill="1" applyBorder="1" applyAlignment="1" applyProtection="1">
      <alignment horizontal="center" vertical="center" wrapText="1"/>
      <protection hidden="1"/>
    </xf>
    <xf numFmtId="0" fontId="45" fillId="20" borderId="7" xfId="0" applyFont="1" applyFill="1" applyBorder="1" applyAlignment="1" applyProtection="1">
      <alignment horizontal="center" vertical="center" wrapText="1"/>
      <protection hidden="1"/>
    </xf>
    <xf numFmtId="0" fontId="45" fillId="20" borderId="6" xfId="0" applyFont="1" applyFill="1" applyBorder="1" applyAlignment="1" applyProtection="1">
      <alignment horizontal="center" vertical="center" wrapText="1"/>
      <protection hidden="1"/>
    </xf>
    <xf numFmtId="0" fontId="20" fillId="0" borderId="8" xfId="0" applyFont="1" applyBorder="1" applyAlignment="1" applyProtection="1">
      <alignment horizontal="justify" vertical="top" wrapText="1"/>
      <protection locked="0"/>
    </xf>
    <xf numFmtId="0" fontId="15" fillId="0" borderId="9" xfId="0" applyFont="1" applyBorder="1" applyAlignment="1">
      <alignment horizontal="justify" vertical="top" wrapText="1"/>
    </xf>
    <xf numFmtId="0" fontId="15" fillId="0" borderId="10" xfId="0" applyFont="1" applyBorder="1" applyAlignment="1">
      <alignment horizontal="justify" vertical="top" wrapText="1"/>
    </xf>
    <xf numFmtId="0" fontId="15" fillId="0" borderId="7" xfId="1" applyNumberFormat="1" applyFont="1" applyFill="1" applyBorder="1" applyAlignment="1" applyProtection="1">
      <alignment horizontal="center" vertical="top" wrapText="1"/>
      <protection locked="0"/>
    </xf>
    <xf numFmtId="0" fontId="15" fillId="0" borderId="6" xfId="1" applyNumberFormat="1" applyFont="1" applyFill="1" applyBorder="1" applyAlignment="1" applyProtection="1">
      <alignment horizontal="center" vertical="top" wrapText="1"/>
      <protection locked="0"/>
    </xf>
    <xf numFmtId="0" fontId="20" fillId="15" borderId="1" xfId="0" applyFont="1" applyFill="1" applyBorder="1" applyAlignment="1" applyProtection="1">
      <alignment horizontal="center" vertical="top"/>
      <protection hidden="1"/>
    </xf>
    <xf numFmtId="0" fontId="20" fillId="15" borderId="7" xfId="0" applyFont="1" applyFill="1" applyBorder="1" applyAlignment="1" applyProtection="1">
      <alignment horizontal="center" vertical="top"/>
      <protection hidden="1"/>
    </xf>
    <xf numFmtId="0" fontId="20" fillId="15" borderId="6" xfId="0" applyFont="1" applyFill="1" applyBorder="1" applyAlignment="1" applyProtection="1">
      <alignment horizontal="center" vertical="top"/>
      <protection hidden="1"/>
    </xf>
    <xf numFmtId="0" fontId="45" fillId="27" borderId="1" xfId="0" applyFont="1" applyFill="1" applyBorder="1" applyAlignment="1" applyProtection="1">
      <alignment horizontal="center" vertical="center" wrapText="1"/>
      <protection hidden="1"/>
    </xf>
    <xf numFmtId="0" fontId="45" fillId="27" borderId="6" xfId="0" applyFont="1" applyFill="1" applyBorder="1" applyAlignment="1" applyProtection="1">
      <alignment horizontal="center" vertical="center" wrapText="1"/>
      <protection hidden="1"/>
    </xf>
    <xf numFmtId="0" fontId="20" fillId="0" borderId="6" xfId="0" applyFont="1" applyBorder="1" applyAlignment="1" applyProtection="1">
      <alignment horizontal="justify" vertical="center" wrapText="1"/>
      <protection hidden="1"/>
    </xf>
    <xf numFmtId="0" fontId="20" fillId="0" borderId="6" xfId="0" applyFont="1" applyBorder="1" applyAlignment="1" applyProtection="1">
      <alignment horizontal="center" vertical="center" wrapText="1"/>
      <protection hidden="1"/>
    </xf>
    <xf numFmtId="0" fontId="20" fillId="0" borderId="1" xfId="0" applyFont="1" applyBorder="1" applyAlignment="1">
      <alignment horizontal="justify" vertical="top" wrapText="1"/>
    </xf>
    <xf numFmtId="165" fontId="20" fillId="0" borderId="6" xfId="0" applyNumberFormat="1" applyFont="1" applyBorder="1" applyAlignment="1" applyProtection="1">
      <alignment horizontal="justify" vertical="top" wrapText="1"/>
      <protection locked="0"/>
    </xf>
    <xf numFmtId="0" fontId="45" fillId="21" borderId="5" xfId="0" applyFont="1" applyFill="1" applyBorder="1" applyAlignment="1" applyProtection="1">
      <alignment horizontal="center" vertical="center" wrapText="1"/>
      <protection hidden="1"/>
    </xf>
    <xf numFmtId="0" fontId="45" fillId="21" borderId="7" xfId="0" applyFont="1" applyFill="1" applyBorder="1" applyAlignment="1" applyProtection="1">
      <alignment horizontal="center" vertical="center" wrapText="1"/>
      <protection hidden="1"/>
    </xf>
    <xf numFmtId="0" fontId="45" fillId="21" borderId="6" xfId="0" applyFont="1" applyFill="1" applyBorder="1" applyAlignment="1" applyProtection="1">
      <alignment horizontal="center" vertical="center" wrapText="1"/>
      <protection hidden="1"/>
    </xf>
    <xf numFmtId="0" fontId="45" fillId="28" borderId="5" xfId="0" applyFont="1" applyFill="1" applyBorder="1" applyAlignment="1" applyProtection="1">
      <alignment horizontal="center" vertical="center"/>
      <protection hidden="1"/>
    </xf>
    <xf numFmtId="0" fontId="45" fillId="28" borderId="7" xfId="0" applyFont="1" applyFill="1" applyBorder="1" applyAlignment="1" applyProtection="1">
      <alignment horizontal="center" vertical="center"/>
      <protection hidden="1"/>
    </xf>
    <xf numFmtId="0" fontId="45" fillId="28" borderId="6" xfId="0" applyFont="1" applyFill="1" applyBorder="1" applyAlignment="1" applyProtection="1">
      <alignment horizontal="center" vertical="center"/>
      <protection hidden="1"/>
    </xf>
    <xf numFmtId="0" fontId="20" fillId="0" borderId="5" xfId="0" applyFont="1" applyBorder="1" applyAlignment="1" applyProtection="1">
      <alignment horizontal="justify" vertical="center" wrapText="1"/>
      <protection hidden="1"/>
    </xf>
    <xf numFmtId="0" fontId="20" fillId="0" borderId="5" xfId="0" applyFont="1" applyBorder="1" applyAlignment="1" applyProtection="1">
      <alignment horizontal="center" vertical="top" wrapText="1"/>
      <protection hidden="1"/>
    </xf>
    <xf numFmtId="0" fontId="20" fillId="0" borderId="7" xfId="0" applyFont="1" applyBorder="1" applyAlignment="1" applyProtection="1">
      <alignment horizontal="center" vertical="top" wrapText="1"/>
      <protection hidden="1"/>
    </xf>
    <xf numFmtId="0" fontId="20" fillId="0" borderId="6" xfId="0" applyFont="1" applyBorder="1" applyAlignment="1" applyProtection="1">
      <alignment horizontal="center" vertical="top" wrapText="1"/>
      <protection hidden="1"/>
    </xf>
    <xf numFmtId="0" fontId="15" fillId="0" borderId="1" xfId="0" applyFont="1" applyBorder="1" applyAlignment="1" applyProtection="1">
      <alignment vertical="top" wrapText="1"/>
      <protection locked="0"/>
    </xf>
    <xf numFmtId="14" fontId="20" fillId="0" borderId="6" xfId="0" quotePrefix="1" applyNumberFormat="1" applyFont="1" applyBorder="1" applyAlignment="1" applyProtection="1">
      <alignment horizontal="center" vertical="top" wrapText="1"/>
      <protection locked="0"/>
    </xf>
    <xf numFmtId="0" fontId="20" fillId="0" borderId="5" xfId="0" applyFont="1" applyBorder="1" applyAlignment="1" applyProtection="1">
      <alignment horizontal="center" vertical="top"/>
      <protection hidden="1"/>
    </xf>
    <xf numFmtId="0" fontId="20" fillId="0" borderId="7" xfId="0" applyFont="1" applyBorder="1" applyAlignment="1" applyProtection="1">
      <alignment horizontal="center" vertical="top"/>
      <protection hidden="1"/>
    </xf>
    <xf numFmtId="0" fontId="20" fillId="0" borderId="6" xfId="0" applyFont="1" applyBorder="1" applyAlignment="1" applyProtection="1">
      <alignment horizontal="center" vertical="top"/>
      <protection hidden="1"/>
    </xf>
    <xf numFmtId="9" fontId="20" fillId="0" borderId="5" xfId="0" applyNumberFormat="1" applyFont="1" applyBorder="1" applyAlignment="1" applyProtection="1">
      <alignment horizontal="center" vertical="center" wrapText="1"/>
      <protection hidden="1"/>
    </xf>
    <xf numFmtId="0" fontId="20" fillId="0" borderId="7" xfId="0" applyFont="1" applyBorder="1" applyAlignment="1" applyProtection="1">
      <alignment horizontal="center" vertical="center" wrapText="1"/>
      <protection hidden="1"/>
    </xf>
    <xf numFmtId="0" fontId="20" fillId="0" borderId="5" xfId="0" applyFont="1" applyBorder="1" applyAlignment="1" applyProtection="1">
      <alignment horizontal="justify" vertical="top" wrapText="1"/>
      <protection hidden="1"/>
    </xf>
    <xf numFmtId="0" fontId="20" fillId="0" borderId="7" xfId="0" applyFont="1" applyBorder="1" applyAlignment="1" applyProtection="1">
      <alignment horizontal="justify" vertical="top" wrapText="1"/>
      <protection hidden="1"/>
    </xf>
    <xf numFmtId="0" fontId="20" fillId="0" borderId="6" xfId="0" applyFont="1" applyBorder="1" applyAlignment="1" applyProtection="1">
      <alignment horizontal="justify" vertical="top" wrapText="1"/>
      <protection hidden="1"/>
    </xf>
    <xf numFmtId="0" fontId="12" fillId="3" borderId="1" xfId="0" applyFont="1" applyFill="1" applyBorder="1" applyAlignment="1" applyProtection="1">
      <alignment horizontal="center" vertical="center" textRotation="90"/>
      <protection hidden="1"/>
    </xf>
    <xf numFmtId="0" fontId="12" fillId="3" borderId="1" xfId="0" applyFont="1" applyFill="1" applyBorder="1" applyAlignment="1" applyProtection="1">
      <alignment horizontal="center" vertical="center"/>
      <protection hidden="1"/>
    </xf>
    <xf numFmtId="0" fontId="12" fillId="3" borderId="1" xfId="0" applyFont="1" applyFill="1" applyBorder="1" applyAlignment="1" applyProtection="1">
      <alignment horizontal="center" vertical="center" wrapText="1"/>
      <protection hidden="1"/>
    </xf>
    <xf numFmtId="0" fontId="12" fillId="3" borderId="2" xfId="0" applyFont="1" applyFill="1" applyBorder="1" applyAlignment="1" applyProtection="1">
      <alignment horizontal="center" vertical="center"/>
      <protection hidden="1"/>
    </xf>
    <xf numFmtId="0" fontId="25" fillId="13" borderId="1" xfId="2" applyFont="1" applyFill="1" applyBorder="1" applyAlignment="1" applyProtection="1">
      <alignment horizontal="center" vertical="center" wrapText="1"/>
      <protection hidden="1"/>
    </xf>
    <xf numFmtId="0" fontId="12" fillId="3" borderId="2" xfId="0" applyFont="1" applyFill="1" applyBorder="1" applyAlignment="1" applyProtection="1">
      <alignment horizontal="center" vertical="center" wrapText="1"/>
      <protection hidden="1"/>
    </xf>
    <xf numFmtId="9" fontId="8" fillId="0" borderId="6" xfId="1" applyFont="1" applyFill="1" applyBorder="1" applyAlignment="1" applyProtection="1">
      <alignment horizontal="center" vertical="center" wrapText="1"/>
      <protection hidden="1"/>
    </xf>
    <xf numFmtId="9" fontId="0" fillId="0" borderId="1" xfId="1" applyFont="1" applyFill="1" applyBorder="1" applyAlignment="1" applyProtection="1">
      <alignment horizontal="center" vertical="center" wrapText="1"/>
      <protection hidden="1"/>
    </xf>
    <xf numFmtId="0" fontId="8" fillId="3" borderId="1" xfId="0" applyFont="1" applyFill="1" applyBorder="1" applyAlignment="1" applyProtection="1">
      <alignment horizontal="center" vertical="center"/>
      <protection hidden="1"/>
    </xf>
    <xf numFmtId="0" fontId="2" fillId="14" borderId="5" xfId="2" applyFont="1" applyFill="1" applyBorder="1" applyAlignment="1" applyProtection="1">
      <alignment horizontal="center" vertical="center" wrapText="1"/>
      <protection hidden="1"/>
    </xf>
    <xf numFmtId="9" fontId="0" fillId="0" borderId="5" xfId="1" applyFont="1" applyFill="1" applyBorder="1" applyAlignment="1" applyProtection="1">
      <alignment horizontal="center" vertical="center" wrapText="1"/>
      <protection hidden="1"/>
    </xf>
    <xf numFmtId="0" fontId="2" fillId="14" borderId="1" xfId="2" applyFont="1" applyFill="1" applyBorder="1" applyAlignment="1" applyProtection="1">
      <alignment horizontal="center" vertical="center" wrapText="1"/>
      <protection hidden="1"/>
    </xf>
  </cellXfs>
  <cellStyles count="4">
    <cellStyle name="Normal" xfId="0" builtinId="0"/>
    <cellStyle name="Normal 2 2" xfId="2" xr:uid="{C1F6C65F-586D-4A24-A60A-C5F0238ECF96}"/>
    <cellStyle name="Porcentaje" xfId="1" builtinId="5"/>
    <cellStyle name="Porcentaje 2" xfId="3" xr:uid="{6000F96A-AB41-4913-9168-377B3CB77D2E}"/>
  </cellStyles>
  <dxfs count="2492">
    <dxf>
      <fill>
        <patternFill>
          <bgColor rgb="FF92D050"/>
        </patternFill>
      </fill>
    </dxf>
    <dxf>
      <fill>
        <patternFill>
          <bgColor rgb="FFFFFF00"/>
        </patternFill>
      </fill>
    </dxf>
    <dxf>
      <fill>
        <patternFill>
          <bgColor rgb="FFFF6600"/>
        </patternFill>
      </fill>
    </dxf>
    <dxf>
      <fill>
        <patternFill>
          <bgColor rgb="FFC00000"/>
        </patternFill>
      </fill>
    </dxf>
    <dxf>
      <fill>
        <patternFill>
          <bgColor rgb="FF92D050"/>
        </patternFill>
      </fill>
    </dxf>
    <dxf>
      <fill>
        <patternFill>
          <bgColor rgb="FFFFFF00"/>
        </patternFill>
      </fill>
    </dxf>
    <dxf>
      <fill>
        <patternFill>
          <bgColor rgb="FFFF6600"/>
        </patternFill>
      </fill>
    </dxf>
    <dxf>
      <fill>
        <patternFill>
          <bgColor rgb="FFC00000"/>
        </patternFill>
      </fill>
    </dxf>
    <dxf>
      <fill>
        <patternFill>
          <bgColor rgb="FF92D050"/>
        </patternFill>
      </fill>
    </dxf>
    <dxf>
      <fill>
        <patternFill>
          <bgColor rgb="FFFFFF00"/>
        </patternFill>
      </fill>
    </dxf>
    <dxf>
      <fill>
        <patternFill>
          <bgColor rgb="FFFF6600"/>
        </patternFill>
      </fill>
    </dxf>
    <dxf>
      <fill>
        <patternFill>
          <bgColor rgb="FFC00000"/>
        </patternFill>
      </fill>
    </dxf>
    <dxf>
      <fill>
        <patternFill>
          <bgColor rgb="FF92D050"/>
        </patternFill>
      </fill>
    </dxf>
    <dxf>
      <fill>
        <patternFill>
          <bgColor rgb="FFFFFF00"/>
        </patternFill>
      </fill>
    </dxf>
    <dxf>
      <fill>
        <patternFill>
          <bgColor rgb="FFFF6600"/>
        </patternFill>
      </fill>
    </dxf>
    <dxf>
      <fill>
        <patternFill>
          <bgColor rgb="FFC00000"/>
        </patternFill>
      </fill>
    </dxf>
    <dxf>
      <fill>
        <patternFill>
          <bgColor rgb="FF92D050"/>
        </patternFill>
      </fill>
    </dxf>
    <dxf>
      <fill>
        <patternFill>
          <bgColor rgb="FFFFFF00"/>
        </patternFill>
      </fill>
    </dxf>
    <dxf>
      <fill>
        <patternFill>
          <bgColor rgb="FFFF6600"/>
        </patternFill>
      </fill>
    </dxf>
    <dxf>
      <fill>
        <patternFill>
          <bgColor rgb="FFC00000"/>
        </patternFill>
      </fill>
    </dxf>
    <dxf>
      <fill>
        <patternFill>
          <bgColor rgb="FF92D050"/>
        </patternFill>
      </fill>
    </dxf>
    <dxf>
      <fill>
        <patternFill>
          <bgColor rgb="FFFFFF00"/>
        </patternFill>
      </fill>
    </dxf>
    <dxf>
      <fill>
        <patternFill>
          <bgColor rgb="FFFF6600"/>
        </patternFill>
      </fill>
    </dxf>
    <dxf>
      <fill>
        <patternFill>
          <bgColor rgb="FFC00000"/>
        </patternFill>
      </fill>
    </dxf>
    <dxf>
      <fill>
        <patternFill>
          <bgColor rgb="FF92D050"/>
        </patternFill>
      </fill>
    </dxf>
    <dxf>
      <fill>
        <patternFill>
          <bgColor rgb="FFFFFF00"/>
        </patternFill>
      </fill>
    </dxf>
    <dxf>
      <fill>
        <patternFill>
          <bgColor rgb="FFFF6600"/>
        </patternFill>
      </fill>
    </dxf>
    <dxf>
      <fill>
        <patternFill>
          <bgColor rgb="FFC0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ill>
        <patternFill>
          <bgColor rgb="FF92D050"/>
        </patternFill>
      </fill>
    </dxf>
    <dxf>
      <fill>
        <patternFill>
          <bgColor rgb="FFFFFF00"/>
        </patternFill>
      </fill>
    </dxf>
    <dxf>
      <fill>
        <patternFill>
          <bgColor rgb="FFFF6600"/>
        </patternFill>
      </fill>
    </dxf>
    <dxf>
      <fill>
        <patternFill>
          <bgColor rgb="FFC0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rgb="FFFFFFFF"/>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FFFF"/>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FFFF"/>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FFFF"/>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rgb="FFFFFFFF"/>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FFFF"/>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FFFF"/>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FFFF"/>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6600"/>
        </patternFill>
      </fill>
    </dxf>
    <dxf>
      <fill>
        <patternFill>
          <bgColor rgb="FFC00000"/>
        </patternFill>
      </fill>
    </dxf>
    <dxf>
      <fill>
        <patternFill>
          <bgColor rgb="FF92D050"/>
        </patternFill>
      </fill>
    </dxf>
    <dxf>
      <fill>
        <patternFill>
          <bgColor rgb="FFFFFF00"/>
        </patternFill>
      </fill>
    </dxf>
    <dxf>
      <fill>
        <patternFill>
          <bgColor rgb="FFFF6600"/>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s>
  <tableStyles count="0" defaultTableStyle="TableStyleMedium2" defaultPivotStyle="PivotStyleLight16"/>
  <colors>
    <mruColors>
      <color rgb="FFCCECFF"/>
      <color rgb="FF99CCFF"/>
      <color rgb="FFFFFF99"/>
      <color rgb="FFFFCC66"/>
      <color rgb="FFCCCCFF"/>
      <color rgb="FFCC99FF"/>
      <color rgb="FF99FF99"/>
      <color rgb="FF66CCFF"/>
      <color rgb="FF66FF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a:t>% de Avance 1er</a:t>
            </a:r>
            <a:r>
              <a:rPr lang="es-CO" baseline="0"/>
              <a:t> Cuatrimestre</a:t>
            </a:r>
            <a:endParaRPr lang="es-CO"/>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percentStacked"/>
        <c:varyColors val="0"/>
        <c:ser>
          <c:idx val="1"/>
          <c:order val="1"/>
          <c:tx>
            <c:strRef>
              <c:f>'9. Seguimiento Consolidado'!$E$6</c:f>
              <c:strCache>
                <c:ptCount val="1"/>
                <c:pt idx="0">
                  <c:v>% de Avance del Proceso</c:v>
                </c:pt>
              </c:strCache>
            </c:strRef>
          </c:tx>
          <c:spPr>
            <a:solidFill>
              <a:srgbClr val="FFFF00"/>
            </a:solidFill>
            <a:ln>
              <a:noFill/>
            </a:ln>
            <a:effectLst>
              <a:outerShdw blurRad="57150" dist="19050" dir="5400000" algn="ctr" rotWithShape="0">
                <a:srgbClr val="000000">
                  <a:alpha val="63000"/>
                </a:srgbClr>
              </a:outerShdw>
            </a:effectLst>
            <a:sp3d/>
          </c:spPr>
          <c:invertIfNegative val="0"/>
          <c:cat>
            <c:numRef>
              <c:f>'9. Seguimiento Consolidado'!$A$8:$A$67</c:f>
              <c:numCache>
                <c:formatCode>General</c:formatCode>
                <c:ptCount val="60"/>
                <c:pt idx="0">
                  <c:v>1</c:v>
                </c:pt>
                <c:pt idx="3">
                  <c:v>2</c:v>
                </c:pt>
                <c:pt idx="6">
                  <c:v>3</c:v>
                </c:pt>
                <c:pt idx="9">
                  <c:v>4</c:v>
                </c:pt>
                <c:pt idx="12">
                  <c:v>5</c:v>
                </c:pt>
                <c:pt idx="15">
                  <c:v>6</c:v>
                </c:pt>
                <c:pt idx="18">
                  <c:v>7</c:v>
                </c:pt>
                <c:pt idx="21">
                  <c:v>8</c:v>
                </c:pt>
                <c:pt idx="24">
                  <c:v>9</c:v>
                </c:pt>
                <c:pt idx="27">
                  <c:v>10</c:v>
                </c:pt>
                <c:pt idx="30">
                  <c:v>11</c:v>
                </c:pt>
                <c:pt idx="33">
                  <c:v>12</c:v>
                </c:pt>
                <c:pt idx="36">
                  <c:v>13</c:v>
                </c:pt>
                <c:pt idx="39">
                  <c:v>14</c:v>
                </c:pt>
                <c:pt idx="42">
                  <c:v>15</c:v>
                </c:pt>
                <c:pt idx="45">
                  <c:v>16</c:v>
                </c:pt>
                <c:pt idx="48">
                  <c:v>17</c:v>
                </c:pt>
                <c:pt idx="51">
                  <c:v>18</c:v>
                </c:pt>
                <c:pt idx="54">
                  <c:v>19</c:v>
                </c:pt>
                <c:pt idx="57">
                  <c:v>20</c:v>
                </c:pt>
              </c:numCache>
            </c:numRef>
          </c:cat>
          <c:val>
            <c:numRef>
              <c:f>'9. Seguimiento Consolidado'!$E$7:$E$67</c:f>
              <c:numCache>
                <c:formatCode>0%</c:formatCode>
                <c:ptCount val="61"/>
                <c:pt idx="1">
                  <c:v>0</c:v>
                </c:pt>
                <c:pt idx="4">
                  <c:v>0</c:v>
                </c:pt>
                <c:pt idx="7">
                  <c:v>0</c:v>
                </c:pt>
                <c:pt idx="10">
                  <c:v>0</c:v>
                </c:pt>
                <c:pt idx="13">
                  <c:v>0</c:v>
                </c:pt>
                <c:pt idx="16">
                  <c:v>0</c:v>
                </c:pt>
                <c:pt idx="19">
                  <c:v>0</c:v>
                </c:pt>
                <c:pt idx="22">
                  <c:v>0</c:v>
                </c:pt>
                <c:pt idx="25">
                  <c:v>0</c:v>
                </c:pt>
                <c:pt idx="28">
                  <c:v>0</c:v>
                </c:pt>
                <c:pt idx="31">
                  <c:v>0</c:v>
                </c:pt>
                <c:pt idx="34">
                  <c:v>0</c:v>
                </c:pt>
                <c:pt idx="37">
                  <c:v>0</c:v>
                </c:pt>
                <c:pt idx="40">
                  <c:v>0</c:v>
                </c:pt>
                <c:pt idx="43">
                  <c:v>0</c:v>
                </c:pt>
                <c:pt idx="46">
                  <c:v>0</c:v>
                </c:pt>
                <c:pt idx="49">
                  <c:v>0</c:v>
                </c:pt>
                <c:pt idx="52">
                  <c:v>0</c:v>
                </c:pt>
                <c:pt idx="55">
                  <c:v>0</c:v>
                </c:pt>
                <c:pt idx="58">
                  <c:v>0</c:v>
                </c:pt>
              </c:numCache>
            </c:numRef>
          </c:val>
          <c:extLst>
            <c:ext xmlns:c16="http://schemas.microsoft.com/office/drawing/2014/chart" uri="{C3380CC4-5D6E-409C-BE32-E72D297353CC}">
              <c16:uniqueId val="{00000000-51B0-4593-886C-2D68E974C1B4}"/>
            </c:ext>
          </c:extLst>
        </c:ser>
        <c:ser>
          <c:idx val="2"/>
          <c:order val="2"/>
          <c:tx>
            <c:strRef>
              <c:f>'9. Seguimiento Consolidado'!$F$6</c:f>
              <c:strCache>
                <c:ptCount val="1"/>
                <c:pt idx="0">
                  <c:v>% de Avance OCI</c:v>
                </c:pt>
              </c:strCache>
            </c:strRef>
          </c:tx>
          <c:spPr>
            <a:solidFill>
              <a:schemeClr val="bg1"/>
            </a:solidFill>
            <a:ln>
              <a:noFill/>
            </a:ln>
            <a:effectLst>
              <a:outerShdw blurRad="57150" dist="19050" dir="5400000" algn="ctr" rotWithShape="0">
                <a:srgbClr val="000000">
                  <a:alpha val="63000"/>
                </a:srgbClr>
              </a:outerShdw>
            </a:effectLst>
            <a:sp3d/>
          </c:spPr>
          <c:invertIfNegative val="0"/>
          <c:cat>
            <c:numRef>
              <c:f>'9. Seguimiento Consolidado'!$A$8:$A$67</c:f>
              <c:numCache>
                <c:formatCode>General</c:formatCode>
                <c:ptCount val="60"/>
                <c:pt idx="0">
                  <c:v>1</c:v>
                </c:pt>
                <c:pt idx="3">
                  <c:v>2</c:v>
                </c:pt>
                <c:pt idx="6">
                  <c:v>3</c:v>
                </c:pt>
                <c:pt idx="9">
                  <c:v>4</c:v>
                </c:pt>
                <c:pt idx="12">
                  <c:v>5</c:v>
                </c:pt>
                <c:pt idx="15">
                  <c:v>6</c:v>
                </c:pt>
                <c:pt idx="18">
                  <c:v>7</c:v>
                </c:pt>
                <c:pt idx="21">
                  <c:v>8</c:v>
                </c:pt>
                <c:pt idx="24">
                  <c:v>9</c:v>
                </c:pt>
                <c:pt idx="27">
                  <c:v>10</c:v>
                </c:pt>
                <c:pt idx="30">
                  <c:v>11</c:v>
                </c:pt>
                <c:pt idx="33">
                  <c:v>12</c:v>
                </c:pt>
                <c:pt idx="36">
                  <c:v>13</c:v>
                </c:pt>
                <c:pt idx="39">
                  <c:v>14</c:v>
                </c:pt>
                <c:pt idx="42">
                  <c:v>15</c:v>
                </c:pt>
                <c:pt idx="45">
                  <c:v>16</c:v>
                </c:pt>
                <c:pt idx="48">
                  <c:v>17</c:v>
                </c:pt>
                <c:pt idx="51">
                  <c:v>18</c:v>
                </c:pt>
                <c:pt idx="54">
                  <c:v>19</c:v>
                </c:pt>
                <c:pt idx="57">
                  <c:v>20</c:v>
                </c:pt>
              </c:numCache>
            </c:numRef>
          </c:cat>
          <c:val>
            <c:numRef>
              <c:f>'9. Seguimiento Consolidado'!$F$7:$F$67</c:f>
              <c:numCache>
                <c:formatCode>0%</c:formatCode>
                <c:ptCount val="61"/>
                <c:pt idx="1">
                  <c:v>0</c:v>
                </c:pt>
                <c:pt idx="4">
                  <c:v>0</c:v>
                </c:pt>
                <c:pt idx="7">
                  <c:v>0</c:v>
                </c:pt>
                <c:pt idx="10">
                  <c:v>0</c:v>
                </c:pt>
                <c:pt idx="13">
                  <c:v>0</c:v>
                </c:pt>
                <c:pt idx="16">
                  <c:v>0</c:v>
                </c:pt>
                <c:pt idx="19">
                  <c:v>0</c:v>
                </c:pt>
                <c:pt idx="22">
                  <c:v>0</c:v>
                </c:pt>
                <c:pt idx="25">
                  <c:v>0</c:v>
                </c:pt>
                <c:pt idx="28">
                  <c:v>0</c:v>
                </c:pt>
                <c:pt idx="31">
                  <c:v>0</c:v>
                </c:pt>
                <c:pt idx="34">
                  <c:v>0</c:v>
                </c:pt>
                <c:pt idx="37">
                  <c:v>0</c:v>
                </c:pt>
                <c:pt idx="40">
                  <c:v>0</c:v>
                </c:pt>
                <c:pt idx="43">
                  <c:v>0</c:v>
                </c:pt>
                <c:pt idx="46">
                  <c:v>0</c:v>
                </c:pt>
                <c:pt idx="49">
                  <c:v>0</c:v>
                </c:pt>
                <c:pt idx="52">
                  <c:v>0</c:v>
                </c:pt>
                <c:pt idx="55">
                  <c:v>0</c:v>
                </c:pt>
                <c:pt idx="58">
                  <c:v>0</c:v>
                </c:pt>
              </c:numCache>
            </c:numRef>
          </c:val>
          <c:extLst>
            <c:ext xmlns:c16="http://schemas.microsoft.com/office/drawing/2014/chart" uri="{C3380CC4-5D6E-409C-BE32-E72D297353CC}">
              <c16:uniqueId val="{00000001-51B0-4593-886C-2D68E974C1B4}"/>
            </c:ext>
          </c:extLst>
        </c:ser>
        <c:dLbls>
          <c:showLegendKey val="0"/>
          <c:showVal val="0"/>
          <c:showCatName val="0"/>
          <c:showSerName val="0"/>
          <c:showPercent val="0"/>
          <c:showBubbleSize val="0"/>
        </c:dLbls>
        <c:gapWidth val="150"/>
        <c:shape val="box"/>
        <c:axId val="774426912"/>
        <c:axId val="774425280"/>
        <c:axId val="0"/>
        <c:extLst>
          <c:ext xmlns:c15="http://schemas.microsoft.com/office/drawing/2012/chart" uri="{02D57815-91ED-43cb-92C2-25804820EDAC}">
            <c15:filteredBarSeries>
              <c15:ser>
                <c:idx val="0"/>
                <c:order val="0"/>
                <c:tx>
                  <c:strRef>
                    <c:extLst>
                      <c:ext uri="{02D57815-91ED-43cb-92C2-25804820EDAC}">
                        <c15:formulaRef>
                          <c15:sqref>'9. Seguimiento Consolidado'!$D$6</c15:sqref>
                        </c15:formulaRef>
                      </c:ext>
                    </c:extLst>
                    <c:strCache>
                      <c:ptCount val="1"/>
                      <c:pt idx="0">
                        <c:v>Tipo de Riesgo</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invertIfNegative val="0"/>
                <c:cat>
                  <c:numRef>
                    <c:extLst>
                      <c:ext uri="{02D57815-91ED-43cb-92C2-25804820EDAC}">
                        <c15:formulaRef>
                          <c15:sqref>'9. Seguimiento Consolidado'!$A$8:$A$67</c15:sqref>
                        </c15:formulaRef>
                      </c:ext>
                    </c:extLst>
                    <c:numCache>
                      <c:formatCode>General</c:formatCode>
                      <c:ptCount val="60"/>
                      <c:pt idx="0">
                        <c:v>1</c:v>
                      </c:pt>
                      <c:pt idx="3">
                        <c:v>2</c:v>
                      </c:pt>
                      <c:pt idx="6">
                        <c:v>3</c:v>
                      </c:pt>
                      <c:pt idx="9">
                        <c:v>4</c:v>
                      </c:pt>
                      <c:pt idx="12">
                        <c:v>5</c:v>
                      </c:pt>
                      <c:pt idx="15">
                        <c:v>6</c:v>
                      </c:pt>
                      <c:pt idx="18">
                        <c:v>7</c:v>
                      </c:pt>
                      <c:pt idx="21">
                        <c:v>8</c:v>
                      </c:pt>
                      <c:pt idx="24">
                        <c:v>9</c:v>
                      </c:pt>
                      <c:pt idx="27">
                        <c:v>10</c:v>
                      </c:pt>
                      <c:pt idx="30">
                        <c:v>11</c:v>
                      </c:pt>
                      <c:pt idx="33">
                        <c:v>12</c:v>
                      </c:pt>
                      <c:pt idx="36">
                        <c:v>13</c:v>
                      </c:pt>
                      <c:pt idx="39">
                        <c:v>14</c:v>
                      </c:pt>
                      <c:pt idx="42">
                        <c:v>15</c:v>
                      </c:pt>
                      <c:pt idx="45">
                        <c:v>16</c:v>
                      </c:pt>
                      <c:pt idx="48">
                        <c:v>17</c:v>
                      </c:pt>
                      <c:pt idx="51">
                        <c:v>18</c:v>
                      </c:pt>
                      <c:pt idx="54">
                        <c:v>19</c:v>
                      </c:pt>
                      <c:pt idx="57">
                        <c:v>20</c:v>
                      </c:pt>
                    </c:numCache>
                  </c:numRef>
                </c:cat>
                <c:val>
                  <c:numRef>
                    <c:extLst>
                      <c:ext uri="{02D57815-91ED-43cb-92C2-25804820EDAC}">
                        <c15:formulaRef>
                          <c15:sqref>'9. Seguimiento Consolidado'!$D$7:$D$67</c15:sqref>
                        </c15:formulaRef>
                      </c:ext>
                    </c:extLst>
                    <c:numCache>
                      <c:formatCode>General</c:formatCode>
                      <c:ptCount val="61"/>
                      <c:pt idx="1">
                        <c:v>0</c:v>
                      </c:pt>
                      <c:pt idx="4">
                        <c:v>0</c:v>
                      </c:pt>
                      <c:pt idx="7">
                        <c:v>0</c:v>
                      </c:pt>
                      <c:pt idx="10">
                        <c:v>0</c:v>
                      </c:pt>
                      <c:pt idx="13">
                        <c:v>0</c:v>
                      </c:pt>
                      <c:pt idx="16">
                        <c:v>0</c:v>
                      </c:pt>
                      <c:pt idx="19">
                        <c:v>0</c:v>
                      </c:pt>
                      <c:pt idx="22">
                        <c:v>0</c:v>
                      </c:pt>
                      <c:pt idx="25">
                        <c:v>0</c:v>
                      </c:pt>
                      <c:pt idx="28">
                        <c:v>0</c:v>
                      </c:pt>
                      <c:pt idx="31">
                        <c:v>0</c:v>
                      </c:pt>
                      <c:pt idx="34">
                        <c:v>0</c:v>
                      </c:pt>
                      <c:pt idx="37">
                        <c:v>0</c:v>
                      </c:pt>
                      <c:pt idx="40">
                        <c:v>0</c:v>
                      </c:pt>
                      <c:pt idx="43">
                        <c:v>0</c:v>
                      </c:pt>
                      <c:pt idx="46">
                        <c:v>0</c:v>
                      </c:pt>
                      <c:pt idx="49">
                        <c:v>0</c:v>
                      </c:pt>
                      <c:pt idx="52">
                        <c:v>0</c:v>
                      </c:pt>
                      <c:pt idx="55">
                        <c:v>0</c:v>
                      </c:pt>
                      <c:pt idx="58">
                        <c:v>0</c:v>
                      </c:pt>
                    </c:numCache>
                  </c:numRef>
                </c:val>
                <c:extLst>
                  <c:ext xmlns:c16="http://schemas.microsoft.com/office/drawing/2014/chart" uri="{C3380CC4-5D6E-409C-BE32-E72D297353CC}">
                    <c16:uniqueId val="{00000002-51B0-4593-886C-2D68E974C1B4}"/>
                  </c:ext>
                </c:extLst>
              </c15:ser>
            </c15:filteredBarSeries>
          </c:ext>
        </c:extLst>
      </c:bar3DChart>
      <c:catAx>
        <c:axId val="77442691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774425280"/>
        <c:crosses val="autoZero"/>
        <c:auto val="1"/>
        <c:lblAlgn val="ctr"/>
        <c:lblOffset val="100"/>
        <c:noMultiLvlLbl val="0"/>
      </c:catAx>
      <c:valAx>
        <c:axId val="774425280"/>
        <c:scaling>
          <c:orientation val="minMax"/>
        </c:scaling>
        <c:delete val="0"/>
        <c:axPos val="l"/>
        <c:majorGridlines>
          <c:spPr>
            <a:ln w="9525" cap="flat" cmpd="sng" algn="ctr">
              <a:solidFill>
                <a:schemeClr val="dk1">
                  <a:lumMod val="50000"/>
                  <a:lumOff val="50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7744269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a:t>% de Avance 2do</a:t>
            </a:r>
            <a:r>
              <a:rPr lang="es-CO" baseline="0"/>
              <a:t> Cuatrimestre</a:t>
            </a:r>
            <a:endParaRPr lang="es-CO"/>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percentStacked"/>
        <c:varyColors val="0"/>
        <c:ser>
          <c:idx val="0"/>
          <c:order val="0"/>
          <c:tx>
            <c:strRef>
              <c:f>'9. Seguimiento Consolidado'!$G$6</c:f>
              <c:strCache>
                <c:ptCount val="1"/>
                <c:pt idx="0">
                  <c:v>% de Avance del Proceso</c:v>
                </c:pt>
              </c:strCache>
            </c:strRef>
          </c:tx>
          <c:spPr>
            <a:solidFill>
              <a:srgbClr val="FFFF00"/>
            </a:solidFill>
            <a:ln>
              <a:noFill/>
            </a:ln>
            <a:effectLst>
              <a:outerShdw blurRad="57150" dist="19050" dir="5400000" algn="ctr" rotWithShape="0">
                <a:srgbClr val="000000">
                  <a:alpha val="63000"/>
                </a:srgbClr>
              </a:outerShdw>
            </a:effectLst>
            <a:sp3d/>
          </c:spPr>
          <c:invertIfNegative val="0"/>
          <c:cat>
            <c:numRef>
              <c:f>'9. Seguimiento Consolidado'!$A$8:$A$67</c:f>
              <c:numCache>
                <c:formatCode>General</c:formatCode>
                <c:ptCount val="60"/>
                <c:pt idx="0">
                  <c:v>1</c:v>
                </c:pt>
                <c:pt idx="3">
                  <c:v>2</c:v>
                </c:pt>
                <c:pt idx="6">
                  <c:v>3</c:v>
                </c:pt>
                <c:pt idx="9">
                  <c:v>4</c:v>
                </c:pt>
                <c:pt idx="12">
                  <c:v>5</c:v>
                </c:pt>
                <c:pt idx="15">
                  <c:v>6</c:v>
                </c:pt>
                <c:pt idx="18">
                  <c:v>7</c:v>
                </c:pt>
                <c:pt idx="21">
                  <c:v>8</c:v>
                </c:pt>
                <c:pt idx="24">
                  <c:v>9</c:v>
                </c:pt>
                <c:pt idx="27">
                  <c:v>10</c:v>
                </c:pt>
                <c:pt idx="30">
                  <c:v>11</c:v>
                </c:pt>
                <c:pt idx="33">
                  <c:v>12</c:v>
                </c:pt>
                <c:pt idx="36">
                  <c:v>13</c:v>
                </c:pt>
                <c:pt idx="39">
                  <c:v>14</c:v>
                </c:pt>
                <c:pt idx="42">
                  <c:v>15</c:v>
                </c:pt>
                <c:pt idx="45">
                  <c:v>16</c:v>
                </c:pt>
                <c:pt idx="48">
                  <c:v>17</c:v>
                </c:pt>
                <c:pt idx="51">
                  <c:v>18</c:v>
                </c:pt>
                <c:pt idx="54">
                  <c:v>19</c:v>
                </c:pt>
                <c:pt idx="57">
                  <c:v>20</c:v>
                </c:pt>
              </c:numCache>
            </c:numRef>
          </c:cat>
          <c:val>
            <c:numRef>
              <c:f>'9. Seguimiento Consolidado'!$G$7:$G$67</c:f>
              <c:numCache>
                <c:formatCode>0%</c:formatCode>
                <c:ptCount val="61"/>
                <c:pt idx="1">
                  <c:v>1</c:v>
                </c:pt>
                <c:pt idx="4">
                  <c:v>1</c:v>
                </c:pt>
                <c:pt idx="7">
                  <c:v>1</c:v>
                </c:pt>
                <c:pt idx="10">
                  <c:v>1</c:v>
                </c:pt>
                <c:pt idx="13">
                  <c:v>1</c:v>
                </c:pt>
                <c:pt idx="16">
                  <c:v>0</c:v>
                </c:pt>
                <c:pt idx="19">
                  <c:v>0</c:v>
                </c:pt>
                <c:pt idx="22">
                  <c:v>0</c:v>
                </c:pt>
                <c:pt idx="25">
                  <c:v>0</c:v>
                </c:pt>
                <c:pt idx="28">
                  <c:v>0</c:v>
                </c:pt>
                <c:pt idx="31">
                  <c:v>0</c:v>
                </c:pt>
                <c:pt idx="34">
                  <c:v>0</c:v>
                </c:pt>
                <c:pt idx="37">
                  <c:v>0</c:v>
                </c:pt>
                <c:pt idx="40">
                  <c:v>0</c:v>
                </c:pt>
                <c:pt idx="43">
                  <c:v>0</c:v>
                </c:pt>
                <c:pt idx="46">
                  <c:v>0</c:v>
                </c:pt>
                <c:pt idx="49">
                  <c:v>0</c:v>
                </c:pt>
                <c:pt idx="52">
                  <c:v>0</c:v>
                </c:pt>
                <c:pt idx="55">
                  <c:v>0</c:v>
                </c:pt>
                <c:pt idx="58">
                  <c:v>0</c:v>
                </c:pt>
              </c:numCache>
            </c:numRef>
          </c:val>
          <c:extLst>
            <c:ext xmlns:c16="http://schemas.microsoft.com/office/drawing/2014/chart" uri="{C3380CC4-5D6E-409C-BE32-E72D297353CC}">
              <c16:uniqueId val="{00000000-C6CD-4D66-89C6-67DA7C542F0A}"/>
            </c:ext>
          </c:extLst>
        </c:ser>
        <c:ser>
          <c:idx val="1"/>
          <c:order val="1"/>
          <c:tx>
            <c:strRef>
              <c:f>'9. Seguimiento Consolidado'!$H$6</c:f>
              <c:strCache>
                <c:ptCount val="1"/>
                <c:pt idx="0">
                  <c:v>% de Avance OCI</c:v>
                </c:pt>
              </c:strCache>
            </c:strRef>
          </c:tx>
          <c:spPr>
            <a:solidFill>
              <a:schemeClr val="bg1"/>
            </a:solidFill>
            <a:ln>
              <a:noFill/>
            </a:ln>
            <a:effectLst>
              <a:outerShdw blurRad="57150" dist="19050" dir="5400000" algn="ctr" rotWithShape="0">
                <a:srgbClr val="000000">
                  <a:alpha val="63000"/>
                </a:srgbClr>
              </a:outerShdw>
            </a:effectLst>
            <a:sp3d/>
          </c:spPr>
          <c:invertIfNegative val="0"/>
          <c:cat>
            <c:numRef>
              <c:f>'9. Seguimiento Consolidado'!$A$8:$A$67</c:f>
              <c:numCache>
                <c:formatCode>General</c:formatCode>
                <c:ptCount val="60"/>
                <c:pt idx="0">
                  <c:v>1</c:v>
                </c:pt>
                <c:pt idx="3">
                  <c:v>2</c:v>
                </c:pt>
                <c:pt idx="6">
                  <c:v>3</c:v>
                </c:pt>
                <c:pt idx="9">
                  <c:v>4</c:v>
                </c:pt>
                <c:pt idx="12">
                  <c:v>5</c:v>
                </c:pt>
                <c:pt idx="15">
                  <c:v>6</c:v>
                </c:pt>
                <c:pt idx="18">
                  <c:v>7</c:v>
                </c:pt>
                <c:pt idx="21">
                  <c:v>8</c:v>
                </c:pt>
                <c:pt idx="24">
                  <c:v>9</c:v>
                </c:pt>
                <c:pt idx="27">
                  <c:v>10</c:v>
                </c:pt>
                <c:pt idx="30">
                  <c:v>11</c:v>
                </c:pt>
                <c:pt idx="33">
                  <c:v>12</c:v>
                </c:pt>
                <c:pt idx="36">
                  <c:v>13</c:v>
                </c:pt>
                <c:pt idx="39">
                  <c:v>14</c:v>
                </c:pt>
                <c:pt idx="42">
                  <c:v>15</c:v>
                </c:pt>
                <c:pt idx="45">
                  <c:v>16</c:v>
                </c:pt>
                <c:pt idx="48">
                  <c:v>17</c:v>
                </c:pt>
                <c:pt idx="51">
                  <c:v>18</c:v>
                </c:pt>
                <c:pt idx="54">
                  <c:v>19</c:v>
                </c:pt>
                <c:pt idx="57">
                  <c:v>20</c:v>
                </c:pt>
              </c:numCache>
            </c:numRef>
          </c:cat>
          <c:val>
            <c:numRef>
              <c:f>'9. Seguimiento Consolidado'!$H$7:$H$67</c:f>
              <c:numCache>
                <c:formatCode>0%</c:formatCode>
                <c:ptCount val="61"/>
                <c:pt idx="1">
                  <c:v>0</c:v>
                </c:pt>
                <c:pt idx="4">
                  <c:v>0</c:v>
                </c:pt>
                <c:pt idx="7">
                  <c:v>0</c:v>
                </c:pt>
                <c:pt idx="10">
                  <c:v>0</c:v>
                </c:pt>
                <c:pt idx="13">
                  <c:v>0</c:v>
                </c:pt>
                <c:pt idx="16">
                  <c:v>0</c:v>
                </c:pt>
                <c:pt idx="19">
                  <c:v>0</c:v>
                </c:pt>
                <c:pt idx="22">
                  <c:v>0</c:v>
                </c:pt>
                <c:pt idx="25">
                  <c:v>0</c:v>
                </c:pt>
                <c:pt idx="28">
                  <c:v>0</c:v>
                </c:pt>
                <c:pt idx="31">
                  <c:v>0</c:v>
                </c:pt>
                <c:pt idx="34">
                  <c:v>0</c:v>
                </c:pt>
                <c:pt idx="37">
                  <c:v>0</c:v>
                </c:pt>
                <c:pt idx="40">
                  <c:v>0</c:v>
                </c:pt>
                <c:pt idx="43">
                  <c:v>0</c:v>
                </c:pt>
                <c:pt idx="46">
                  <c:v>0</c:v>
                </c:pt>
                <c:pt idx="49">
                  <c:v>0</c:v>
                </c:pt>
                <c:pt idx="52">
                  <c:v>0</c:v>
                </c:pt>
                <c:pt idx="55">
                  <c:v>0</c:v>
                </c:pt>
                <c:pt idx="58">
                  <c:v>0</c:v>
                </c:pt>
              </c:numCache>
            </c:numRef>
          </c:val>
          <c:extLst>
            <c:ext xmlns:c16="http://schemas.microsoft.com/office/drawing/2014/chart" uri="{C3380CC4-5D6E-409C-BE32-E72D297353CC}">
              <c16:uniqueId val="{00000001-C6CD-4D66-89C6-67DA7C542F0A}"/>
            </c:ext>
          </c:extLst>
        </c:ser>
        <c:dLbls>
          <c:showLegendKey val="0"/>
          <c:showVal val="0"/>
          <c:showCatName val="0"/>
          <c:showSerName val="0"/>
          <c:showPercent val="0"/>
          <c:showBubbleSize val="0"/>
        </c:dLbls>
        <c:gapWidth val="150"/>
        <c:shape val="box"/>
        <c:axId val="774428000"/>
        <c:axId val="774428544"/>
        <c:axId val="0"/>
        <c:extLst/>
      </c:bar3DChart>
      <c:catAx>
        <c:axId val="774428000"/>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774428544"/>
        <c:crosses val="autoZero"/>
        <c:auto val="1"/>
        <c:lblAlgn val="ctr"/>
        <c:lblOffset val="100"/>
        <c:noMultiLvlLbl val="0"/>
      </c:catAx>
      <c:valAx>
        <c:axId val="774428544"/>
        <c:scaling>
          <c:orientation val="minMax"/>
        </c:scaling>
        <c:delete val="0"/>
        <c:axPos val="l"/>
        <c:majorGridlines>
          <c:spPr>
            <a:ln w="9525" cap="flat" cmpd="sng" algn="ctr">
              <a:solidFill>
                <a:schemeClr val="dk1">
                  <a:lumMod val="50000"/>
                  <a:lumOff val="50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7744280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a:t>% de Avance 3er</a:t>
            </a:r>
            <a:r>
              <a:rPr lang="es-CO" baseline="0"/>
              <a:t> Cuatrimestre</a:t>
            </a:r>
            <a:endParaRPr lang="es-CO"/>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percentStacked"/>
        <c:varyColors val="0"/>
        <c:ser>
          <c:idx val="0"/>
          <c:order val="0"/>
          <c:tx>
            <c:strRef>
              <c:f>'9. Seguimiento Consolidado'!$I$6</c:f>
              <c:strCache>
                <c:ptCount val="1"/>
                <c:pt idx="0">
                  <c:v>% de Avance del Proceso</c:v>
                </c:pt>
              </c:strCache>
            </c:strRef>
          </c:tx>
          <c:spPr>
            <a:solidFill>
              <a:srgbClr val="FFFF00"/>
            </a:solidFill>
            <a:ln>
              <a:noFill/>
            </a:ln>
            <a:effectLst>
              <a:outerShdw blurRad="57150" dist="19050" dir="5400000" algn="ctr" rotWithShape="0">
                <a:srgbClr val="000000">
                  <a:alpha val="63000"/>
                </a:srgbClr>
              </a:outerShdw>
            </a:effectLst>
            <a:sp3d/>
          </c:spPr>
          <c:invertIfNegative val="0"/>
          <c:cat>
            <c:numRef>
              <c:f>'9. Seguimiento Consolidado'!$A$8:$A$67</c:f>
              <c:numCache>
                <c:formatCode>General</c:formatCode>
                <c:ptCount val="60"/>
                <c:pt idx="0">
                  <c:v>1</c:v>
                </c:pt>
                <c:pt idx="3">
                  <c:v>2</c:v>
                </c:pt>
                <c:pt idx="6">
                  <c:v>3</c:v>
                </c:pt>
                <c:pt idx="9">
                  <c:v>4</c:v>
                </c:pt>
                <c:pt idx="12">
                  <c:v>5</c:v>
                </c:pt>
                <c:pt idx="15">
                  <c:v>6</c:v>
                </c:pt>
                <c:pt idx="18">
                  <c:v>7</c:v>
                </c:pt>
                <c:pt idx="21">
                  <c:v>8</c:v>
                </c:pt>
                <c:pt idx="24">
                  <c:v>9</c:v>
                </c:pt>
                <c:pt idx="27">
                  <c:v>10</c:v>
                </c:pt>
                <c:pt idx="30">
                  <c:v>11</c:v>
                </c:pt>
                <c:pt idx="33">
                  <c:v>12</c:v>
                </c:pt>
                <c:pt idx="36">
                  <c:v>13</c:v>
                </c:pt>
                <c:pt idx="39">
                  <c:v>14</c:v>
                </c:pt>
                <c:pt idx="42">
                  <c:v>15</c:v>
                </c:pt>
                <c:pt idx="45">
                  <c:v>16</c:v>
                </c:pt>
                <c:pt idx="48">
                  <c:v>17</c:v>
                </c:pt>
                <c:pt idx="51">
                  <c:v>18</c:v>
                </c:pt>
                <c:pt idx="54">
                  <c:v>19</c:v>
                </c:pt>
                <c:pt idx="57">
                  <c:v>20</c:v>
                </c:pt>
              </c:numCache>
            </c:numRef>
          </c:cat>
          <c:val>
            <c:numRef>
              <c:f>'9. Seguimiento Consolidado'!$I$7:$I$67</c:f>
              <c:numCache>
                <c:formatCode>0%</c:formatCode>
                <c:ptCount val="61"/>
                <c:pt idx="1">
                  <c:v>0</c:v>
                </c:pt>
                <c:pt idx="4">
                  <c:v>0</c:v>
                </c:pt>
                <c:pt idx="7">
                  <c:v>0</c:v>
                </c:pt>
                <c:pt idx="10">
                  <c:v>0</c:v>
                </c:pt>
                <c:pt idx="13">
                  <c:v>0</c:v>
                </c:pt>
                <c:pt idx="16">
                  <c:v>0</c:v>
                </c:pt>
                <c:pt idx="19">
                  <c:v>0</c:v>
                </c:pt>
                <c:pt idx="22">
                  <c:v>0</c:v>
                </c:pt>
                <c:pt idx="25">
                  <c:v>0</c:v>
                </c:pt>
                <c:pt idx="28">
                  <c:v>0</c:v>
                </c:pt>
                <c:pt idx="31">
                  <c:v>0</c:v>
                </c:pt>
                <c:pt idx="34">
                  <c:v>0</c:v>
                </c:pt>
                <c:pt idx="37">
                  <c:v>0</c:v>
                </c:pt>
                <c:pt idx="40">
                  <c:v>0</c:v>
                </c:pt>
                <c:pt idx="43">
                  <c:v>0</c:v>
                </c:pt>
                <c:pt idx="46">
                  <c:v>0</c:v>
                </c:pt>
                <c:pt idx="49">
                  <c:v>0</c:v>
                </c:pt>
                <c:pt idx="52">
                  <c:v>0</c:v>
                </c:pt>
                <c:pt idx="55">
                  <c:v>0</c:v>
                </c:pt>
                <c:pt idx="58">
                  <c:v>0</c:v>
                </c:pt>
              </c:numCache>
            </c:numRef>
          </c:val>
          <c:extLst>
            <c:ext xmlns:c16="http://schemas.microsoft.com/office/drawing/2014/chart" uri="{C3380CC4-5D6E-409C-BE32-E72D297353CC}">
              <c16:uniqueId val="{00000000-D04C-4526-BE53-5DDF8A7D6B30}"/>
            </c:ext>
          </c:extLst>
        </c:ser>
        <c:ser>
          <c:idx val="1"/>
          <c:order val="1"/>
          <c:tx>
            <c:strRef>
              <c:f>'9. Seguimiento Consolidado'!$J$6</c:f>
              <c:strCache>
                <c:ptCount val="1"/>
                <c:pt idx="0">
                  <c:v>% de Avance OCI</c:v>
                </c:pt>
              </c:strCache>
            </c:strRef>
          </c:tx>
          <c:spPr>
            <a:solidFill>
              <a:schemeClr val="bg1"/>
            </a:solidFill>
            <a:ln>
              <a:noFill/>
            </a:ln>
            <a:effectLst>
              <a:outerShdw blurRad="57150" dist="19050" dir="5400000" algn="ctr" rotWithShape="0">
                <a:srgbClr val="000000">
                  <a:alpha val="63000"/>
                </a:srgbClr>
              </a:outerShdw>
            </a:effectLst>
            <a:sp3d/>
          </c:spPr>
          <c:invertIfNegative val="0"/>
          <c:cat>
            <c:numRef>
              <c:f>'9. Seguimiento Consolidado'!$A$8:$A$67</c:f>
              <c:numCache>
                <c:formatCode>General</c:formatCode>
                <c:ptCount val="60"/>
                <c:pt idx="0">
                  <c:v>1</c:v>
                </c:pt>
                <c:pt idx="3">
                  <c:v>2</c:v>
                </c:pt>
                <c:pt idx="6">
                  <c:v>3</c:v>
                </c:pt>
                <c:pt idx="9">
                  <c:v>4</c:v>
                </c:pt>
                <c:pt idx="12">
                  <c:v>5</c:v>
                </c:pt>
                <c:pt idx="15">
                  <c:v>6</c:v>
                </c:pt>
                <c:pt idx="18">
                  <c:v>7</c:v>
                </c:pt>
                <c:pt idx="21">
                  <c:v>8</c:v>
                </c:pt>
                <c:pt idx="24">
                  <c:v>9</c:v>
                </c:pt>
                <c:pt idx="27">
                  <c:v>10</c:v>
                </c:pt>
                <c:pt idx="30">
                  <c:v>11</c:v>
                </c:pt>
                <c:pt idx="33">
                  <c:v>12</c:v>
                </c:pt>
                <c:pt idx="36">
                  <c:v>13</c:v>
                </c:pt>
                <c:pt idx="39">
                  <c:v>14</c:v>
                </c:pt>
                <c:pt idx="42">
                  <c:v>15</c:v>
                </c:pt>
                <c:pt idx="45">
                  <c:v>16</c:v>
                </c:pt>
                <c:pt idx="48">
                  <c:v>17</c:v>
                </c:pt>
                <c:pt idx="51">
                  <c:v>18</c:v>
                </c:pt>
                <c:pt idx="54">
                  <c:v>19</c:v>
                </c:pt>
                <c:pt idx="57">
                  <c:v>20</c:v>
                </c:pt>
              </c:numCache>
            </c:numRef>
          </c:cat>
          <c:val>
            <c:numRef>
              <c:f>'9. Seguimiento Consolidado'!$J$7:$J$67</c:f>
              <c:numCache>
                <c:formatCode>0%</c:formatCode>
                <c:ptCount val="61"/>
                <c:pt idx="1">
                  <c:v>0</c:v>
                </c:pt>
                <c:pt idx="4">
                  <c:v>0</c:v>
                </c:pt>
                <c:pt idx="7">
                  <c:v>0</c:v>
                </c:pt>
                <c:pt idx="10">
                  <c:v>0</c:v>
                </c:pt>
                <c:pt idx="13">
                  <c:v>0</c:v>
                </c:pt>
                <c:pt idx="16">
                  <c:v>0</c:v>
                </c:pt>
                <c:pt idx="19">
                  <c:v>0</c:v>
                </c:pt>
                <c:pt idx="22">
                  <c:v>0</c:v>
                </c:pt>
                <c:pt idx="25">
                  <c:v>0</c:v>
                </c:pt>
                <c:pt idx="28">
                  <c:v>0</c:v>
                </c:pt>
                <c:pt idx="31">
                  <c:v>0</c:v>
                </c:pt>
                <c:pt idx="34">
                  <c:v>0</c:v>
                </c:pt>
                <c:pt idx="37">
                  <c:v>0</c:v>
                </c:pt>
                <c:pt idx="40">
                  <c:v>0</c:v>
                </c:pt>
                <c:pt idx="43">
                  <c:v>0</c:v>
                </c:pt>
                <c:pt idx="46">
                  <c:v>0</c:v>
                </c:pt>
                <c:pt idx="49">
                  <c:v>0</c:v>
                </c:pt>
                <c:pt idx="52">
                  <c:v>0</c:v>
                </c:pt>
                <c:pt idx="55">
                  <c:v>0</c:v>
                </c:pt>
                <c:pt idx="58">
                  <c:v>0</c:v>
                </c:pt>
              </c:numCache>
            </c:numRef>
          </c:val>
          <c:extLst>
            <c:ext xmlns:c16="http://schemas.microsoft.com/office/drawing/2014/chart" uri="{C3380CC4-5D6E-409C-BE32-E72D297353CC}">
              <c16:uniqueId val="{00000001-D04C-4526-BE53-5DDF8A7D6B30}"/>
            </c:ext>
          </c:extLst>
        </c:ser>
        <c:dLbls>
          <c:showLegendKey val="0"/>
          <c:showVal val="0"/>
          <c:showCatName val="0"/>
          <c:showSerName val="0"/>
          <c:showPercent val="0"/>
          <c:showBubbleSize val="0"/>
        </c:dLbls>
        <c:gapWidth val="150"/>
        <c:shape val="box"/>
        <c:axId val="774422560"/>
        <c:axId val="774423104"/>
        <c:axId val="0"/>
        <c:extLst/>
      </c:bar3DChart>
      <c:catAx>
        <c:axId val="774422560"/>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774423104"/>
        <c:crosses val="autoZero"/>
        <c:auto val="1"/>
        <c:lblAlgn val="ctr"/>
        <c:lblOffset val="100"/>
        <c:noMultiLvlLbl val="0"/>
      </c:catAx>
      <c:valAx>
        <c:axId val="774423104"/>
        <c:scaling>
          <c:orientation val="minMax"/>
        </c:scaling>
        <c:delete val="0"/>
        <c:axPos val="l"/>
        <c:majorGridlines>
          <c:spPr>
            <a:ln w="9525" cap="flat" cmpd="sng" algn="ctr">
              <a:solidFill>
                <a:schemeClr val="dk1">
                  <a:lumMod val="50000"/>
                  <a:lumOff val="50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7744225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4">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dk1">
            <a:lumMod val="50000"/>
            <a:lumOff val="50000"/>
          </a:schemeClr>
        </a:solidFill>
        <a:round/>
      </a:ln>
    </cs:spPr>
  </cs:gridlineMajor>
  <cs:gridlineMinor>
    <cs:lnRef idx="0"/>
    <cs:fillRef idx="0"/>
    <cs:effectRef idx="0"/>
    <cs:fontRef idx="minor">
      <a:schemeClr val="tx1"/>
    </cs:fontRef>
    <cs:spPr>
      <a:ln>
        <a:solidFill>
          <a:schemeClr val="dk1">
            <a:lumMod val="60000"/>
            <a:lumOff val="40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94">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dk1">
            <a:lumMod val="50000"/>
            <a:lumOff val="50000"/>
          </a:schemeClr>
        </a:solidFill>
        <a:round/>
      </a:ln>
    </cs:spPr>
  </cs:gridlineMajor>
  <cs:gridlineMinor>
    <cs:lnRef idx="0"/>
    <cs:fillRef idx="0"/>
    <cs:effectRef idx="0"/>
    <cs:fontRef idx="minor">
      <a:schemeClr val="tx1"/>
    </cs:fontRef>
    <cs:spPr>
      <a:ln>
        <a:solidFill>
          <a:schemeClr val="dk1">
            <a:lumMod val="60000"/>
            <a:lumOff val="40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294">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dk1">
            <a:lumMod val="50000"/>
            <a:lumOff val="50000"/>
          </a:schemeClr>
        </a:solidFill>
        <a:round/>
      </a:ln>
    </cs:spPr>
  </cs:gridlineMajor>
  <cs:gridlineMinor>
    <cs:lnRef idx="0"/>
    <cs:fillRef idx="0"/>
    <cs:effectRef idx="0"/>
    <cs:fontRef idx="minor">
      <a:schemeClr val="tx1"/>
    </cs:fontRef>
    <cs:spPr>
      <a:ln>
        <a:solidFill>
          <a:schemeClr val="dk1">
            <a:lumMod val="60000"/>
            <a:lumOff val="40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10</xdr:col>
      <xdr:colOff>59530</xdr:colOff>
      <xdr:row>7</xdr:row>
      <xdr:rowOff>71445</xdr:rowOff>
    </xdr:from>
    <xdr:to>
      <xdr:col>17</xdr:col>
      <xdr:colOff>452437</xdr:colOff>
      <xdr:row>20</xdr:row>
      <xdr:rowOff>28583</xdr:rowOff>
    </xdr:to>
    <xdr:graphicFrame macro="">
      <xdr:nvGraphicFramePr>
        <xdr:cNvPr id="2" name="Gráfico 1">
          <a:extLst>
            <a:ext uri="{FF2B5EF4-FFF2-40B4-BE49-F238E27FC236}">
              <a16:creationId xmlns:a16="http://schemas.microsoft.com/office/drawing/2014/main" id="{E30C2C30-FC49-4347-B552-B5B6595420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71438</xdr:colOff>
      <xdr:row>20</xdr:row>
      <xdr:rowOff>71438</xdr:rowOff>
    </xdr:from>
    <xdr:to>
      <xdr:col>17</xdr:col>
      <xdr:colOff>464343</xdr:colOff>
      <xdr:row>33</xdr:row>
      <xdr:rowOff>28575</xdr:rowOff>
    </xdr:to>
    <xdr:graphicFrame macro="">
      <xdr:nvGraphicFramePr>
        <xdr:cNvPr id="3" name="Gráfico 2">
          <a:extLst>
            <a:ext uri="{FF2B5EF4-FFF2-40B4-BE49-F238E27FC236}">
              <a16:creationId xmlns:a16="http://schemas.microsoft.com/office/drawing/2014/main" id="{D1048380-8147-48DB-A0F2-93CF07509C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71438</xdr:colOff>
      <xdr:row>33</xdr:row>
      <xdr:rowOff>83343</xdr:rowOff>
    </xdr:from>
    <xdr:to>
      <xdr:col>17</xdr:col>
      <xdr:colOff>464343</xdr:colOff>
      <xdr:row>46</xdr:row>
      <xdr:rowOff>40481</xdr:rowOff>
    </xdr:to>
    <xdr:graphicFrame macro="">
      <xdr:nvGraphicFramePr>
        <xdr:cNvPr id="4" name="Gráfico 3">
          <a:extLst>
            <a:ext uri="{FF2B5EF4-FFF2-40B4-BE49-F238E27FC236}">
              <a16:creationId xmlns:a16="http://schemas.microsoft.com/office/drawing/2014/main" id="{5EBCFC20-84BD-420C-B772-01FB9F3FAB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IDIGER\Mapa%20de%20Riesgos\Mapas\01.%20%20Direccionamiento%20Estrategico-%20Mapa%20de%20Riesgos%20Institucio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CTUALIZACION/14%20.Servicio%20al%20ciudadano/01-FT-21%20Formato%20mapa%20de%20riesgos%20institucional%20V7,%20SERVICIO%20AL%20USUARIO%20%20agosto%2028%20de%20202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jpmor/Downloads/01-FR-%2021Formato%20mapa%20de%20riesgos%20institucional%20%20Direccionamiento%20Estrat&#233;gicoxlsx%20(5)%2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jpmor/Downloads/Nuevo%2001-FR-021%20Matriz%20de%20Riesgo%20InsitucionaDGC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jpmor/Downloads/Nuevo%2001-FR-21%20Formato%20MRI%20V7%20%20-%20Proceso%2015%20CDI%20%20%20Revisado%2030.08.2023.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jpmor/Downloads/Nuevo%2001-FT-21%20Matriz%20de%20Riesgos%20Insitucional%20%20%20DTIC%20Ajustadoxlsx.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3"/>
      <sheetName val="1. CONTEXTO"/>
      <sheetName val="2.IDENTIFICACIÓN"/>
      <sheetName val="3. PROBABILIDAD"/>
      <sheetName val="4. IMPACTO GESTIÓN Y E"/>
      <sheetName val="4.1 IMPACTO CORRUPCIÓN"/>
      <sheetName val="5. ZONA RIESGO INHERENTE "/>
      <sheetName val="6. EVALUACIÓN (2)"/>
      <sheetName val="7. ZONA RIESGO RESIDUAL"/>
      <sheetName val="8. MAPA DE RIESGOS"/>
      <sheetName val="Listas"/>
    </sheetNames>
    <sheetDataSet>
      <sheetData sheetId="0">
        <row r="9">
          <cell r="B9" t="str">
            <v>CORRUPCIÓN</v>
          </cell>
        </row>
      </sheetData>
      <sheetData sheetId="1"/>
      <sheetData sheetId="2">
        <row r="4">
          <cell r="B4" t="str">
            <v>CORRUPCIÓN1</v>
          </cell>
        </row>
      </sheetData>
      <sheetData sheetId="3"/>
      <sheetData sheetId="4"/>
      <sheetData sheetId="5"/>
      <sheetData sheetId="6"/>
      <sheetData sheetId="7"/>
      <sheetData sheetId="8"/>
      <sheetData sheetId="9"/>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Punto de Partida"/>
      <sheetName val="2. Identificación del Riesgo"/>
      <sheetName val="3. Impacto Riesgo de Corrupción"/>
      <sheetName val="4. Riesgo Seguridad Informacion"/>
      <sheetName val="5. Valoración de Controles"/>
      <sheetName val="6.Valoración Control Corrupción"/>
      <sheetName val="7. Mapa de Riesgos General"/>
      <sheetName val="8. Seguimiento Cuatrimestral"/>
      <sheetName val="9. Seguimiento Consolidado"/>
      <sheetName val="Listas"/>
      <sheetName val="Datos Hoja 1"/>
    </sheetNames>
    <sheetDataSet>
      <sheetData sheetId="0"/>
      <sheetData sheetId="1"/>
      <sheetData sheetId="2"/>
      <sheetData sheetId="3"/>
      <sheetData sheetId="4"/>
      <sheetData sheetId="5"/>
      <sheetData sheetId="6"/>
      <sheetData sheetId="7"/>
      <sheetData sheetId="8"/>
      <sheetData sheetId="9">
        <row r="2">
          <cell r="B2" t="str">
            <v>Gestión</v>
          </cell>
          <cell r="D2" t="str">
            <v>Muy Baja: La actividad que conlleva el riesgo se ejecuta como máximo 2 veces por año</v>
          </cell>
          <cell r="E2" t="str">
            <v>Económico: Afectación menor a 10 SMLMV</v>
          </cell>
          <cell r="N2" t="str">
            <v>Aceptar</v>
          </cell>
          <cell r="O2" t="str">
            <v>SI</v>
          </cell>
          <cell r="Q2" t="str">
            <v>Casi seguro: Mas de una vez al año.</v>
          </cell>
          <cell r="AD2" t="str">
            <v>Evitar</v>
          </cell>
        </row>
        <row r="3">
          <cell r="B3" t="str">
            <v>Seguridad de la Información (Pérdida de Confidencialidad)</v>
          </cell>
          <cell r="D3" t="str">
            <v>Baja: La actividad que conlleva el riesgo se ejecuta de 3 a 24 veces por año</v>
          </cell>
          <cell r="E3" t="str">
            <v>Económico: Entre 10 y 50 SMLMV</v>
          </cell>
          <cell r="N3" t="str">
            <v>Evitar</v>
          </cell>
          <cell r="O3" t="str">
            <v>NO</v>
          </cell>
          <cell r="Q3" t="str">
            <v>Probable: Al menos una vez en el ultimo año.</v>
          </cell>
          <cell r="AD3" t="str">
            <v>Reducir</v>
          </cell>
        </row>
        <row r="4">
          <cell r="B4" t="str">
            <v>Seguridad de la Información (Pérdida de la Integridad)</v>
          </cell>
          <cell r="D4" t="str">
            <v>Media: La actividad que conlleva el riesgo se ejecuta de 24 a 500 veces por año</v>
          </cell>
          <cell r="E4" t="str">
            <v>Económico: Entre 50 y 100 SMLMV</v>
          </cell>
          <cell r="N4" t="str">
            <v>Reducir (Transferir)</v>
          </cell>
          <cell r="Q4" t="str">
            <v>Posible: Al menos una vez en los últimos dos años.</v>
          </cell>
          <cell r="AD4" t="str">
            <v>Compartir</v>
          </cell>
        </row>
        <row r="5">
          <cell r="B5" t="str">
            <v>Seguridad de la Información (Pérdida de la Disponibilidad)</v>
          </cell>
          <cell r="D5" t="str">
            <v>Alta: La actividad que conlleva el riesgo se ejecuta mínimo 500 veces al año y máximo 5000 veces por año</v>
          </cell>
          <cell r="E5" t="str">
            <v>Económico: Entre 100 y 500 SMLMV</v>
          </cell>
          <cell r="N5" t="str">
            <v>Reducir (Mitigar)</v>
          </cell>
          <cell r="Q5" t="str">
            <v>Improbable: Al menos una vez en los últimos 5 años.</v>
          </cell>
        </row>
        <row r="6">
          <cell r="B6" t="str">
            <v>Estratégico</v>
          </cell>
          <cell r="D6" t="str">
            <v>Muy Alta: La actividad que conlleva el riesgo se ejecuta más de 5000 veces por año</v>
          </cell>
          <cell r="E6" t="str">
            <v>Económico: Mayor a 500 SMLMV</v>
          </cell>
          <cell r="Q6" t="str">
            <v>Rara vez: No se ha presentado en los últimos cinco años.</v>
          </cell>
        </row>
        <row r="7">
          <cell r="B7" t="str">
            <v>Trámites, OPAs y Consultas de Acceso a la Información Pública</v>
          </cell>
          <cell r="E7" t="str">
            <v>Reputacional: El riesgo afecta la imagen de alguna área de la organización</v>
          </cell>
        </row>
        <row r="8">
          <cell r="B8" t="str">
            <v>Corrupción</v>
          </cell>
          <cell r="E8" t="str">
            <v>Reputacional: El riesgo afecta la imagen de la entidad internamente, de conocimiento general, nivel interno, de junta directiva y accionistas y/o de proveedores</v>
          </cell>
        </row>
        <row r="9">
          <cell r="B9" t="str">
            <v>Lavado de Activos</v>
          </cell>
          <cell r="E9" t="str">
            <v>Reputacional: El riesgo afecta la imagen de la entidad con algunos usuarios de relevancia frente al logro de los objetivos</v>
          </cell>
        </row>
        <row r="10">
          <cell r="B10" t="str">
            <v>Financiación del Terrorismo</v>
          </cell>
          <cell r="E10" t="str">
            <v>Reputacional: El riesgo afecta la imagen de de la entidad con efecto publicitario sostenido a nivel de sector administrativo, nivel departamental o municipal</v>
          </cell>
        </row>
        <row r="11">
          <cell r="B11" t="str">
            <v>Fuga de Capital Intelectual</v>
          </cell>
          <cell r="E11" t="str">
            <v>Reputacional: El riesgo afecta la imagen de la entidad a nivel nacional, con efecto publicitarios sostenible a nivel país</v>
          </cell>
        </row>
      </sheetData>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Punto de Partida"/>
      <sheetName val="2. Identificación del Riesgo"/>
      <sheetName val="3. Impacto Riesgo de Corrupción"/>
      <sheetName val="4. Riesgo Seguridad Informacion"/>
      <sheetName val="5. Valoración de Controles"/>
      <sheetName val="6.Valoración Control Corrupción"/>
      <sheetName val="7. Mapa de Riesgos General"/>
      <sheetName val="8. Seguimiento Cuatrimestral"/>
      <sheetName val="9. Seguimiento Consolidado"/>
      <sheetName val="Listas"/>
      <sheetName val="Datos Hoja 1"/>
    </sheetNames>
    <sheetDataSet>
      <sheetData sheetId="0"/>
      <sheetData sheetId="1">
        <row r="8">
          <cell r="B8" t="str">
            <v>Direccionamiento Estratégico</v>
          </cell>
          <cell r="C8" t="str">
            <v xml:space="preserve">Seguimiento a  plan opertaivo anual, plan estratégico Insitucional y proyectos de inversión  </v>
          </cell>
          <cell r="D8" t="str">
            <v>Afectación Económica (o presupuestal) y Reputacional</v>
          </cell>
          <cell r="E8" t="str">
            <v xml:space="preserve">
• Incompleta o inexacta información necesaria para establecer Planes, Programas y Proyectos.
.
• Bajo interés y/o desconocimiento de los temas de planeación estratégica y operativa.
• No sostenibilidad del modelo de gestión.
• Carencia de  sistemas de información institucional.</v>
          </cell>
          <cell r="F8" t="str">
            <v xml:space="preserve">
 • No cumplimiento de la planeación presupuestal, deficiencias en su seguimiento.
• Inapropiada definición de los lineamientos de direccionamiento estratégico
*No atender criterios técnicos en la planeación y seguimiento.
• Estrategias inadecuadas frente a las metas propuestas.
• Toma de decisiones inoportunas o inadecuadas.
• Los cambios en la ejecución de los proyectos no se ven reflejados en tiempo real en el presupuesto.
• No cumplimiento de la planeación presupuestal, deficiencias en su seguimiento</v>
          </cell>
          <cell r="G8" t="str">
            <v>Posibilidad de afectación económica  y reputacional  por información incompleta   o inexacta en los planes, programas y proyectos debido a la falta de seguimiento  y lineamientos</v>
          </cell>
          <cell r="H8" t="str">
            <v>Estratégico</v>
          </cell>
          <cell r="I8" t="str">
            <v>Ejecución y Administración de procesos</v>
          </cell>
          <cell r="J8" t="str">
            <v>Media: La actividad que conlleva el riesgo se ejecuta de 24 a 500 veces por año</v>
          </cell>
          <cell r="K8" t="str">
            <v>Media</v>
          </cell>
          <cell r="L8">
            <v>0.6</v>
          </cell>
          <cell r="M8" t="str">
            <v>Reputacional: El riesgo afecta la imagen de la entidad internamente, de conocimiento general, nivel interno, de junta directiva y accionistas y/o de proveedores</v>
          </cell>
          <cell r="N8" t="str">
            <v>Menor</v>
          </cell>
          <cell r="O8">
            <v>0.4</v>
          </cell>
          <cell r="P8" t="str">
            <v>Moderado</v>
          </cell>
        </row>
        <row r="9">
          <cell r="B9"/>
          <cell r="C9"/>
          <cell r="D9"/>
          <cell r="E9"/>
          <cell r="F9"/>
          <cell r="G9"/>
          <cell r="H9"/>
          <cell r="I9"/>
          <cell r="J9"/>
          <cell r="K9"/>
          <cell r="L9"/>
          <cell r="M9"/>
          <cell r="N9"/>
          <cell r="O9"/>
          <cell r="P9"/>
        </row>
        <row r="10">
          <cell r="B10"/>
          <cell r="C10"/>
          <cell r="D10"/>
          <cell r="E10"/>
          <cell r="F10"/>
          <cell r="G10"/>
          <cell r="H10"/>
          <cell r="I10"/>
          <cell r="J10"/>
          <cell r="K10"/>
          <cell r="L10"/>
          <cell r="M10"/>
          <cell r="N10"/>
          <cell r="O10"/>
          <cell r="P10"/>
        </row>
        <row r="11">
          <cell r="B11" t="str">
            <v>Direccionamiento Estratégico</v>
          </cell>
          <cell r="C11" t="str">
            <v xml:space="preserve">Creación, actualización y eliminación y control de documentos. </v>
          </cell>
          <cell r="D11" t="str">
            <v>Afectación Reputacional</v>
          </cell>
          <cell r="E11" t="str">
            <v xml:space="preserve">*Pérdida de la Integridad y disponibilidad de  de la Información digital.
*  Migración de plataforma con  datos inconsistentes o faltantes.
*  Fallas en la infraestructura tecnológica 
* Fallas en los Aplicativos 
</v>
          </cell>
          <cell r="F11" t="str">
            <v xml:space="preserve">* Malware o ataques en los sistemas de información
* No realizar un backup correctamente.
•  Errores humanos
* Fallas tecnológicas en infraestructura no administrada por la Entidad.  
*Bloqueos o caída  en los software del Sistema de Gestión de Calidad.* </v>
          </cell>
          <cell r="G11" t="str">
            <v xml:space="preserve">Posibilidad de afectación yreputacional  por  pérdida de la Integridad y disponibilidad de  de la Información digital,debido a  los ataques d en los sitemas de información,fallas técnologicas en infraestructura no administrada por la Entidad.  </v>
          </cell>
          <cell r="H11" t="str">
            <v>Seguridad de la Información (Pérdida de la Disponibilidad)</v>
          </cell>
          <cell r="I11" t="str">
            <v>Ejecución y Administración de procesos</v>
          </cell>
          <cell r="J11" t="str">
            <v>Media: La actividad que conlleva el riesgo se ejecuta de 24 a 500 veces por año</v>
          </cell>
          <cell r="K11" t="str">
            <v>Media</v>
          </cell>
          <cell r="L11">
            <v>0.6</v>
          </cell>
          <cell r="M11" t="str">
            <v>Reputacional: El riesgo afecta la imagen de la entidad internamente, de conocimiento general, nivel interno, de junta directiva y accionistas y/o de proveedores</v>
          </cell>
          <cell r="N11" t="str">
            <v>Menor</v>
          </cell>
          <cell r="O11">
            <v>0.4</v>
          </cell>
          <cell r="P11" t="str">
            <v>Moderado</v>
          </cell>
        </row>
        <row r="12">
          <cell r="B12"/>
          <cell r="C12"/>
          <cell r="D12"/>
          <cell r="E12"/>
          <cell r="F12"/>
          <cell r="G12"/>
          <cell r="H12"/>
          <cell r="I12"/>
          <cell r="J12"/>
          <cell r="K12"/>
          <cell r="L12"/>
          <cell r="M12"/>
          <cell r="N12"/>
          <cell r="O12"/>
          <cell r="P12"/>
        </row>
        <row r="13">
          <cell r="B13"/>
          <cell r="C13"/>
          <cell r="D13"/>
          <cell r="E13"/>
          <cell r="F13"/>
          <cell r="G13"/>
          <cell r="H13"/>
          <cell r="I13"/>
          <cell r="J13"/>
          <cell r="K13"/>
          <cell r="L13"/>
          <cell r="M13"/>
          <cell r="N13"/>
          <cell r="O13"/>
          <cell r="P13"/>
        </row>
        <row r="14">
          <cell r="B14" t="str">
            <v>Direccionamiento Estratégico</v>
          </cell>
          <cell r="C14" t="str">
            <v>Producción Documenta Física en la Dirección de Planeaciónl</v>
          </cell>
          <cell r="D14" t="str">
            <v>Afectación Reputacional</v>
          </cell>
          <cell r="E14" t="str">
            <v>* Inadecuado tratamiento y almacenamiento archivístico.
* * Desastres naturales  o industriales.
* Robos o extravíos.
* Acciones de vandalismo o terrorismo.
* Deterioro o daño de los documentos físicos.</v>
          </cell>
          <cell r="F14" t="str">
            <v>* Desastres naturales  o industriales.
* Robos o extravíos.
* Acciones de vandalismo o terrorismo.
* Deterioro o daño de los documentos físicos.
* Inadecuado tratamiento y almacenamiento archivístico.</v>
          </cell>
          <cell r="G14" t="str">
            <v>. Posibilidad de perdida o daño de los documentos críticos del proceso en medio físico</v>
          </cell>
          <cell r="H14" t="str">
            <v>Seguridad de la Información (Pérdida de la Disponibilidad)</v>
          </cell>
          <cell r="I14" t="str">
            <v>Ejecución y Administración de procesos</v>
          </cell>
          <cell r="J14" t="str">
            <v>Media: La actividad que conlleva el riesgo se ejecuta de 24 a 500 veces por año</v>
          </cell>
          <cell r="K14" t="str">
            <v>Media</v>
          </cell>
          <cell r="L14">
            <v>0.6</v>
          </cell>
          <cell r="M14" t="str">
            <v>Reputacional: El riesgo afecta la imagen de alguna área de la organización</v>
          </cell>
          <cell r="N14" t="str">
            <v>Leve</v>
          </cell>
          <cell r="O14">
            <v>0.2</v>
          </cell>
          <cell r="P14" t="str">
            <v>Moderado</v>
          </cell>
        </row>
        <row r="15">
          <cell r="B15"/>
          <cell r="C15"/>
          <cell r="D15"/>
          <cell r="E15"/>
          <cell r="F15"/>
          <cell r="G15"/>
          <cell r="H15"/>
          <cell r="I15"/>
          <cell r="J15"/>
          <cell r="K15"/>
          <cell r="L15"/>
          <cell r="M15"/>
          <cell r="N15"/>
          <cell r="O15"/>
          <cell r="P15"/>
        </row>
        <row r="16">
          <cell r="B16"/>
          <cell r="C16"/>
          <cell r="D16"/>
          <cell r="E16"/>
          <cell r="F16"/>
          <cell r="G16"/>
          <cell r="H16"/>
          <cell r="I16"/>
          <cell r="J16"/>
          <cell r="K16"/>
          <cell r="L16"/>
          <cell r="M16"/>
          <cell r="N16"/>
          <cell r="O16"/>
          <cell r="P16"/>
        </row>
      </sheetData>
      <sheetData sheetId="2">
        <row r="8">
          <cell r="Z8" t="str">
            <v/>
          </cell>
        </row>
        <row r="9">
          <cell r="Z9"/>
        </row>
        <row r="10">
          <cell r="Z10"/>
        </row>
        <row r="11">
          <cell r="Z11" t="str">
            <v/>
          </cell>
        </row>
        <row r="12">
          <cell r="Z12"/>
        </row>
        <row r="13">
          <cell r="Z13"/>
        </row>
        <row r="14">
          <cell r="Z14" t="str">
            <v/>
          </cell>
        </row>
        <row r="15">
          <cell r="Z15"/>
        </row>
        <row r="16">
          <cell r="Z16"/>
        </row>
      </sheetData>
      <sheetData sheetId="3"/>
      <sheetData sheetId="4">
        <row r="8">
          <cell r="H8" t="str">
            <v>El profesional de la Dirección de planeación definie los lineamientos para realizar el seguimiento  a los planes, programas y proyectos.</v>
          </cell>
          <cell r="I8" t="str">
            <v>Preventivo</v>
          </cell>
          <cell r="J8" t="str">
            <v>Afecta probabilidad</v>
          </cell>
          <cell r="K8" t="str">
            <v>Manual</v>
          </cell>
          <cell r="L8" t="str">
            <v>Documentado</v>
          </cell>
          <cell r="M8" t="str">
            <v>Aleatoria</v>
          </cell>
          <cell r="N8" t="str">
            <v>Con registro</v>
          </cell>
          <cell r="O8" t="str">
            <v>Correos Insititucional, Sirius</v>
          </cell>
          <cell r="P8" t="str">
            <v>Información Suministrada por  los procesos.</v>
          </cell>
          <cell r="Q8" t="str">
            <v>A través de  una comunicación oficial  se da a conocer los lineamientos para el reporte y seguimiento de los planes, programas y proyectos.</v>
          </cell>
          <cell r="R8">
            <v>0.4</v>
          </cell>
          <cell r="U8">
            <v>0.36</v>
          </cell>
          <cell r="V8">
            <v>0</v>
          </cell>
        </row>
        <row r="9">
          <cell r="H9" t="str">
            <v>El profesional de la Dirección de planeación realiza seguimiento a los  planes, programas y proyectos.</v>
          </cell>
          <cell r="I9" t="str">
            <v>Preventivo</v>
          </cell>
          <cell r="J9" t="str">
            <v>Afecta probabilidad</v>
          </cell>
          <cell r="K9" t="str">
            <v>Manual</v>
          </cell>
          <cell r="L9" t="str">
            <v>Documentado</v>
          </cell>
          <cell r="M9" t="str">
            <v>Continua</v>
          </cell>
          <cell r="N9" t="str">
            <v>Con registro</v>
          </cell>
          <cell r="O9" t="str">
            <v>Correos Insititucional, publicaciones en la página web</v>
          </cell>
          <cell r="P9" t="str">
            <v>Información Suministrada por  los procesos.</v>
          </cell>
          <cell r="Q9" t="str">
            <v>A través de  una correo electrónico  o comunicación oficial se informa a los responsables  de las posibles desviaciones encontradas en  los reportes de información.</v>
          </cell>
          <cell r="R9">
            <v>0.4</v>
          </cell>
          <cell r="U9">
            <v>0.216</v>
          </cell>
          <cell r="V9">
            <v>0</v>
          </cell>
        </row>
        <row r="10">
          <cell r="H10" t="str">
            <v xml:space="preserve">  </v>
          </cell>
          <cell r="I10"/>
          <cell r="J10" t="str">
            <v/>
          </cell>
          <cell r="K10"/>
          <cell r="L10"/>
          <cell r="M10"/>
          <cell r="N10"/>
          <cell r="O10"/>
          <cell r="P10"/>
          <cell r="Q10"/>
          <cell r="R10" t="str">
            <v/>
          </cell>
          <cell r="U10">
            <v>0</v>
          </cell>
          <cell r="V10">
            <v>0</v>
          </cell>
        </row>
        <row r="11">
          <cell r="H11" t="str">
            <v>El profesional de la Dirección de planeación realiza un backup  de los documentos creados, actualizados e eliminados   en el aplicativo del  Sistema de gestión de la calidad en una carpeta compartida    de la Dirección de Planeación (Ubicada en el servidor
Planeacion\\172.28.4.36)</v>
          </cell>
          <cell r="I11" t="str">
            <v>Preventivo</v>
          </cell>
          <cell r="J11" t="str">
            <v>Afecta probabilidad</v>
          </cell>
          <cell r="K11" t="str">
            <v>Manual</v>
          </cell>
          <cell r="L11" t="str">
            <v>Documentado</v>
          </cell>
          <cell r="M11" t="str">
            <v>Continua</v>
          </cell>
          <cell r="N11" t="str">
            <v>Con registro</v>
          </cell>
          <cell r="O11" t="str">
            <v>Carpeta compartida en la  de la Dirección de Planeación (Ubicada en el servidor
Planeacion\\172.28.4.36)</v>
          </cell>
          <cell r="P11" t="str">
            <v>Solicitudes de  creación eliminación, actualización  de documentos realizadas  por los procesos.</v>
          </cell>
          <cell r="Q11" t="str">
            <v>A través de cumplimiento de los lineamientos establecidos  en le procedimiento  para la creación , actualización , eliminación y control de documentos.
Correo electrónicos enviados   por parte de la profesional que verifica la trzabalidad decumental  a los pares de procesos  informando de alguna desvuación encontrada.</v>
          </cell>
          <cell r="R11">
            <v>0.4</v>
          </cell>
          <cell r="U11">
            <v>0.36</v>
          </cell>
          <cell r="V11">
            <v>0</v>
          </cell>
        </row>
        <row r="12">
          <cell r="H12" t="str">
            <v>El profesional de la Dirección de planeación realiza un backup  de los informes y documentos recibidos  en  la dirección de planeación  en el one drive y carpeta compartida   de la Dirección de Planeación (Ubicada en el servidor
Planeacion\\172.28.4.36)</v>
          </cell>
          <cell r="I12" t="str">
            <v>Preventivo</v>
          </cell>
          <cell r="J12" t="str">
            <v>Afecta probabilidad</v>
          </cell>
          <cell r="K12" t="str">
            <v>Manual</v>
          </cell>
          <cell r="L12" t="str">
            <v>Documentado</v>
          </cell>
          <cell r="N12" t="str">
            <v>Con registro</v>
          </cell>
          <cell r="O12" t="str">
            <v>One Drive del correo insitucional y carpeta compartida   de la Dirección de Planeación (Ubicada en el servidor
Planeacion\\172.28.4.36)</v>
          </cell>
          <cell r="P12" t="str">
            <v>Informes producidos y recibidos por la Dirección de Planeación.</v>
          </cell>
          <cell r="Q12" t="str">
            <v>Cuando se solicitan a través de otras dependencias documentos pertenecientes a la Dirección de Planeación y se cuenta con la disponilibidad de la información.</v>
          </cell>
          <cell r="R12">
            <v>0.4</v>
          </cell>
          <cell r="U12">
            <v>0.216</v>
          </cell>
          <cell r="V12">
            <v>0</v>
          </cell>
        </row>
        <row r="13">
          <cell r="H13" t="str">
            <v xml:space="preserve">  </v>
          </cell>
          <cell r="I13"/>
          <cell r="J13" t="str">
            <v/>
          </cell>
          <cell r="K13"/>
          <cell r="L13"/>
          <cell r="N13"/>
          <cell r="O13"/>
          <cell r="P13"/>
          <cell r="Q13"/>
          <cell r="R13" t="str">
            <v/>
          </cell>
          <cell r="U13">
            <v>0</v>
          </cell>
          <cell r="V13">
            <v>0</v>
          </cell>
        </row>
        <row r="14">
          <cell r="H14" t="str">
            <v xml:space="preserve">El gestor documental  administra el archivo de gestión del proceso en procura de su organización y en cumplimiento de lo dispuesto en el Manual de Gestión Documental y directrices existentes al respecto en la Entidad </v>
          </cell>
          <cell r="I14" t="str">
            <v>Preventivo</v>
          </cell>
          <cell r="J14" t="str">
            <v>Afecta probabilidad</v>
          </cell>
          <cell r="K14" t="str">
            <v>Manual</v>
          </cell>
          <cell r="L14" t="str">
            <v>Documentado</v>
          </cell>
          <cell r="M14" t="str">
            <v>Aleatoria</v>
          </cell>
          <cell r="N14" t="str">
            <v>Con registro</v>
          </cell>
          <cell r="O14" t="str">
            <v>Archivo de  Gestión de la Dirección De Planeación</v>
          </cell>
          <cell r="P14" t="str">
            <v>Informes producidos y recibidos por la Dirección de Planeación.</v>
          </cell>
          <cell r="Q14" t="str">
            <v>Cuando se solicitan a través de otras dependencias documentos pertenecientes a la Dirección de Planeación y se cuenta con la disponilibidad de la información.</v>
          </cell>
          <cell r="R14">
            <v>0.4</v>
          </cell>
          <cell r="U14">
            <v>0.36</v>
          </cell>
          <cell r="V14">
            <v>0</v>
          </cell>
        </row>
        <row r="15">
          <cell r="H15" t="str">
            <v xml:space="preserve">  </v>
          </cell>
          <cell r="I15"/>
          <cell r="J15" t="str">
            <v/>
          </cell>
          <cell r="K15"/>
          <cell r="L15"/>
          <cell r="M15"/>
          <cell r="N15"/>
          <cell r="O15"/>
          <cell r="P15"/>
          <cell r="Q15"/>
          <cell r="R15" t="str">
            <v/>
          </cell>
          <cell r="U15">
            <v>0</v>
          </cell>
          <cell r="V15">
            <v>0</v>
          </cell>
        </row>
        <row r="16">
          <cell r="H16" t="str">
            <v xml:space="preserve">  </v>
          </cell>
          <cell r="I16"/>
          <cell r="J16" t="str">
            <v/>
          </cell>
          <cell r="K16"/>
          <cell r="L16"/>
          <cell r="M16"/>
          <cell r="N16"/>
          <cell r="O16"/>
          <cell r="P16"/>
          <cell r="Q16"/>
          <cell r="R16" t="str">
            <v/>
          </cell>
          <cell r="U16">
            <v>0</v>
          </cell>
          <cell r="V16">
            <v>0</v>
          </cell>
        </row>
      </sheetData>
      <sheetData sheetId="5">
        <row r="8">
          <cell r="E8"/>
          <cell r="W8" t="str">
            <v/>
          </cell>
        </row>
        <row r="9">
          <cell r="E9"/>
          <cell r="W9"/>
        </row>
        <row r="10">
          <cell r="E10"/>
          <cell r="W10"/>
        </row>
        <row r="11">
          <cell r="E11"/>
          <cell r="W11" t="str">
            <v/>
          </cell>
        </row>
        <row r="12">
          <cell r="E12"/>
          <cell r="W12"/>
        </row>
        <row r="13">
          <cell r="E13"/>
          <cell r="W13"/>
        </row>
        <row r="14">
          <cell r="E14"/>
          <cell r="W14" t="str">
            <v/>
          </cell>
        </row>
        <row r="15">
          <cell r="E15"/>
          <cell r="W15"/>
        </row>
        <row r="16">
          <cell r="E16"/>
          <cell r="W16"/>
        </row>
      </sheetData>
      <sheetData sheetId="6"/>
      <sheetData sheetId="7">
        <row r="8">
          <cell r="B8" t="str">
            <v>Direccionamiento Estratégico</v>
          </cell>
          <cell r="C8" t="str">
            <v>Posibilidad de afectación económica  y reputacional  por información incompleta   o inexacta en los planes, programas y proyectos debido a la falta de seguimiento  y lineamientos</v>
          </cell>
          <cell r="D8" t="str">
            <v>Estratégico</v>
          </cell>
          <cell r="F8"/>
          <cell r="J8"/>
          <cell r="M8">
            <v>1</v>
          </cell>
          <cell r="Q8"/>
          <cell r="T8"/>
          <cell r="X8"/>
        </row>
        <row r="9">
          <cell r="B9"/>
          <cell r="C9"/>
          <cell r="D9"/>
          <cell r="F9"/>
          <cell r="J9"/>
          <cell r="M9"/>
          <cell r="Q9"/>
          <cell r="T9"/>
          <cell r="X9"/>
        </row>
        <row r="10">
          <cell r="B10"/>
          <cell r="C10"/>
          <cell r="D10"/>
          <cell r="F10"/>
          <cell r="J10"/>
          <cell r="M10"/>
          <cell r="Q10"/>
          <cell r="T10"/>
          <cell r="X10"/>
        </row>
        <row r="11">
          <cell r="B11" t="str">
            <v>Direccionamiento Estratégico</v>
          </cell>
          <cell r="C11" t="str">
            <v xml:space="preserve">Posibilidad de afectación yreputacional  por  pérdida de la Integridad y disponibilidad de  de la Información digital,debido a  los ataques d en los sitemas de información,fallas técnologicas en infraestructura no administrada por la Entidad.  </v>
          </cell>
          <cell r="D11" t="str">
            <v>Seguridad de la Información (Pérdida de la Disponibilidad)</v>
          </cell>
          <cell r="F11"/>
          <cell r="J11"/>
          <cell r="M11">
            <v>1</v>
          </cell>
          <cell r="Q11"/>
          <cell r="T11"/>
          <cell r="X11"/>
        </row>
        <row r="12">
          <cell r="B12"/>
          <cell r="C12"/>
          <cell r="D12"/>
          <cell r="F12"/>
          <cell r="J12"/>
          <cell r="M12"/>
          <cell r="Q12"/>
          <cell r="T12"/>
          <cell r="X12"/>
        </row>
        <row r="13">
          <cell r="B13"/>
          <cell r="C13"/>
          <cell r="D13"/>
          <cell r="F13"/>
          <cell r="J13"/>
          <cell r="M13"/>
          <cell r="Q13"/>
          <cell r="T13"/>
          <cell r="X13"/>
        </row>
        <row r="14">
          <cell r="B14" t="str">
            <v>Direccionamiento Estratégico</v>
          </cell>
          <cell r="C14" t="str">
            <v>. Posibilidad de perdida o daño de los documentos críticos del proceso en medio físico</v>
          </cell>
          <cell r="D14" t="str">
            <v>Seguridad de la Información (Pérdida de la Disponibilidad)</v>
          </cell>
          <cell r="F14"/>
          <cell r="J14"/>
          <cell r="M14">
            <v>1</v>
          </cell>
          <cell r="Q14"/>
          <cell r="T14"/>
          <cell r="X14"/>
        </row>
        <row r="15">
          <cell r="B15"/>
          <cell r="C15"/>
          <cell r="D15"/>
          <cell r="F15"/>
          <cell r="J15"/>
          <cell r="M15"/>
          <cell r="Q15"/>
          <cell r="T15"/>
          <cell r="X15"/>
        </row>
        <row r="16">
          <cell r="B16"/>
          <cell r="C16"/>
          <cell r="D16"/>
          <cell r="F16"/>
          <cell r="J16"/>
          <cell r="M16"/>
          <cell r="Q16"/>
          <cell r="T16"/>
          <cell r="X16"/>
        </row>
        <row r="17">
          <cell r="B17" t="str">
            <v>Gestión del Conocimiento e Innovación</v>
          </cell>
          <cell r="C17" t="str">
            <v>Posibilidad de afectación reputacional debido al incumplimiento en las metas institucionales e insatisfacción de los grupos de valor por el desconocimiento de los lineamientos establecidos en la entidad para conservar el conocimiento tácito y explícito y por el no diligenciamiento del formato 02-FR-11 "Entrevista para la Conservación del Conocimiento" por parte de funcionarios que presentan situaciones administrativas de retiro definitivo, encargo y reubicación</v>
          </cell>
          <cell r="D17" t="str">
            <v>Fuga de Capital Intelectual</v>
          </cell>
          <cell r="F17" t="str">
            <v>|100</v>
          </cell>
          <cell r="J17"/>
          <cell r="M17">
            <v>1</v>
          </cell>
          <cell r="Q17"/>
          <cell r="T17"/>
          <cell r="X17"/>
        </row>
        <row r="18">
          <cell r="B18"/>
          <cell r="C18"/>
          <cell r="D18"/>
          <cell r="F18"/>
          <cell r="J18"/>
          <cell r="M18"/>
          <cell r="Q18"/>
          <cell r="T18"/>
          <cell r="X18"/>
        </row>
        <row r="19">
          <cell r="B19"/>
          <cell r="C19"/>
          <cell r="D19"/>
          <cell r="F19"/>
          <cell r="J19"/>
          <cell r="M19"/>
          <cell r="Q19"/>
          <cell r="T19"/>
          <cell r="X19"/>
        </row>
        <row r="20">
          <cell r="B20" t="str">
            <v>Gestión del Conocimiento e Innovación</v>
          </cell>
          <cell r="C20" t="str">
            <v>Posibilidad de afectación reputacional debido al incumplimiento en las metas del proceso e insatisfacción de los grupos de valor por debilidades en el almacenamiento de los documentos producidos por los funcionarios y colaboradores de la Dirección de Gestión del Conocimiento e Innovación</v>
          </cell>
          <cell r="D20" t="str">
            <v>Seguridad de la Información (Pérdida de la Disponibilidad)</v>
          </cell>
          <cell r="F20"/>
          <cell r="J20"/>
          <cell r="M20">
            <v>1</v>
          </cell>
          <cell r="Q20"/>
          <cell r="T20"/>
          <cell r="X20"/>
        </row>
        <row r="21">
          <cell r="B21"/>
          <cell r="C21"/>
          <cell r="D21"/>
          <cell r="F21"/>
          <cell r="J21"/>
          <cell r="M21"/>
          <cell r="Q21"/>
          <cell r="T21"/>
          <cell r="X21"/>
        </row>
        <row r="22">
          <cell r="B22"/>
          <cell r="C22"/>
          <cell r="D22"/>
          <cell r="F22"/>
          <cell r="J22"/>
          <cell r="M22"/>
          <cell r="Q22"/>
          <cell r="T22"/>
          <cell r="X22"/>
        </row>
        <row r="23">
          <cell r="B23" t="str">
            <v/>
          </cell>
          <cell r="C23" t="str">
            <v/>
          </cell>
          <cell r="D23" t="str">
            <v/>
          </cell>
          <cell r="F23"/>
          <cell r="J23"/>
          <cell r="M23"/>
          <cell r="Q23"/>
          <cell r="T23"/>
          <cell r="X23"/>
        </row>
        <row r="24">
          <cell r="B24"/>
          <cell r="C24"/>
          <cell r="D24"/>
          <cell r="F24"/>
          <cell r="J24"/>
          <cell r="M24"/>
          <cell r="Q24"/>
          <cell r="T24"/>
          <cell r="X24"/>
        </row>
        <row r="25">
          <cell r="B25"/>
          <cell r="C25"/>
          <cell r="D25"/>
          <cell r="F25"/>
          <cell r="J25"/>
          <cell r="M25"/>
          <cell r="Q25"/>
          <cell r="T25"/>
          <cell r="X25"/>
        </row>
        <row r="26">
          <cell r="B26" t="str">
            <v/>
          </cell>
          <cell r="C26" t="str">
            <v/>
          </cell>
          <cell r="D26" t="str">
            <v/>
          </cell>
          <cell r="F26"/>
          <cell r="J26"/>
          <cell r="M26"/>
          <cell r="Q26"/>
          <cell r="T26"/>
          <cell r="X26"/>
        </row>
        <row r="27">
          <cell r="B27"/>
          <cell r="C27"/>
          <cell r="D27"/>
          <cell r="F27"/>
          <cell r="J27"/>
          <cell r="M27"/>
          <cell r="Q27"/>
          <cell r="T27"/>
          <cell r="X27"/>
        </row>
        <row r="28">
          <cell r="B28"/>
          <cell r="C28"/>
          <cell r="D28"/>
          <cell r="F28"/>
          <cell r="J28"/>
          <cell r="M28"/>
          <cell r="Q28"/>
          <cell r="T28"/>
          <cell r="X28"/>
        </row>
        <row r="29">
          <cell r="B29" t="str">
            <v/>
          </cell>
          <cell r="C29" t="str">
            <v/>
          </cell>
          <cell r="D29" t="str">
            <v/>
          </cell>
          <cell r="F29"/>
          <cell r="J29"/>
          <cell r="M29"/>
          <cell r="Q29"/>
          <cell r="T29"/>
          <cell r="X29"/>
        </row>
        <row r="30">
          <cell r="B30"/>
          <cell r="C30"/>
          <cell r="D30"/>
          <cell r="F30"/>
          <cell r="J30"/>
          <cell r="M30"/>
          <cell r="Q30"/>
          <cell r="T30"/>
          <cell r="X30"/>
        </row>
        <row r="31">
          <cell r="B31"/>
          <cell r="C31"/>
          <cell r="D31"/>
          <cell r="F31"/>
          <cell r="J31"/>
          <cell r="M31"/>
          <cell r="Q31"/>
          <cell r="T31"/>
          <cell r="X31"/>
        </row>
        <row r="32">
          <cell r="B32" t="str">
            <v/>
          </cell>
          <cell r="C32" t="str">
            <v/>
          </cell>
          <cell r="D32" t="str">
            <v/>
          </cell>
          <cell r="F32"/>
          <cell r="J32"/>
          <cell r="M32"/>
          <cell r="Q32"/>
          <cell r="T32"/>
          <cell r="X32"/>
        </row>
        <row r="33">
          <cell r="B33"/>
          <cell r="C33"/>
          <cell r="D33"/>
          <cell r="F33"/>
          <cell r="J33"/>
          <cell r="M33"/>
          <cell r="Q33"/>
          <cell r="T33"/>
          <cell r="X33"/>
        </row>
        <row r="34">
          <cell r="B34"/>
          <cell r="C34"/>
          <cell r="D34"/>
          <cell r="F34"/>
          <cell r="J34"/>
          <cell r="M34"/>
          <cell r="Q34"/>
          <cell r="T34"/>
          <cell r="X34"/>
        </row>
        <row r="35">
          <cell r="B35" t="str">
            <v/>
          </cell>
          <cell r="C35" t="str">
            <v/>
          </cell>
          <cell r="D35" t="str">
            <v/>
          </cell>
          <cell r="F35"/>
          <cell r="J35"/>
          <cell r="M35"/>
          <cell r="Q35"/>
          <cell r="T35"/>
          <cell r="X35"/>
        </row>
        <row r="36">
          <cell r="B36"/>
          <cell r="C36"/>
          <cell r="D36"/>
          <cell r="F36"/>
          <cell r="J36"/>
          <cell r="M36"/>
          <cell r="Q36"/>
          <cell r="T36"/>
          <cell r="X36"/>
        </row>
        <row r="37">
          <cell r="B37"/>
          <cell r="C37"/>
          <cell r="D37"/>
          <cell r="F37"/>
          <cell r="J37"/>
          <cell r="M37"/>
          <cell r="Q37"/>
          <cell r="T37"/>
          <cell r="X37"/>
        </row>
        <row r="38">
          <cell r="B38" t="str">
            <v/>
          </cell>
          <cell r="C38" t="str">
            <v/>
          </cell>
          <cell r="D38" t="str">
            <v/>
          </cell>
          <cell r="F38"/>
          <cell r="J38"/>
          <cell r="M38"/>
          <cell r="Q38"/>
          <cell r="T38"/>
          <cell r="X38"/>
        </row>
        <row r="39">
          <cell r="B39"/>
          <cell r="C39"/>
          <cell r="D39"/>
          <cell r="F39"/>
          <cell r="J39"/>
          <cell r="M39"/>
          <cell r="Q39"/>
          <cell r="T39"/>
          <cell r="X39"/>
        </row>
        <row r="40">
          <cell r="B40"/>
          <cell r="C40"/>
          <cell r="D40"/>
          <cell r="F40"/>
          <cell r="J40"/>
          <cell r="M40"/>
          <cell r="Q40"/>
          <cell r="T40"/>
          <cell r="X40"/>
        </row>
        <row r="41">
          <cell r="B41" t="str">
            <v/>
          </cell>
          <cell r="C41" t="str">
            <v/>
          </cell>
          <cell r="D41" t="str">
            <v/>
          </cell>
          <cell r="F41"/>
          <cell r="J41"/>
          <cell r="M41"/>
          <cell r="Q41"/>
          <cell r="T41"/>
          <cell r="X41"/>
        </row>
        <row r="42">
          <cell r="B42"/>
          <cell r="C42"/>
          <cell r="D42"/>
          <cell r="F42"/>
          <cell r="J42"/>
          <cell r="M42"/>
          <cell r="Q42"/>
          <cell r="T42"/>
          <cell r="X42"/>
        </row>
        <row r="43">
          <cell r="B43"/>
          <cell r="C43"/>
          <cell r="D43"/>
          <cell r="F43"/>
          <cell r="J43"/>
          <cell r="M43"/>
          <cell r="Q43"/>
          <cell r="T43"/>
          <cell r="X43"/>
        </row>
        <row r="44">
          <cell r="B44" t="str">
            <v/>
          </cell>
          <cell r="C44" t="str">
            <v/>
          </cell>
          <cell r="D44" t="str">
            <v/>
          </cell>
          <cell r="F44"/>
          <cell r="J44"/>
          <cell r="M44"/>
          <cell r="Q44"/>
          <cell r="T44"/>
          <cell r="X44"/>
        </row>
        <row r="45">
          <cell r="B45"/>
          <cell r="C45"/>
          <cell r="D45"/>
          <cell r="F45"/>
          <cell r="J45"/>
          <cell r="M45"/>
          <cell r="Q45"/>
          <cell r="T45"/>
          <cell r="X45"/>
        </row>
        <row r="46">
          <cell r="B46"/>
          <cell r="C46"/>
          <cell r="D46"/>
          <cell r="F46"/>
          <cell r="J46"/>
          <cell r="M46"/>
          <cell r="Q46"/>
          <cell r="T46"/>
          <cell r="X46"/>
        </row>
        <row r="47">
          <cell r="B47" t="str">
            <v/>
          </cell>
          <cell r="C47" t="str">
            <v/>
          </cell>
          <cell r="D47" t="str">
            <v/>
          </cell>
          <cell r="F47"/>
          <cell r="J47"/>
          <cell r="M47"/>
          <cell r="Q47"/>
          <cell r="T47"/>
          <cell r="X47"/>
        </row>
        <row r="48">
          <cell r="B48"/>
          <cell r="C48"/>
          <cell r="D48"/>
          <cell r="F48"/>
          <cell r="J48"/>
          <cell r="M48"/>
          <cell r="Q48"/>
          <cell r="T48"/>
          <cell r="X48"/>
        </row>
        <row r="49">
          <cell r="B49"/>
          <cell r="C49"/>
          <cell r="D49"/>
          <cell r="F49"/>
          <cell r="J49"/>
          <cell r="M49"/>
          <cell r="Q49"/>
          <cell r="T49"/>
          <cell r="X49"/>
        </row>
        <row r="50">
          <cell r="B50" t="str">
            <v/>
          </cell>
          <cell r="C50" t="str">
            <v/>
          </cell>
          <cell r="D50" t="str">
            <v/>
          </cell>
          <cell r="F50"/>
          <cell r="J50"/>
          <cell r="M50"/>
          <cell r="Q50"/>
          <cell r="T50"/>
          <cell r="X50"/>
        </row>
        <row r="51">
          <cell r="B51"/>
          <cell r="C51"/>
          <cell r="D51"/>
          <cell r="F51"/>
          <cell r="J51"/>
          <cell r="M51"/>
          <cell r="Q51"/>
          <cell r="T51"/>
          <cell r="X51"/>
        </row>
        <row r="52">
          <cell r="B52"/>
          <cell r="C52"/>
          <cell r="D52"/>
          <cell r="F52"/>
          <cell r="J52"/>
          <cell r="M52"/>
          <cell r="Q52"/>
          <cell r="T52"/>
          <cell r="X52"/>
        </row>
        <row r="53">
          <cell r="B53" t="str">
            <v/>
          </cell>
          <cell r="C53" t="str">
            <v/>
          </cell>
          <cell r="D53" t="str">
            <v/>
          </cell>
          <cell r="F53"/>
          <cell r="J53"/>
          <cell r="M53"/>
          <cell r="Q53"/>
          <cell r="T53"/>
          <cell r="X53"/>
        </row>
        <row r="54">
          <cell r="B54"/>
          <cell r="C54"/>
          <cell r="D54"/>
          <cell r="F54"/>
          <cell r="J54"/>
          <cell r="M54"/>
          <cell r="Q54"/>
          <cell r="T54"/>
          <cell r="X54"/>
        </row>
        <row r="55">
          <cell r="B55"/>
          <cell r="C55"/>
          <cell r="D55"/>
          <cell r="F55"/>
          <cell r="J55"/>
          <cell r="M55"/>
          <cell r="Q55"/>
          <cell r="T55"/>
          <cell r="X55"/>
        </row>
        <row r="56">
          <cell r="B56" t="str">
            <v/>
          </cell>
          <cell r="C56" t="str">
            <v/>
          </cell>
          <cell r="D56" t="str">
            <v/>
          </cell>
          <cell r="F56"/>
          <cell r="J56"/>
          <cell r="M56"/>
          <cell r="Q56"/>
          <cell r="T56"/>
          <cell r="X56"/>
        </row>
        <row r="57">
          <cell r="B57"/>
          <cell r="C57"/>
          <cell r="D57"/>
          <cell r="F57"/>
          <cell r="J57"/>
          <cell r="M57"/>
          <cell r="Q57"/>
          <cell r="T57"/>
          <cell r="X57"/>
        </row>
        <row r="58">
          <cell r="B58"/>
          <cell r="C58"/>
          <cell r="D58"/>
          <cell r="F58"/>
          <cell r="J58"/>
          <cell r="M58"/>
          <cell r="Q58"/>
          <cell r="T58"/>
          <cell r="X58"/>
        </row>
        <row r="59">
          <cell r="B59" t="str">
            <v/>
          </cell>
          <cell r="C59" t="str">
            <v/>
          </cell>
          <cell r="D59" t="str">
            <v/>
          </cell>
          <cell r="F59"/>
          <cell r="J59"/>
          <cell r="M59"/>
          <cell r="Q59"/>
          <cell r="T59"/>
          <cell r="X59"/>
        </row>
        <row r="60">
          <cell r="B60"/>
          <cell r="C60"/>
          <cell r="D60"/>
          <cell r="F60"/>
          <cell r="J60"/>
          <cell r="M60"/>
          <cell r="Q60"/>
          <cell r="T60"/>
          <cell r="X60"/>
        </row>
        <row r="61">
          <cell r="B61"/>
          <cell r="C61"/>
          <cell r="D61"/>
          <cell r="F61"/>
          <cell r="J61"/>
          <cell r="M61"/>
          <cell r="Q61"/>
          <cell r="T61"/>
          <cell r="X61"/>
        </row>
        <row r="62">
          <cell r="B62" t="str">
            <v/>
          </cell>
          <cell r="C62" t="str">
            <v/>
          </cell>
          <cell r="D62" t="str">
            <v/>
          </cell>
          <cell r="F62"/>
          <cell r="J62"/>
          <cell r="M62"/>
          <cell r="Q62"/>
          <cell r="T62"/>
          <cell r="X62"/>
        </row>
        <row r="63">
          <cell r="B63"/>
          <cell r="C63"/>
          <cell r="D63"/>
          <cell r="F63"/>
          <cell r="J63"/>
          <cell r="M63"/>
          <cell r="Q63"/>
          <cell r="T63"/>
          <cell r="X63"/>
        </row>
        <row r="64">
          <cell r="B64"/>
          <cell r="C64"/>
          <cell r="D64"/>
          <cell r="F64"/>
          <cell r="J64"/>
          <cell r="M64"/>
          <cell r="Q64"/>
          <cell r="T64"/>
          <cell r="X64"/>
        </row>
        <row r="65">
          <cell r="B65" t="str">
            <v/>
          </cell>
          <cell r="C65" t="str">
            <v/>
          </cell>
          <cell r="D65" t="str">
            <v/>
          </cell>
          <cell r="F65"/>
          <cell r="J65"/>
          <cell r="M65"/>
          <cell r="Q65"/>
          <cell r="T65"/>
          <cell r="X65"/>
        </row>
        <row r="66">
          <cell r="B66"/>
          <cell r="C66"/>
          <cell r="D66"/>
          <cell r="F66"/>
          <cell r="J66"/>
          <cell r="M66"/>
          <cell r="Q66"/>
          <cell r="T66"/>
          <cell r="X66"/>
        </row>
        <row r="67">
          <cell r="B67"/>
          <cell r="C67"/>
          <cell r="D67"/>
          <cell r="F67"/>
          <cell r="J67"/>
          <cell r="M67"/>
          <cell r="Q67"/>
          <cell r="T67"/>
          <cell r="X67"/>
        </row>
      </sheetData>
      <sheetData sheetId="8"/>
      <sheetData sheetId="9">
        <row r="2">
          <cell r="B2" t="str">
            <v>Gestión</v>
          </cell>
          <cell r="D2" t="str">
            <v>Muy Baja: La actividad que conlleva el riesgo se ejecuta como máximo 2 veces por año</v>
          </cell>
          <cell r="E2" t="str">
            <v>Económico: Afectación menor a 10 SMLMV</v>
          </cell>
          <cell r="N2" t="str">
            <v>Aceptar</v>
          </cell>
          <cell r="O2" t="str">
            <v>SI</v>
          </cell>
          <cell r="Q2" t="str">
            <v>Casi seguro: Mas de una vez al año.</v>
          </cell>
          <cell r="AD2" t="str">
            <v>Evitar</v>
          </cell>
        </row>
        <row r="3">
          <cell r="B3" t="str">
            <v>Seguridad de la Información (Pérdida de Confidencialidad)</v>
          </cell>
          <cell r="D3" t="str">
            <v>Baja: La actividad que conlleva el riesgo se ejecuta de 3 a 24 veces por año</v>
          </cell>
          <cell r="E3" t="str">
            <v>Económico: Entre 10 y 50 SMLMV</v>
          </cell>
          <cell r="N3" t="str">
            <v>Evitar</v>
          </cell>
          <cell r="O3" t="str">
            <v>NO</v>
          </cell>
          <cell r="Q3" t="str">
            <v>Probable: Al menos una vez en el ultimo año.</v>
          </cell>
          <cell r="AD3" t="str">
            <v>Reducir</v>
          </cell>
        </row>
        <row r="4">
          <cell r="B4" t="str">
            <v>Seguridad de la Información (Pérdida de la Integridad)</v>
          </cell>
          <cell r="D4" t="str">
            <v>Media: La actividad que conlleva el riesgo se ejecuta de 24 a 500 veces por año</v>
          </cell>
          <cell r="E4" t="str">
            <v>Económico: Entre 50 y 100 SMLMV</v>
          </cell>
          <cell r="N4" t="str">
            <v>Reducir (Transferir)</v>
          </cell>
          <cell r="Q4" t="str">
            <v>Posible: Al menos una vez en los últimos dos años.</v>
          </cell>
          <cell r="AD4" t="str">
            <v>Compartir</v>
          </cell>
        </row>
        <row r="5">
          <cell r="B5" t="str">
            <v>Seguridad de la Información (Pérdida de la Disponibilidad)</v>
          </cell>
          <cell r="D5" t="str">
            <v>Alta: La actividad que conlleva el riesgo se ejecuta mínimo 500 veces al año y máximo 5000 veces por año</v>
          </cell>
          <cell r="E5" t="str">
            <v>Económico: Entre 100 y 500 SMLMV</v>
          </cell>
          <cell r="N5" t="str">
            <v>Reducir (Mitigar)</v>
          </cell>
          <cell r="Q5" t="str">
            <v>Improbable: Al menos una vez en los últimos 5 años.</v>
          </cell>
        </row>
        <row r="6">
          <cell r="B6" t="str">
            <v>Estratégico</v>
          </cell>
          <cell r="D6" t="str">
            <v>Muy Alta: La actividad que conlleva el riesgo se ejecuta más de 5000 veces por año</v>
          </cell>
          <cell r="E6" t="str">
            <v>Económico: Mayor a 500 SMLMV</v>
          </cell>
          <cell r="Q6" t="str">
            <v>Rara vez: No se ha presentado en los últimos cinco años.</v>
          </cell>
        </row>
        <row r="7">
          <cell r="B7" t="str">
            <v>Trámites, OPAs y Consultas de Acceso a la Información Pública</v>
          </cell>
          <cell r="E7" t="str">
            <v>Reputacional: El riesgo afecta la imagen de alguna área de la organización</v>
          </cell>
        </row>
        <row r="8">
          <cell r="B8" t="str">
            <v>Corrupción</v>
          </cell>
          <cell r="E8" t="str">
            <v>Reputacional: El riesgo afecta la imagen de la entidad internamente, de conocimiento general, nivel interno, de junta directiva y accionistas y/o de proveedores</v>
          </cell>
        </row>
        <row r="9">
          <cell r="B9" t="str">
            <v>Lavado de Activos</v>
          </cell>
          <cell r="E9" t="str">
            <v>Reputacional: El riesgo afecta la imagen de la entidad con algunos usuarios de relevancia frente al logro de los objetivos</v>
          </cell>
        </row>
        <row r="10">
          <cell r="B10" t="str">
            <v>Financiación del Terrorismo</v>
          </cell>
          <cell r="E10" t="str">
            <v>Reputacional: El riesgo afecta la imagen de de la entidad con efecto publicitario sostenido a nivel de sector administrativo, nivel departamental o municipal</v>
          </cell>
        </row>
        <row r="11">
          <cell r="B11" t="str">
            <v>Fuga de Capital Intelectual</v>
          </cell>
          <cell r="E11" t="str">
            <v>Reputacional: El riesgo afecta la imagen de la entidad a nivel nacional, con efecto publicitarios sostenible a nivel país</v>
          </cell>
        </row>
      </sheetData>
      <sheetData sheetId="1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Punto de Partida"/>
      <sheetName val="2. Identificación del Riesgo"/>
      <sheetName val="3. Impacto Riesgo de Corrupción"/>
      <sheetName val="4. Riesgo Seguridad Informacion"/>
      <sheetName val="5. Valoración de Controles"/>
      <sheetName val="6.Valoración Control Corrupción"/>
      <sheetName val="7. Mapa de Riesgos General"/>
      <sheetName val="8. Seguimiento Cuatrimestral"/>
      <sheetName val="9. Seguimiento Consolidado"/>
      <sheetName val="Listas"/>
      <sheetName val="Datos Hoja 1"/>
    </sheetNames>
    <sheetDataSet>
      <sheetData sheetId="0"/>
      <sheetData sheetId="1"/>
      <sheetData sheetId="2"/>
      <sheetData sheetId="3"/>
      <sheetData sheetId="4"/>
      <sheetData sheetId="5"/>
      <sheetData sheetId="6"/>
      <sheetData sheetId="7"/>
      <sheetData sheetId="8"/>
      <sheetData sheetId="9">
        <row r="2">
          <cell r="N2" t="str">
            <v>Aceptar</v>
          </cell>
          <cell r="AD2" t="str">
            <v>Evitar</v>
          </cell>
        </row>
        <row r="3">
          <cell r="N3" t="str">
            <v>Evitar</v>
          </cell>
          <cell r="AD3" t="str">
            <v>Reducir</v>
          </cell>
        </row>
        <row r="4">
          <cell r="N4" t="str">
            <v>Reducir (Transferir)</v>
          </cell>
          <cell r="AD4" t="str">
            <v>Compartir</v>
          </cell>
        </row>
        <row r="5">
          <cell r="N5" t="str">
            <v>Reducir (Mitigar)</v>
          </cell>
        </row>
      </sheetData>
      <sheetData sheetId="1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Punto de Partida"/>
      <sheetName val="2. Identificación del Riesgo"/>
      <sheetName val="3. Impacto Riesgo de Corrupción"/>
      <sheetName val="4. Riesgo Seguridad Informacion"/>
      <sheetName val="5. Valoración de Controles"/>
      <sheetName val="6.Valoración Control Corrupción"/>
      <sheetName val="7. Mapa de Riesgos General"/>
      <sheetName val="8. Seguimiento Cuatrimestral"/>
      <sheetName val="9. Seguimiento Consolidado"/>
      <sheetName val="Listas"/>
      <sheetName val="Datos Hoja 1"/>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Punto de Partida"/>
      <sheetName val="2. Identificación del Riesgo"/>
      <sheetName val="3. Impacto Riesgo de Corrupción"/>
      <sheetName val="4. Riesgo Seguridad Informacion"/>
      <sheetName val="5. Valoración de Controles"/>
      <sheetName val="6.Valoración Control Corrupción"/>
      <sheetName val="7. Mapa de Riesgos General"/>
      <sheetName val="8. Seguimiento Cuatrimestral"/>
      <sheetName val="9. Seguimiento Consolidado"/>
      <sheetName val="Listas"/>
      <sheetName val="Datos Hoja 1"/>
    </sheetNames>
    <sheetDataSet>
      <sheetData sheetId="0"/>
      <sheetData sheetId="1">
        <row r="23">
          <cell r="B23" t="str">
            <v>Direccionamiento TIC</v>
          </cell>
        </row>
        <row r="24">
          <cell r="B24"/>
        </row>
        <row r="25">
          <cell r="B25"/>
        </row>
        <row r="26">
          <cell r="B26" t="str">
            <v>Direccionamiento TIC</v>
          </cell>
        </row>
        <row r="27">
          <cell r="B27"/>
        </row>
        <row r="28">
          <cell r="B28"/>
        </row>
        <row r="29">
          <cell r="B29" t="str">
            <v>Direccionamiento TIC</v>
          </cell>
        </row>
        <row r="30">
          <cell r="B30"/>
        </row>
        <row r="31">
          <cell r="B31"/>
        </row>
      </sheetData>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B520E5-C384-405E-BACC-D41D35BD4FF6}">
  <dimension ref="A1:N93"/>
  <sheetViews>
    <sheetView topLeftCell="A12" zoomScaleNormal="100" workbookViewId="0">
      <selection activeCell="A12" sqref="A12:A18"/>
    </sheetView>
  </sheetViews>
  <sheetFormatPr baseColWidth="10" defaultColWidth="0" defaultRowHeight="16.5" zeroHeight="1" x14ac:dyDescent="0.3"/>
  <cols>
    <col min="1" max="1" width="4.5703125" style="10" customWidth="1"/>
    <col min="2" max="2" width="24.5703125" style="10" customWidth="1"/>
    <col min="3" max="3" width="19.5703125" style="10" customWidth="1"/>
    <col min="4" max="4" width="4.85546875" style="10" customWidth="1"/>
    <col min="5" max="5" width="35.42578125" style="9" customWidth="1"/>
    <col min="6" max="6" width="22.140625" style="68" customWidth="1"/>
    <col min="7" max="7" width="5" style="9" customWidth="1"/>
    <col min="8" max="8" width="20.7109375" style="9" customWidth="1"/>
    <col min="9" max="9" width="27" style="9" customWidth="1"/>
    <col min="10" max="10" width="4.5703125" style="9" customWidth="1"/>
    <col min="11" max="11" width="28.5703125" style="9" customWidth="1"/>
    <col min="12" max="12" width="29.7109375" style="9" customWidth="1"/>
    <col min="13" max="13" width="8.85546875" style="9" customWidth="1"/>
    <col min="14" max="14" width="11.42578125" style="9" hidden="1" customWidth="1"/>
    <col min="15" max="16384" width="11.42578125" style="2" hidden="1"/>
  </cols>
  <sheetData>
    <row r="1" spans="1:14" ht="15.75" customHeight="1" x14ac:dyDescent="0.3">
      <c r="A1" s="111" t="s">
        <v>0</v>
      </c>
      <c r="B1" s="112"/>
      <c r="C1" s="113" t="s">
        <v>1</v>
      </c>
      <c r="D1" s="113"/>
      <c r="E1" s="113"/>
      <c r="F1" s="113"/>
      <c r="G1" s="113"/>
      <c r="H1" s="113"/>
      <c r="I1" s="113"/>
      <c r="J1" s="113"/>
      <c r="K1" s="114" t="s">
        <v>2</v>
      </c>
      <c r="L1" s="114"/>
      <c r="N1" s="1"/>
    </row>
    <row r="2" spans="1:14" ht="15.75" customHeight="1" x14ac:dyDescent="0.3">
      <c r="A2" s="112"/>
      <c r="B2" s="112"/>
      <c r="C2" s="113"/>
      <c r="D2" s="113"/>
      <c r="E2" s="113"/>
      <c r="F2" s="113"/>
      <c r="G2" s="113"/>
      <c r="H2" s="113"/>
      <c r="I2" s="113"/>
      <c r="J2" s="113"/>
      <c r="K2" s="3" t="s">
        <v>3</v>
      </c>
      <c r="L2" s="4" t="s">
        <v>4</v>
      </c>
      <c r="N2" s="1"/>
    </row>
    <row r="3" spans="1:14" ht="15.75" customHeight="1" x14ac:dyDescent="0.3">
      <c r="A3" s="112"/>
      <c r="B3" s="112"/>
      <c r="C3" s="113"/>
      <c r="D3" s="113"/>
      <c r="E3" s="113"/>
      <c r="F3" s="113"/>
      <c r="G3" s="113"/>
      <c r="H3" s="113"/>
      <c r="I3" s="113"/>
      <c r="J3" s="113"/>
      <c r="K3" s="115" t="s">
        <v>5</v>
      </c>
      <c r="L3" s="115"/>
      <c r="M3" s="2"/>
    </row>
    <row r="4" spans="1:14" x14ac:dyDescent="0.3"/>
    <row r="5" spans="1:14" ht="12.75" customHeight="1" x14ac:dyDescent="0.3">
      <c r="A5" s="116" t="s">
        <v>6</v>
      </c>
      <c r="B5" s="116"/>
      <c r="C5" s="117" t="s">
        <v>7</v>
      </c>
      <c r="D5" s="117"/>
      <c r="E5" s="117"/>
      <c r="F5" s="117"/>
      <c r="G5" s="117"/>
      <c r="H5" s="117"/>
      <c r="I5" s="118" t="s">
        <v>8</v>
      </c>
      <c r="J5" s="118"/>
      <c r="K5" s="118"/>
      <c r="L5" s="118"/>
    </row>
    <row r="6" spans="1:14" ht="12.75" customHeight="1" x14ac:dyDescent="0.3">
      <c r="A6" s="116"/>
      <c r="B6" s="116"/>
      <c r="C6" s="117"/>
      <c r="D6" s="117"/>
      <c r="E6" s="117"/>
      <c r="F6" s="117"/>
      <c r="G6" s="117"/>
      <c r="H6" s="117"/>
      <c r="I6" s="118"/>
      <c r="J6" s="118"/>
      <c r="K6" s="118"/>
      <c r="L6" s="118"/>
    </row>
    <row r="7" spans="1:14" ht="38.25" hidden="1" customHeight="1" x14ac:dyDescent="0.3">
      <c r="A7" s="116" t="s">
        <v>9</v>
      </c>
      <c r="B7" s="116"/>
      <c r="C7" s="123" t="s">
        <v>10</v>
      </c>
      <c r="D7" s="123"/>
      <c r="E7" s="123"/>
      <c r="F7" s="123"/>
      <c r="G7" s="123"/>
      <c r="H7" s="123"/>
      <c r="I7" s="124" t="s">
        <v>11</v>
      </c>
      <c r="J7" s="124"/>
      <c r="K7" s="124"/>
      <c r="L7" s="124"/>
    </row>
    <row r="8" spans="1:14" ht="42.75" hidden="1" customHeight="1" x14ac:dyDescent="0.3">
      <c r="A8" s="116"/>
      <c r="B8" s="116"/>
      <c r="C8" s="123"/>
      <c r="D8" s="123"/>
      <c r="E8" s="123"/>
      <c r="F8" s="123"/>
      <c r="G8" s="123"/>
      <c r="H8" s="123"/>
      <c r="I8" s="124"/>
      <c r="J8" s="124"/>
      <c r="K8" s="124"/>
      <c r="L8" s="124"/>
    </row>
    <row r="9" spans="1:14" ht="27.75" hidden="1" customHeight="1" x14ac:dyDescent="0.3">
      <c r="A9" s="116" t="s">
        <v>12</v>
      </c>
      <c r="B9" s="116"/>
      <c r="C9" s="123" t="s">
        <v>13</v>
      </c>
      <c r="D9" s="123"/>
      <c r="E9" s="123"/>
      <c r="F9" s="123"/>
      <c r="G9" s="123"/>
      <c r="H9" s="123"/>
      <c r="I9" s="124"/>
      <c r="J9" s="124"/>
      <c r="K9" s="124"/>
      <c r="L9" s="124"/>
    </row>
    <row r="10" spans="1:14" ht="27.75" hidden="1" customHeight="1" x14ac:dyDescent="0.3">
      <c r="A10" s="125"/>
      <c r="B10" s="125"/>
      <c r="C10" s="126"/>
      <c r="D10" s="126"/>
      <c r="E10" s="126"/>
      <c r="F10" s="126"/>
      <c r="G10" s="126"/>
      <c r="H10" s="126"/>
      <c r="I10" s="124"/>
      <c r="J10" s="124"/>
      <c r="K10" s="124"/>
      <c r="L10" s="124"/>
    </row>
    <row r="11" spans="1:14" ht="21" customHeight="1" x14ac:dyDescent="0.3">
      <c r="A11" s="116" t="s">
        <v>14</v>
      </c>
      <c r="B11" s="116"/>
      <c r="C11" s="116"/>
      <c r="D11" s="116"/>
      <c r="E11" s="116"/>
      <c r="F11" s="116"/>
      <c r="G11" s="116"/>
      <c r="H11" s="116"/>
      <c r="I11" s="116"/>
      <c r="J11" s="116"/>
      <c r="K11" s="116"/>
      <c r="L11" s="116"/>
    </row>
    <row r="12" spans="1:14" s="72" customFormat="1" ht="23.25" customHeight="1" x14ac:dyDescent="0.3">
      <c r="A12" s="75" t="s">
        <v>15</v>
      </c>
      <c r="B12" s="119" t="s">
        <v>16</v>
      </c>
      <c r="C12" s="120"/>
      <c r="D12" s="75" t="s">
        <v>15</v>
      </c>
      <c r="E12" s="121" t="s">
        <v>17</v>
      </c>
      <c r="F12" s="122"/>
      <c r="G12" s="74" t="s">
        <v>15</v>
      </c>
      <c r="H12" s="119" t="s">
        <v>18</v>
      </c>
      <c r="I12" s="120"/>
      <c r="J12" s="73" t="s">
        <v>15</v>
      </c>
      <c r="K12" s="119" t="s">
        <v>19</v>
      </c>
      <c r="L12" s="120"/>
      <c r="M12" s="71"/>
      <c r="N12" s="71"/>
    </row>
    <row r="13" spans="1:14" s="72" customFormat="1" ht="23.25" customHeight="1" x14ac:dyDescent="0.3">
      <c r="A13" s="75" t="s">
        <v>15</v>
      </c>
      <c r="B13" s="119" t="s">
        <v>20</v>
      </c>
      <c r="C13" s="120"/>
      <c r="D13" s="75" t="s">
        <v>15</v>
      </c>
      <c r="E13" s="119" t="s">
        <v>21</v>
      </c>
      <c r="F13" s="120"/>
      <c r="G13" s="74" t="s">
        <v>15</v>
      </c>
      <c r="H13" s="119" t="s">
        <v>22</v>
      </c>
      <c r="I13" s="120"/>
      <c r="J13" s="73" t="s">
        <v>15</v>
      </c>
      <c r="K13" s="121" t="s">
        <v>17</v>
      </c>
      <c r="L13" s="122"/>
      <c r="M13" s="71"/>
      <c r="N13" s="71"/>
    </row>
    <row r="14" spans="1:14" s="72" customFormat="1" ht="23.25" customHeight="1" x14ac:dyDescent="0.3">
      <c r="A14" s="75" t="s">
        <v>15</v>
      </c>
      <c r="B14" s="119" t="s">
        <v>23</v>
      </c>
      <c r="C14" s="120"/>
      <c r="D14" s="75" t="s">
        <v>15</v>
      </c>
      <c r="E14" s="121" t="s">
        <v>24</v>
      </c>
      <c r="F14" s="122"/>
      <c r="G14" s="74" t="s">
        <v>15</v>
      </c>
      <c r="H14" s="119" t="s">
        <v>25</v>
      </c>
      <c r="I14" s="120"/>
      <c r="J14" s="73" t="s">
        <v>15</v>
      </c>
      <c r="K14" s="121" t="s">
        <v>26</v>
      </c>
      <c r="L14" s="122"/>
      <c r="M14" s="71"/>
      <c r="N14" s="71"/>
    </row>
    <row r="15" spans="1:14" s="72" customFormat="1" ht="23.25" customHeight="1" x14ac:dyDescent="0.3">
      <c r="A15" s="75" t="s">
        <v>15</v>
      </c>
      <c r="B15" s="119" t="s">
        <v>27</v>
      </c>
      <c r="C15" s="120"/>
      <c r="D15" s="75" t="s">
        <v>15</v>
      </c>
      <c r="E15" s="119" t="s">
        <v>28</v>
      </c>
      <c r="F15" s="120"/>
      <c r="G15" s="74" t="s">
        <v>15</v>
      </c>
      <c r="H15" s="121" t="s">
        <v>29</v>
      </c>
      <c r="I15" s="122"/>
      <c r="J15" s="73" t="s">
        <v>15</v>
      </c>
      <c r="K15" s="119" t="s">
        <v>30</v>
      </c>
      <c r="L15" s="120"/>
      <c r="M15" s="71"/>
      <c r="N15" s="71"/>
    </row>
    <row r="16" spans="1:14" s="72" customFormat="1" ht="23.25" customHeight="1" x14ac:dyDescent="0.3">
      <c r="A16" s="75" t="s">
        <v>15</v>
      </c>
      <c r="B16" s="119" t="s">
        <v>31</v>
      </c>
      <c r="C16" s="120"/>
      <c r="D16" s="75" t="s">
        <v>15</v>
      </c>
      <c r="E16" s="119" t="s">
        <v>32</v>
      </c>
      <c r="F16" s="120"/>
      <c r="G16" s="74" t="s">
        <v>15</v>
      </c>
      <c r="H16" s="119" t="s">
        <v>33</v>
      </c>
      <c r="I16" s="120"/>
      <c r="J16" s="70"/>
      <c r="K16" s="127" t="s">
        <v>34</v>
      </c>
      <c r="L16" s="128"/>
      <c r="M16" s="71"/>
      <c r="N16" s="71"/>
    </row>
    <row r="17" spans="1:14" s="72" customFormat="1" ht="23.25" customHeight="1" x14ac:dyDescent="0.3">
      <c r="A17" s="75" t="s">
        <v>15</v>
      </c>
      <c r="B17" s="119" t="s">
        <v>35</v>
      </c>
      <c r="C17" s="120"/>
      <c r="D17" s="75" t="s">
        <v>15</v>
      </c>
      <c r="E17" s="119" t="s">
        <v>36</v>
      </c>
      <c r="F17" s="120"/>
      <c r="G17" s="74" t="s">
        <v>15</v>
      </c>
      <c r="H17" s="119" t="s">
        <v>37</v>
      </c>
      <c r="I17" s="120"/>
      <c r="J17" s="70"/>
      <c r="K17" s="127" t="s">
        <v>34</v>
      </c>
      <c r="L17" s="128"/>
      <c r="M17" s="71"/>
      <c r="N17" s="71"/>
    </row>
    <row r="18" spans="1:14" s="72" customFormat="1" ht="23.25" customHeight="1" x14ac:dyDescent="0.3">
      <c r="A18" s="75" t="s">
        <v>15</v>
      </c>
      <c r="B18" s="119" t="s">
        <v>38</v>
      </c>
      <c r="C18" s="120"/>
      <c r="D18" s="75" t="s">
        <v>15</v>
      </c>
      <c r="E18" s="119" t="s">
        <v>39</v>
      </c>
      <c r="F18" s="120"/>
      <c r="G18" s="69"/>
      <c r="H18" s="127" t="s">
        <v>34</v>
      </c>
      <c r="I18" s="128"/>
      <c r="J18" s="70"/>
      <c r="K18" s="127" t="s">
        <v>34</v>
      </c>
      <c r="L18" s="128"/>
      <c r="M18" s="71"/>
      <c r="N18" s="71"/>
    </row>
    <row r="19" spans="1:14" s="72" customFormat="1" ht="23.25" customHeight="1" x14ac:dyDescent="0.3">
      <c r="A19" s="69"/>
      <c r="B19" s="127" t="s">
        <v>34</v>
      </c>
      <c r="C19" s="128"/>
      <c r="D19" s="70"/>
      <c r="E19" s="127" t="s">
        <v>34</v>
      </c>
      <c r="F19" s="128"/>
      <c r="G19" s="69"/>
      <c r="H19" s="127" t="s">
        <v>34</v>
      </c>
      <c r="I19" s="128"/>
      <c r="J19" s="70"/>
      <c r="K19" s="127" t="s">
        <v>40</v>
      </c>
      <c r="L19" s="128"/>
      <c r="M19" s="71"/>
      <c r="N19" s="71"/>
    </row>
    <row r="20" spans="1:14" ht="21" customHeight="1" x14ac:dyDescent="0.3">
      <c r="A20" s="129" t="s">
        <v>41</v>
      </c>
      <c r="B20" s="130"/>
      <c r="C20" s="130"/>
      <c r="D20" s="130"/>
      <c r="E20" s="130"/>
      <c r="F20" s="130"/>
      <c r="G20" s="130"/>
      <c r="H20" s="130"/>
      <c r="I20" s="130"/>
      <c r="J20" s="130"/>
      <c r="K20" s="130"/>
      <c r="L20" s="131"/>
    </row>
    <row r="21" spans="1:14" ht="21" customHeight="1" x14ac:dyDescent="0.3">
      <c r="A21" s="132" t="s">
        <v>42</v>
      </c>
      <c r="B21" s="133"/>
      <c r="C21" s="133"/>
      <c r="D21" s="133"/>
      <c r="E21" s="133"/>
      <c r="F21" s="134"/>
      <c r="G21" s="116" t="s">
        <v>43</v>
      </c>
      <c r="H21" s="116"/>
      <c r="I21" s="116"/>
      <c r="J21" s="116"/>
      <c r="K21" s="116"/>
      <c r="L21" s="116"/>
    </row>
    <row r="22" spans="1:14" ht="27.95" customHeight="1" x14ac:dyDescent="0.3">
      <c r="A22" s="67">
        <v>1</v>
      </c>
      <c r="B22" s="124" t="s">
        <v>44</v>
      </c>
      <c r="C22" s="124"/>
      <c r="D22" s="124"/>
      <c r="E22" s="124"/>
      <c r="F22" s="124"/>
      <c r="G22" s="67">
        <v>1</v>
      </c>
      <c r="H22" s="124" t="s">
        <v>45</v>
      </c>
      <c r="I22" s="124"/>
      <c r="J22" s="124"/>
      <c r="K22" s="124"/>
      <c r="L22" s="124"/>
    </row>
    <row r="23" spans="1:14" ht="27.95" customHeight="1" x14ac:dyDescent="0.3">
      <c r="A23" s="67">
        <v>2</v>
      </c>
      <c r="B23" s="124" t="s">
        <v>46</v>
      </c>
      <c r="C23" s="124"/>
      <c r="D23" s="124"/>
      <c r="E23" s="124"/>
      <c r="F23" s="124"/>
      <c r="G23" s="67">
        <v>2</v>
      </c>
      <c r="H23" s="124" t="s">
        <v>47</v>
      </c>
      <c r="I23" s="124"/>
      <c r="J23" s="124"/>
      <c r="K23" s="124"/>
      <c r="L23" s="124"/>
    </row>
    <row r="24" spans="1:14" ht="27.95" customHeight="1" x14ac:dyDescent="0.3">
      <c r="A24" s="67">
        <v>3</v>
      </c>
      <c r="B24" s="124" t="s">
        <v>48</v>
      </c>
      <c r="C24" s="124"/>
      <c r="D24" s="124"/>
      <c r="E24" s="124"/>
      <c r="F24" s="124"/>
      <c r="G24" s="67">
        <v>3</v>
      </c>
      <c r="H24" s="124" t="s">
        <v>49</v>
      </c>
      <c r="I24" s="124"/>
      <c r="J24" s="124"/>
      <c r="K24" s="124"/>
      <c r="L24" s="124"/>
    </row>
    <row r="25" spans="1:14" ht="27.95" customHeight="1" x14ac:dyDescent="0.3">
      <c r="A25" s="67">
        <v>4</v>
      </c>
      <c r="B25" s="124" t="s">
        <v>50</v>
      </c>
      <c r="C25" s="124"/>
      <c r="D25" s="124"/>
      <c r="E25" s="124"/>
      <c r="F25" s="124"/>
      <c r="G25" s="67">
        <v>4</v>
      </c>
      <c r="H25" s="124" t="s">
        <v>51</v>
      </c>
      <c r="I25" s="124"/>
      <c r="J25" s="124"/>
      <c r="K25" s="124"/>
      <c r="L25" s="124"/>
    </row>
    <row r="26" spans="1:14" ht="27.95" customHeight="1" x14ac:dyDescent="0.3">
      <c r="A26" s="67">
        <v>5</v>
      </c>
      <c r="B26" s="124" t="s">
        <v>52</v>
      </c>
      <c r="C26" s="124"/>
      <c r="D26" s="124"/>
      <c r="E26" s="124"/>
      <c r="F26" s="124"/>
      <c r="G26" s="67">
        <v>5</v>
      </c>
      <c r="H26" s="124" t="s">
        <v>53</v>
      </c>
      <c r="I26" s="124"/>
      <c r="J26" s="124"/>
      <c r="K26" s="124"/>
      <c r="L26" s="124"/>
    </row>
    <row r="27" spans="1:14" ht="27.95" customHeight="1" x14ac:dyDescent="0.3">
      <c r="A27" s="67">
        <v>6</v>
      </c>
      <c r="B27" s="124" t="s">
        <v>54</v>
      </c>
      <c r="C27" s="124"/>
      <c r="D27" s="124"/>
      <c r="E27" s="124"/>
      <c r="F27" s="124"/>
      <c r="G27" s="67">
        <v>6</v>
      </c>
      <c r="H27" s="124" t="s">
        <v>55</v>
      </c>
      <c r="I27" s="124"/>
      <c r="J27" s="124"/>
      <c r="K27" s="124"/>
      <c r="L27" s="124"/>
    </row>
    <row r="28" spans="1:14" ht="27.95" customHeight="1" x14ac:dyDescent="0.3">
      <c r="A28" s="67">
        <v>7</v>
      </c>
      <c r="B28" s="124" t="s">
        <v>56</v>
      </c>
      <c r="C28" s="124"/>
      <c r="D28" s="124"/>
      <c r="E28" s="124"/>
      <c r="F28" s="124"/>
      <c r="G28" s="67">
        <v>7</v>
      </c>
      <c r="H28" s="124" t="s">
        <v>57</v>
      </c>
      <c r="I28" s="124"/>
      <c r="J28" s="124"/>
      <c r="K28" s="124"/>
      <c r="L28" s="124"/>
    </row>
    <row r="29" spans="1:14" ht="27.95" customHeight="1" x14ac:dyDescent="0.3">
      <c r="A29" s="67">
        <v>8</v>
      </c>
      <c r="B29" s="124" t="s">
        <v>58</v>
      </c>
      <c r="C29" s="124"/>
      <c r="D29" s="124"/>
      <c r="E29" s="124"/>
      <c r="F29" s="124"/>
      <c r="G29" s="67">
        <v>8</v>
      </c>
      <c r="H29" s="124" t="s">
        <v>59</v>
      </c>
      <c r="I29" s="124"/>
      <c r="J29" s="124"/>
      <c r="K29" s="124"/>
      <c r="L29" s="124"/>
    </row>
    <row r="30" spans="1:14" ht="27.95" customHeight="1" x14ac:dyDescent="0.3">
      <c r="A30" s="67">
        <v>9</v>
      </c>
      <c r="B30" s="124" t="s">
        <v>60</v>
      </c>
      <c r="C30" s="124"/>
      <c r="D30" s="124"/>
      <c r="E30" s="124"/>
      <c r="F30" s="124"/>
      <c r="G30" s="67">
        <v>9</v>
      </c>
      <c r="H30" s="124" t="s">
        <v>61</v>
      </c>
      <c r="I30" s="124"/>
      <c r="J30" s="124"/>
      <c r="K30" s="124"/>
      <c r="L30" s="124"/>
    </row>
    <row r="31" spans="1:14" ht="27.95" customHeight="1" x14ac:dyDescent="0.3">
      <c r="A31" s="67">
        <v>10</v>
      </c>
      <c r="B31" s="124" t="s">
        <v>62</v>
      </c>
      <c r="C31" s="124"/>
      <c r="D31" s="124"/>
      <c r="E31" s="124"/>
      <c r="F31" s="124"/>
      <c r="G31" s="67">
        <v>10</v>
      </c>
      <c r="H31" s="124" t="s">
        <v>63</v>
      </c>
      <c r="I31" s="124"/>
      <c r="J31" s="124"/>
      <c r="K31" s="124"/>
      <c r="L31" s="124"/>
    </row>
    <row r="32" spans="1:14" ht="27.95" customHeight="1" x14ac:dyDescent="0.3">
      <c r="A32" s="67">
        <v>11</v>
      </c>
      <c r="B32" s="124" t="s">
        <v>64</v>
      </c>
      <c r="C32" s="124"/>
      <c r="D32" s="124"/>
      <c r="E32" s="124"/>
      <c r="F32" s="124"/>
      <c r="G32" s="67">
        <v>11</v>
      </c>
      <c r="H32" s="124" t="s">
        <v>65</v>
      </c>
      <c r="I32" s="124"/>
      <c r="J32" s="124"/>
      <c r="K32" s="124"/>
      <c r="L32" s="124"/>
    </row>
    <row r="33" spans="1:12" ht="27.95" customHeight="1" x14ac:dyDescent="0.3">
      <c r="A33" s="67">
        <v>12</v>
      </c>
      <c r="B33" s="127" t="s">
        <v>66</v>
      </c>
      <c r="C33" s="135"/>
      <c r="D33" s="135"/>
      <c r="E33" s="135"/>
      <c r="F33" s="128"/>
      <c r="G33" s="67">
        <v>12</v>
      </c>
      <c r="H33" s="127" t="s">
        <v>67</v>
      </c>
      <c r="I33" s="135"/>
      <c r="J33" s="135"/>
      <c r="K33" s="135"/>
      <c r="L33" s="128"/>
    </row>
    <row r="34" spans="1:12" ht="27.95" customHeight="1" x14ac:dyDescent="0.3">
      <c r="A34" s="67">
        <v>13</v>
      </c>
      <c r="B34" s="127" t="s">
        <v>68</v>
      </c>
      <c r="C34" s="135"/>
      <c r="D34" s="135"/>
      <c r="E34" s="135"/>
      <c r="F34" s="128"/>
      <c r="G34" s="67">
        <v>13</v>
      </c>
      <c r="H34" s="127" t="s">
        <v>69</v>
      </c>
      <c r="I34" s="135"/>
      <c r="J34" s="135"/>
      <c r="K34" s="135"/>
      <c r="L34" s="128"/>
    </row>
    <row r="35" spans="1:12" ht="27.95" customHeight="1" x14ac:dyDescent="0.3">
      <c r="A35" s="67">
        <v>14</v>
      </c>
      <c r="B35" s="127" t="s">
        <v>70</v>
      </c>
      <c r="C35" s="135"/>
      <c r="D35" s="135"/>
      <c r="E35" s="135"/>
      <c r="F35" s="128"/>
      <c r="G35" s="67">
        <v>14</v>
      </c>
      <c r="H35" s="127" t="s">
        <v>71</v>
      </c>
      <c r="I35" s="135"/>
      <c r="J35" s="135"/>
      <c r="K35" s="135"/>
      <c r="L35" s="128"/>
    </row>
    <row r="36" spans="1:12" ht="27.95" customHeight="1" x14ac:dyDescent="0.3">
      <c r="A36" s="67">
        <v>15</v>
      </c>
      <c r="B36" s="127" t="s">
        <v>72</v>
      </c>
      <c r="C36" s="135"/>
      <c r="D36" s="135"/>
      <c r="E36" s="135"/>
      <c r="F36" s="128"/>
      <c r="G36" s="67">
        <v>15</v>
      </c>
      <c r="H36" s="127" t="s">
        <v>73</v>
      </c>
      <c r="I36" s="135"/>
      <c r="J36" s="135"/>
      <c r="K36" s="135"/>
      <c r="L36" s="128"/>
    </row>
    <row r="37" spans="1:12" s="9" customFormat="1" ht="27.95" customHeight="1" x14ac:dyDescent="0.3">
      <c r="A37" s="67">
        <v>12</v>
      </c>
      <c r="B37" s="124"/>
      <c r="C37" s="124"/>
      <c r="D37" s="124"/>
      <c r="E37" s="124"/>
      <c r="F37" s="124"/>
      <c r="G37" s="67">
        <v>16</v>
      </c>
      <c r="H37" s="124" t="s">
        <v>74</v>
      </c>
      <c r="I37" s="124"/>
      <c r="J37" s="124"/>
      <c r="K37" s="124"/>
      <c r="L37" s="124"/>
    </row>
    <row r="38" spans="1:12" s="9" customFormat="1" ht="27.95" customHeight="1" x14ac:dyDescent="0.3">
      <c r="A38" s="67">
        <v>13</v>
      </c>
      <c r="B38" s="124"/>
      <c r="C38" s="124"/>
      <c r="D38" s="124"/>
      <c r="E38" s="124"/>
      <c r="F38" s="124"/>
      <c r="G38" s="67">
        <v>17</v>
      </c>
      <c r="H38" s="124"/>
      <c r="I38" s="124"/>
      <c r="J38" s="124"/>
      <c r="K38" s="124"/>
      <c r="L38" s="124"/>
    </row>
    <row r="39" spans="1:12" s="9" customFormat="1" ht="27.95" customHeight="1" x14ac:dyDescent="0.3">
      <c r="A39" s="67">
        <v>14</v>
      </c>
      <c r="B39" s="124"/>
      <c r="C39" s="124"/>
      <c r="D39" s="124"/>
      <c r="E39" s="124"/>
      <c r="F39" s="124"/>
      <c r="G39" s="67">
        <v>18</v>
      </c>
      <c r="H39" s="124"/>
      <c r="I39" s="124"/>
      <c r="J39" s="124"/>
      <c r="K39" s="124"/>
      <c r="L39" s="124"/>
    </row>
    <row r="40" spans="1:12" s="9" customFormat="1" ht="27.95" customHeight="1" x14ac:dyDescent="0.3">
      <c r="A40" s="67">
        <v>15</v>
      </c>
      <c r="B40" s="124"/>
      <c r="C40" s="124"/>
      <c r="D40" s="124"/>
      <c r="E40" s="124"/>
      <c r="F40" s="124"/>
      <c r="G40" s="67">
        <v>15</v>
      </c>
      <c r="H40" s="124"/>
      <c r="I40" s="124"/>
      <c r="J40" s="124"/>
      <c r="K40" s="124"/>
      <c r="L40" s="124"/>
    </row>
    <row r="41" spans="1:12" s="9" customFormat="1" ht="16.5" customHeight="1" x14ac:dyDescent="0.3">
      <c r="A41" s="129" t="s">
        <v>75</v>
      </c>
      <c r="B41" s="130"/>
      <c r="C41" s="130"/>
      <c r="D41" s="130"/>
      <c r="E41" s="130"/>
      <c r="F41" s="130"/>
      <c r="G41" s="130"/>
      <c r="H41" s="130"/>
      <c r="I41" s="130"/>
      <c r="J41" s="130"/>
      <c r="K41" s="130"/>
      <c r="L41" s="131"/>
    </row>
    <row r="42" spans="1:12" s="9" customFormat="1" ht="21" customHeight="1" x14ac:dyDescent="0.3">
      <c r="A42" s="132" t="s">
        <v>76</v>
      </c>
      <c r="B42" s="133"/>
      <c r="C42" s="133"/>
      <c r="D42" s="133"/>
      <c r="E42" s="133"/>
      <c r="F42" s="134"/>
      <c r="G42" s="116" t="s">
        <v>77</v>
      </c>
      <c r="H42" s="116"/>
      <c r="I42" s="116"/>
      <c r="J42" s="116"/>
      <c r="K42" s="116"/>
      <c r="L42" s="116"/>
    </row>
    <row r="43" spans="1:12" s="9" customFormat="1" ht="27.95" customHeight="1" x14ac:dyDescent="0.3">
      <c r="A43" s="67">
        <v>1</v>
      </c>
      <c r="B43" s="124" t="s">
        <v>78</v>
      </c>
      <c r="C43" s="124"/>
      <c r="D43" s="124"/>
      <c r="E43" s="124"/>
      <c r="F43" s="124"/>
      <c r="G43" s="67">
        <v>1</v>
      </c>
      <c r="H43" s="124" t="s">
        <v>79</v>
      </c>
      <c r="I43" s="124"/>
      <c r="J43" s="124"/>
      <c r="K43" s="124"/>
      <c r="L43" s="124"/>
    </row>
    <row r="44" spans="1:12" s="9" customFormat="1" ht="27.95" customHeight="1" x14ac:dyDescent="0.3">
      <c r="A44" s="67">
        <v>2</v>
      </c>
      <c r="B44" s="124" t="s">
        <v>80</v>
      </c>
      <c r="C44" s="124"/>
      <c r="D44" s="124"/>
      <c r="E44" s="124"/>
      <c r="F44" s="124"/>
      <c r="G44" s="67">
        <v>2</v>
      </c>
      <c r="H44" s="124" t="s">
        <v>81</v>
      </c>
      <c r="I44" s="124"/>
      <c r="J44" s="124"/>
      <c r="K44" s="124"/>
      <c r="L44" s="124"/>
    </row>
    <row r="45" spans="1:12" s="9" customFormat="1" ht="27.95" customHeight="1" x14ac:dyDescent="0.3">
      <c r="A45" s="67">
        <v>3</v>
      </c>
      <c r="B45" s="124" t="s">
        <v>82</v>
      </c>
      <c r="C45" s="124"/>
      <c r="D45" s="124"/>
      <c r="E45" s="124"/>
      <c r="F45" s="124"/>
      <c r="G45" s="67">
        <v>3</v>
      </c>
      <c r="H45" s="124" t="s">
        <v>83</v>
      </c>
      <c r="I45" s="124"/>
      <c r="J45" s="124"/>
      <c r="K45" s="124"/>
      <c r="L45" s="124"/>
    </row>
    <row r="46" spans="1:12" s="9" customFormat="1" ht="27.95" customHeight="1" x14ac:dyDescent="0.3">
      <c r="A46" s="67">
        <v>4</v>
      </c>
      <c r="B46" s="124" t="s">
        <v>84</v>
      </c>
      <c r="C46" s="124"/>
      <c r="D46" s="124"/>
      <c r="E46" s="124"/>
      <c r="F46" s="124"/>
      <c r="G46" s="67">
        <v>4</v>
      </c>
      <c r="H46" s="124" t="s">
        <v>85</v>
      </c>
      <c r="I46" s="124"/>
      <c r="J46" s="124"/>
      <c r="K46" s="124"/>
      <c r="L46" s="124"/>
    </row>
    <row r="47" spans="1:12" s="9" customFormat="1" ht="27.95" customHeight="1" x14ac:dyDescent="0.3">
      <c r="A47" s="67">
        <v>5</v>
      </c>
      <c r="B47" s="124" t="s">
        <v>86</v>
      </c>
      <c r="C47" s="124"/>
      <c r="D47" s="124"/>
      <c r="E47" s="124"/>
      <c r="F47" s="124"/>
      <c r="G47" s="67">
        <v>5</v>
      </c>
      <c r="H47" s="124" t="s">
        <v>87</v>
      </c>
      <c r="I47" s="124"/>
      <c r="J47" s="124"/>
      <c r="K47" s="124"/>
      <c r="L47" s="124"/>
    </row>
    <row r="48" spans="1:12" s="9" customFormat="1" ht="27.95" customHeight="1" x14ac:dyDescent="0.3">
      <c r="A48" s="67">
        <v>6</v>
      </c>
      <c r="B48" s="124" t="s">
        <v>88</v>
      </c>
      <c r="C48" s="124"/>
      <c r="D48" s="124"/>
      <c r="E48" s="124"/>
      <c r="F48" s="124"/>
      <c r="G48" s="67">
        <v>6</v>
      </c>
      <c r="H48" s="124" t="s">
        <v>89</v>
      </c>
      <c r="I48" s="124"/>
      <c r="J48" s="124"/>
      <c r="K48" s="124"/>
      <c r="L48" s="124"/>
    </row>
    <row r="49" spans="1:12" s="9" customFormat="1" ht="27.95" customHeight="1" x14ac:dyDescent="0.3">
      <c r="A49" s="67">
        <v>7</v>
      </c>
      <c r="B49" s="124" t="s">
        <v>90</v>
      </c>
      <c r="C49" s="124"/>
      <c r="D49" s="124"/>
      <c r="E49" s="124"/>
      <c r="F49" s="124"/>
      <c r="G49" s="67">
        <v>7</v>
      </c>
      <c r="H49" s="124" t="s">
        <v>91</v>
      </c>
      <c r="I49" s="124"/>
      <c r="J49" s="124"/>
      <c r="K49" s="124"/>
      <c r="L49" s="124"/>
    </row>
    <row r="50" spans="1:12" s="9" customFormat="1" ht="27.95" customHeight="1" x14ac:dyDescent="0.3">
      <c r="A50" s="67">
        <v>8</v>
      </c>
      <c r="B50" s="124" t="s">
        <v>92</v>
      </c>
      <c r="C50" s="124"/>
      <c r="D50" s="124"/>
      <c r="E50" s="124"/>
      <c r="F50" s="124"/>
      <c r="G50" s="67">
        <v>8</v>
      </c>
      <c r="H50" s="124" t="s">
        <v>93</v>
      </c>
      <c r="I50" s="124"/>
      <c r="J50" s="124"/>
      <c r="K50" s="124"/>
      <c r="L50" s="124"/>
    </row>
    <row r="51" spans="1:12" s="9" customFormat="1" ht="27.95" customHeight="1" x14ac:dyDescent="0.3">
      <c r="A51" s="67">
        <v>9</v>
      </c>
      <c r="B51" s="124" t="s">
        <v>94</v>
      </c>
      <c r="C51" s="124"/>
      <c r="D51" s="124"/>
      <c r="E51" s="124"/>
      <c r="F51" s="124"/>
      <c r="G51" s="67">
        <v>9</v>
      </c>
      <c r="H51" s="124" t="s">
        <v>95</v>
      </c>
      <c r="I51" s="124"/>
      <c r="J51" s="124"/>
      <c r="K51" s="124"/>
      <c r="L51" s="124"/>
    </row>
    <row r="52" spans="1:12" s="9" customFormat="1" ht="27.95" customHeight="1" x14ac:dyDescent="0.3">
      <c r="A52" s="67">
        <v>10</v>
      </c>
      <c r="B52" s="124" t="s">
        <v>96</v>
      </c>
      <c r="C52" s="124"/>
      <c r="D52" s="124"/>
      <c r="E52" s="124"/>
      <c r="F52" s="124"/>
      <c r="G52" s="67">
        <v>10</v>
      </c>
      <c r="H52" s="124" t="s">
        <v>97</v>
      </c>
      <c r="I52" s="124"/>
      <c r="J52" s="124"/>
      <c r="K52" s="124"/>
      <c r="L52" s="124"/>
    </row>
    <row r="53" spans="1:12" s="9" customFormat="1" ht="27.95" customHeight="1" x14ac:dyDescent="0.3">
      <c r="A53" s="67">
        <v>11</v>
      </c>
      <c r="B53" s="124" t="s">
        <v>98</v>
      </c>
      <c r="C53" s="124"/>
      <c r="D53" s="124"/>
      <c r="E53" s="124"/>
      <c r="F53" s="124"/>
      <c r="G53" s="67">
        <v>11</v>
      </c>
      <c r="H53" s="124" t="s">
        <v>99</v>
      </c>
      <c r="I53" s="124"/>
      <c r="J53" s="124"/>
      <c r="K53" s="124"/>
      <c r="L53" s="124"/>
    </row>
    <row r="54" spans="1:12" s="9" customFormat="1" ht="27.95" customHeight="1" x14ac:dyDescent="0.3">
      <c r="A54" s="67">
        <v>12</v>
      </c>
      <c r="B54" s="124" t="s">
        <v>100</v>
      </c>
      <c r="C54" s="124"/>
      <c r="D54" s="124"/>
      <c r="E54" s="124"/>
      <c r="F54" s="124"/>
      <c r="G54" s="67">
        <v>12</v>
      </c>
      <c r="H54" s="124" t="s">
        <v>101</v>
      </c>
      <c r="I54" s="124"/>
      <c r="J54" s="124"/>
      <c r="K54" s="124"/>
      <c r="L54" s="124"/>
    </row>
    <row r="55" spans="1:12" s="9" customFormat="1" ht="27.95" customHeight="1" x14ac:dyDescent="0.3">
      <c r="A55" s="67">
        <v>13</v>
      </c>
      <c r="B55" s="124" t="s">
        <v>102</v>
      </c>
      <c r="C55" s="124"/>
      <c r="D55" s="124"/>
      <c r="E55" s="124"/>
      <c r="F55" s="124"/>
      <c r="G55" s="67">
        <v>13</v>
      </c>
      <c r="H55" s="124" t="s">
        <v>103</v>
      </c>
      <c r="I55" s="124"/>
      <c r="J55" s="124"/>
      <c r="K55" s="124"/>
      <c r="L55" s="124"/>
    </row>
    <row r="56" spans="1:12" s="9" customFormat="1" ht="27.95" customHeight="1" x14ac:dyDescent="0.3">
      <c r="A56" s="67">
        <v>14</v>
      </c>
      <c r="B56" s="124" t="s">
        <v>104</v>
      </c>
      <c r="C56" s="124"/>
      <c r="D56" s="124"/>
      <c r="E56" s="124"/>
      <c r="F56" s="124"/>
      <c r="G56" s="67">
        <v>14</v>
      </c>
      <c r="H56" s="124"/>
      <c r="I56" s="124"/>
      <c r="J56" s="124"/>
      <c r="K56" s="124"/>
      <c r="L56" s="124"/>
    </row>
    <row r="57" spans="1:12" s="9" customFormat="1" ht="27.95" customHeight="1" x14ac:dyDescent="0.3">
      <c r="A57" s="67">
        <v>15</v>
      </c>
      <c r="B57" s="124" t="s">
        <v>105</v>
      </c>
      <c r="C57" s="124"/>
      <c r="D57" s="124"/>
      <c r="E57" s="124"/>
      <c r="F57" s="124"/>
      <c r="G57" s="67">
        <v>15</v>
      </c>
      <c r="H57" s="124"/>
      <c r="I57" s="124"/>
      <c r="J57" s="124"/>
      <c r="K57" s="124"/>
      <c r="L57" s="124"/>
    </row>
    <row r="58" spans="1:12" s="9" customFormat="1" ht="16.5" customHeight="1" x14ac:dyDescent="0.3">
      <c r="A58" s="129" t="s">
        <v>106</v>
      </c>
      <c r="B58" s="130"/>
      <c r="C58" s="130"/>
      <c r="D58" s="130"/>
      <c r="E58" s="130"/>
      <c r="F58" s="130"/>
      <c r="G58" s="130"/>
      <c r="H58" s="130"/>
      <c r="I58" s="130"/>
      <c r="J58" s="130"/>
      <c r="K58" s="130"/>
      <c r="L58" s="131"/>
    </row>
    <row r="59" spans="1:12" s="9" customFormat="1" ht="21" customHeight="1" x14ac:dyDescent="0.3">
      <c r="A59" s="132" t="s">
        <v>107</v>
      </c>
      <c r="B59" s="133"/>
      <c r="C59" s="133"/>
      <c r="D59" s="133"/>
      <c r="E59" s="133"/>
      <c r="F59" s="134"/>
      <c r="G59" s="116" t="s">
        <v>108</v>
      </c>
      <c r="H59" s="116"/>
      <c r="I59" s="116"/>
      <c r="J59" s="116"/>
      <c r="K59" s="116"/>
      <c r="L59" s="116"/>
    </row>
    <row r="60" spans="1:12" s="9" customFormat="1" ht="46.5" customHeight="1" x14ac:dyDescent="0.3">
      <c r="A60" s="67">
        <v>1</v>
      </c>
      <c r="B60" s="124" t="s">
        <v>109</v>
      </c>
      <c r="C60" s="124"/>
      <c r="D60" s="124"/>
      <c r="E60" s="124"/>
      <c r="F60" s="124"/>
      <c r="G60" s="67">
        <v>1</v>
      </c>
      <c r="H60" s="124" t="s">
        <v>110</v>
      </c>
      <c r="I60" s="124"/>
      <c r="J60" s="124"/>
      <c r="K60" s="124"/>
      <c r="L60" s="124"/>
    </row>
    <row r="61" spans="1:12" s="9" customFormat="1" ht="73.5" customHeight="1" x14ac:dyDescent="0.3">
      <c r="A61" s="67">
        <v>2</v>
      </c>
      <c r="B61" s="124" t="s">
        <v>111</v>
      </c>
      <c r="C61" s="124"/>
      <c r="D61" s="124"/>
      <c r="E61" s="124"/>
      <c r="F61" s="124"/>
      <c r="G61" s="67">
        <v>2</v>
      </c>
      <c r="H61" s="124" t="s">
        <v>112</v>
      </c>
      <c r="I61" s="124"/>
      <c r="J61" s="124"/>
      <c r="K61" s="124"/>
      <c r="L61" s="124"/>
    </row>
    <row r="62" spans="1:12" s="9" customFormat="1" ht="57" customHeight="1" x14ac:dyDescent="0.3">
      <c r="A62" s="67">
        <v>3</v>
      </c>
      <c r="B62" s="124" t="s">
        <v>113</v>
      </c>
      <c r="C62" s="124"/>
      <c r="D62" s="124"/>
      <c r="E62" s="124"/>
      <c r="F62" s="124"/>
      <c r="G62" s="67">
        <v>3</v>
      </c>
      <c r="H62" s="124" t="s">
        <v>114</v>
      </c>
      <c r="I62" s="124"/>
      <c r="J62" s="124"/>
      <c r="K62" s="124"/>
      <c r="L62" s="124"/>
    </row>
    <row r="63" spans="1:12" s="9" customFormat="1" ht="91.5" customHeight="1" x14ac:dyDescent="0.3">
      <c r="A63" s="67">
        <v>4</v>
      </c>
      <c r="B63" s="124" t="s">
        <v>115</v>
      </c>
      <c r="C63" s="124"/>
      <c r="D63" s="124"/>
      <c r="E63" s="124"/>
      <c r="F63" s="124"/>
      <c r="G63" s="67">
        <v>4</v>
      </c>
      <c r="H63" s="124" t="s">
        <v>116</v>
      </c>
      <c r="I63" s="124"/>
      <c r="J63" s="124"/>
      <c r="K63" s="124"/>
      <c r="L63" s="124"/>
    </row>
    <row r="64" spans="1:12" s="9" customFormat="1" ht="53.25" customHeight="1" x14ac:dyDescent="0.3">
      <c r="A64" s="67">
        <v>5</v>
      </c>
      <c r="B64" s="124" t="s">
        <v>117</v>
      </c>
      <c r="C64" s="124"/>
      <c r="D64" s="124"/>
      <c r="E64" s="124"/>
      <c r="F64" s="124"/>
      <c r="G64" s="67">
        <v>5</v>
      </c>
      <c r="H64" s="124" t="s">
        <v>118</v>
      </c>
      <c r="I64" s="124"/>
      <c r="J64" s="124"/>
      <c r="K64" s="124"/>
      <c r="L64" s="124"/>
    </row>
    <row r="65" spans="1:12" s="9" customFormat="1" ht="48" customHeight="1" x14ac:dyDescent="0.3">
      <c r="A65" s="67">
        <v>6</v>
      </c>
      <c r="B65" s="124" t="s">
        <v>119</v>
      </c>
      <c r="C65" s="124"/>
      <c r="D65" s="124"/>
      <c r="E65" s="124"/>
      <c r="F65" s="124"/>
      <c r="G65" s="67">
        <v>6</v>
      </c>
      <c r="H65" s="124" t="s">
        <v>120</v>
      </c>
      <c r="I65" s="124"/>
      <c r="J65" s="124"/>
      <c r="K65" s="124"/>
      <c r="L65" s="124"/>
    </row>
    <row r="66" spans="1:12" s="9" customFormat="1" ht="72" customHeight="1" x14ac:dyDescent="0.3">
      <c r="A66" s="67">
        <v>7</v>
      </c>
      <c r="B66" s="124"/>
      <c r="C66" s="124"/>
      <c r="D66" s="124"/>
      <c r="E66" s="124"/>
      <c r="F66" s="124"/>
      <c r="G66" s="67">
        <v>7</v>
      </c>
      <c r="H66" s="124" t="s">
        <v>121</v>
      </c>
      <c r="I66" s="124"/>
      <c r="J66" s="124"/>
      <c r="K66" s="124"/>
      <c r="L66" s="124"/>
    </row>
    <row r="67" spans="1:12" s="9" customFormat="1" ht="75" customHeight="1" x14ac:dyDescent="0.3">
      <c r="A67" s="67">
        <v>8</v>
      </c>
      <c r="B67" s="124"/>
      <c r="C67" s="124"/>
      <c r="D67" s="124"/>
      <c r="E67" s="124"/>
      <c r="F67" s="124"/>
      <c r="G67" s="67">
        <v>8</v>
      </c>
      <c r="H67" s="124" t="s">
        <v>122</v>
      </c>
      <c r="I67" s="124"/>
      <c r="J67" s="124"/>
      <c r="K67" s="124"/>
      <c r="L67" s="124"/>
    </row>
    <row r="68" spans="1:12" s="9" customFormat="1" ht="57" customHeight="1" x14ac:dyDescent="0.3">
      <c r="A68" s="67">
        <v>9</v>
      </c>
      <c r="B68" s="124"/>
      <c r="C68" s="124"/>
      <c r="D68" s="124"/>
      <c r="E68" s="124"/>
      <c r="F68" s="124"/>
      <c r="G68" s="67">
        <v>9</v>
      </c>
      <c r="H68" s="124" t="s">
        <v>123</v>
      </c>
      <c r="I68" s="124"/>
      <c r="J68" s="124"/>
      <c r="K68" s="124"/>
      <c r="L68" s="124"/>
    </row>
    <row r="69" spans="1:12" s="9" customFormat="1" ht="57.75" customHeight="1" x14ac:dyDescent="0.3">
      <c r="A69" s="67">
        <v>10</v>
      </c>
      <c r="B69" s="124"/>
      <c r="C69" s="124"/>
      <c r="D69" s="124"/>
      <c r="E69" s="124"/>
      <c r="F69" s="124"/>
      <c r="G69" s="67">
        <v>10</v>
      </c>
      <c r="H69" s="124" t="s">
        <v>124</v>
      </c>
      <c r="I69" s="124"/>
      <c r="J69" s="124"/>
      <c r="K69" s="124"/>
      <c r="L69" s="124"/>
    </row>
    <row r="70" spans="1:12" s="9" customFormat="1" ht="21" customHeight="1" x14ac:dyDescent="0.3">
      <c r="A70" s="132" t="s">
        <v>125</v>
      </c>
      <c r="B70" s="133"/>
      <c r="C70" s="133"/>
      <c r="D70" s="133"/>
      <c r="E70" s="133"/>
      <c r="F70" s="134"/>
      <c r="G70" s="116" t="s">
        <v>126</v>
      </c>
      <c r="H70" s="116"/>
      <c r="I70" s="116"/>
      <c r="J70" s="116"/>
      <c r="K70" s="116"/>
      <c r="L70" s="116"/>
    </row>
    <row r="71" spans="1:12" s="9" customFormat="1" ht="97.5" customHeight="1" x14ac:dyDescent="0.3">
      <c r="A71" s="67">
        <v>1</v>
      </c>
      <c r="B71" s="124" t="s">
        <v>127</v>
      </c>
      <c r="C71" s="124"/>
      <c r="D71" s="124"/>
      <c r="E71" s="124"/>
      <c r="F71" s="124"/>
      <c r="G71" s="67">
        <v>1</v>
      </c>
      <c r="H71" s="124" t="s">
        <v>128</v>
      </c>
      <c r="I71" s="124"/>
      <c r="J71" s="124"/>
      <c r="K71" s="124"/>
      <c r="L71" s="124"/>
    </row>
    <row r="72" spans="1:12" s="9" customFormat="1" ht="75" customHeight="1" x14ac:dyDescent="0.3">
      <c r="A72" s="67">
        <v>2</v>
      </c>
      <c r="B72" s="124" t="s">
        <v>129</v>
      </c>
      <c r="C72" s="124"/>
      <c r="D72" s="124"/>
      <c r="E72" s="124"/>
      <c r="F72" s="124"/>
      <c r="G72" s="67">
        <v>2</v>
      </c>
      <c r="H72" s="124" t="s">
        <v>130</v>
      </c>
      <c r="I72" s="124"/>
      <c r="J72" s="124"/>
      <c r="K72" s="124"/>
      <c r="L72" s="124"/>
    </row>
    <row r="73" spans="1:12" s="9" customFormat="1" ht="51" customHeight="1" x14ac:dyDescent="0.3">
      <c r="A73" s="67">
        <v>3</v>
      </c>
      <c r="B73" s="124" t="s">
        <v>131</v>
      </c>
      <c r="C73" s="124"/>
      <c r="D73" s="124"/>
      <c r="E73" s="124"/>
      <c r="F73" s="124"/>
      <c r="G73" s="67">
        <v>3</v>
      </c>
      <c r="H73" s="124" t="s">
        <v>132</v>
      </c>
      <c r="I73" s="124"/>
      <c r="J73" s="124"/>
      <c r="K73" s="124"/>
      <c r="L73" s="124"/>
    </row>
    <row r="74" spans="1:12" s="9" customFormat="1" ht="36.75" customHeight="1" x14ac:dyDescent="0.3">
      <c r="A74" s="67">
        <v>4</v>
      </c>
      <c r="B74" s="124" t="s">
        <v>133</v>
      </c>
      <c r="C74" s="124"/>
      <c r="D74" s="124"/>
      <c r="E74" s="124"/>
      <c r="F74" s="124"/>
      <c r="G74" s="67">
        <v>4</v>
      </c>
      <c r="H74" s="124" t="s">
        <v>134</v>
      </c>
      <c r="I74" s="124"/>
      <c r="J74" s="124"/>
      <c r="K74" s="124"/>
      <c r="L74" s="124"/>
    </row>
    <row r="75" spans="1:12" s="9" customFormat="1" ht="36" customHeight="1" x14ac:dyDescent="0.3">
      <c r="A75" s="67">
        <v>5</v>
      </c>
      <c r="B75" s="124" t="s">
        <v>135</v>
      </c>
      <c r="C75" s="124"/>
      <c r="D75" s="124"/>
      <c r="E75" s="124"/>
      <c r="F75" s="124"/>
      <c r="G75" s="67">
        <v>5</v>
      </c>
      <c r="H75" s="124" t="s">
        <v>136</v>
      </c>
      <c r="I75" s="124"/>
      <c r="J75" s="124"/>
      <c r="K75" s="124"/>
      <c r="L75" s="124"/>
    </row>
    <row r="76" spans="1:12" s="9" customFormat="1" ht="64.5" customHeight="1" x14ac:dyDescent="0.3">
      <c r="A76" s="67">
        <v>6</v>
      </c>
      <c r="B76" s="124" t="s">
        <v>137</v>
      </c>
      <c r="C76" s="124"/>
      <c r="D76" s="124"/>
      <c r="E76" s="124"/>
      <c r="F76" s="124"/>
      <c r="G76" s="67">
        <v>6</v>
      </c>
      <c r="H76" s="124" t="s">
        <v>138</v>
      </c>
      <c r="I76" s="124"/>
      <c r="J76" s="124"/>
      <c r="K76" s="124"/>
      <c r="L76" s="124"/>
    </row>
    <row r="77" spans="1:12" s="9" customFormat="1" ht="64.5" customHeight="1" x14ac:dyDescent="0.3">
      <c r="A77" s="67">
        <v>7</v>
      </c>
      <c r="B77" s="124" t="s">
        <v>139</v>
      </c>
      <c r="C77" s="124"/>
      <c r="D77" s="124"/>
      <c r="E77" s="124"/>
      <c r="F77" s="124"/>
      <c r="G77" s="67">
        <v>7</v>
      </c>
      <c r="H77" s="124" t="s">
        <v>140</v>
      </c>
      <c r="I77" s="124"/>
      <c r="J77" s="124"/>
      <c r="K77" s="124"/>
      <c r="L77" s="124"/>
    </row>
    <row r="78" spans="1:12" s="9" customFormat="1" ht="69" customHeight="1" x14ac:dyDescent="0.3">
      <c r="A78" s="67">
        <v>8</v>
      </c>
      <c r="B78" s="124" t="s">
        <v>141</v>
      </c>
      <c r="C78" s="124"/>
      <c r="D78" s="124"/>
      <c r="E78" s="124"/>
      <c r="F78" s="124"/>
      <c r="G78" s="67">
        <v>8</v>
      </c>
      <c r="H78" s="124" t="s">
        <v>142</v>
      </c>
      <c r="I78" s="124"/>
      <c r="J78" s="124"/>
      <c r="K78" s="124"/>
      <c r="L78" s="124"/>
    </row>
    <row r="79" spans="1:12" s="9" customFormat="1" ht="69" customHeight="1" x14ac:dyDescent="0.3">
      <c r="A79" s="67">
        <v>9</v>
      </c>
      <c r="B79" s="124" t="s">
        <v>143</v>
      </c>
      <c r="C79" s="124"/>
      <c r="D79" s="124"/>
      <c r="E79" s="124"/>
      <c r="F79" s="124"/>
      <c r="G79" s="67">
        <v>9</v>
      </c>
      <c r="H79" s="124" t="s">
        <v>144</v>
      </c>
      <c r="I79" s="124"/>
      <c r="J79" s="124"/>
      <c r="K79" s="124"/>
      <c r="L79" s="124"/>
    </row>
    <row r="80" spans="1:12" s="9" customFormat="1" x14ac:dyDescent="0.3">
      <c r="A80" s="67">
        <v>10</v>
      </c>
      <c r="B80" s="124"/>
      <c r="C80" s="124"/>
      <c r="D80" s="124"/>
      <c r="E80" s="124"/>
      <c r="F80" s="124"/>
      <c r="G80" s="67">
        <v>10</v>
      </c>
      <c r="H80" s="124"/>
      <c r="I80" s="124"/>
      <c r="J80" s="124"/>
      <c r="K80" s="124"/>
      <c r="L80" s="124"/>
    </row>
    <row r="81" spans="1:12" s="9" customFormat="1" ht="21" customHeight="1" x14ac:dyDescent="0.3">
      <c r="A81" s="132" t="s">
        <v>145</v>
      </c>
      <c r="B81" s="133"/>
      <c r="C81" s="133"/>
      <c r="D81" s="133"/>
      <c r="E81" s="133"/>
      <c r="F81" s="134"/>
      <c r="G81" s="116" t="s">
        <v>146</v>
      </c>
      <c r="H81" s="116"/>
      <c r="I81" s="116"/>
      <c r="J81" s="116"/>
      <c r="K81" s="116"/>
      <c r="L81" s="116"/>
    </row>
    <row r="82" spans="1:12" s="9" customFormat="1" ht="51.75" customHeight="1" x14ac:dyDescent="0.3">
      <c r="A82" s="67">
        <v>1</v>
      </c>
      <c r="B82" s="124" t="s">
        <v>147</v>
      </c>
      <c r="C82" s="124"/>
      <c r="D82" s="124"/>
      <c r="E82" s="124"/>
      <c r="F82" s="124"/>
      <c r="G82" s="67">
        <v>1</v>
      </c>
      <c r="H82" s="124" t="s">
        <v>148</v>
      </c>
      <c r="I82" s="124"/>
      <c r="J82" s="124"/>
      <c r="K82" s="124"/>
      <c r="L82" s="124"/>
    </row>
    <row r="83" spans="1:12" s="9" customFormat="1" ht="48" customHeight="1" x14ac:dyDescent="0.3">
      <c r="A83" s="67">
        <v>2</v>
      </c>
      <c r="B83" s="124" t="s">
        <v>149</v>
      </c>
      <c r="C83" s="124"/>
      <c r="D83" s="124"/>
      <c r="E83" s="124"/>
      <c r="F83" s="124"/>
      <c r="G83" s="67">
        <v>2</v>
      </c>
      <c r="H83" s="124" t="s">
        <v>150</v>
      </c>
      <c r="I83" s="124"/>
      <c r="J83" s="124"/>
      <c r="K83" s="124"/>
      <c r="L83" s="124"/>
    </row>
    <row r="84" spans="1:12" s="9" customFormat="1" ht="96.75" customHeight="1" x14ac:dyDescent="0.3">
      <c r="A84" s="67">
        <v>3</v>
      </c>
      <c r="B84" s="124" t="s">
        <v>151</v>
      </c>
      <c r="C84" s="124"/>
      <c r="D84" s="124"/>
      <c r="E84" s="124"/>
      <c r="F84" s="124"/>
      <c r="G84" s="67">
        <v>3</v>
      </c>
      <c r="H84" s="124" t="s">
        <v>152</v>
      </c>
      <c r="I84" s="124"/>
      <c r="J84" s="124"/>
      <c r="K84" s="124"/>
      <c r="L84" s="124"/>
    </row>
    <row r="85" spans="1:12" s="9" customFormat="1" ht="64.5" customHeight="1" x14ac:dyDescent="0.3">
      <c r="A85" s="67">
        <v>4</v>
      </c>
      <c r="B85" s="124" t="s">
        <v>153</v>
      </c>
      <c r="C85" s="124"/>
      <c r="D85" s="124"/>
      <c r="E85" s="124"/>
      <c r="F85" s="124"/>
      <c r="G85" s="67">
        <v>4</v>
      </c>
      <c r="H85" s="124" t="s">
        <v>154</v>
      </c>
      <c r="I85" s="124"/>
      <c r="J85" s="124"/>
      <c r="K85" s="124"/>
      <c r="L85" s="124"/>
    </row>
    <row r="86" spans="1:12" s="9" customFormat="1" ht="58.5" customHeight="1" x14ac:dyDescent="0.3">
      <c r="A86" s="67">
        <v>5</v>
      </c>
      <c r="B86" s="124" t="s">
        <v>155</v>
      </c>
      <c r="C86" s="124"/>
      <c r="D86" s="124"/>
      <c r="E86" s="124"/>
      <c r="F86" s="124"/>
      <c r="G86" s="67">
        <v>5</v>
      </c>
      <c r="H86" s="124" t="s">
        <v>156</v>
      </c>
      <c r="I86" s="124"/>
      <c r="J86" s="124"/>
      <c r="K86" s="124"/>
      <c r="L86" s="124"/>
    </row>
    <row r="87" spans="1:12" s="9" customFormat="1" ht="71.25" customHeight="1" x14ac:dyDescent="0.3">
      <c r="A87" s="67">
        <v>6</v>
      </c>
      <c r="B87" s="124" t="s">
        <v>157</v>
      </c>
      <c r="C87" s="124"/>
      <c r="D87" s="124"/>
      <c r="E87" s="124"/>
      <c r="F87" s="124"/>
      <c r="G87" s="67">
        <v>6</v>
      </c>
      <c r="H87" s="124" t="s">
        <v>158</v>
      </c>
      <c r="I87" s="124"/>
      <c r="J87" s="124"/>
      <c r="K87" s="124"/>
      <c r="L87" s="124"/>
    </row>
    <row r="88" spans="1:12" s="9" customFormat="1" ht="100.5" customHeight="1" x14ac:dyDescent="0.3">
      <c r="A88" s="67">
        <v>7</v>
      </c>
      <c r="B88" s="124" t="s">
        <v>159</v>
      </c>
      <c r="C88" s="124"/>
      <c r="D88" s="124"/>
      <c r="E88" s="124"/>
      <c r="F88" s="124"/>
      <c r="G88" s="67">
        <v>7</v>
      </c>
      <c r="H88" s="124" t="s">
        <v>160</v>
      </c>
      <c r="I88" s="124"/>
      <c r="J88" s="124"/>
      <c r="K88" s="124"/>
      <c r="L88" s="124"/>
    </row>
    <row r="89" spans="1:12" s="9" customFormat="1" ht="58.5" customHeight="1" x14ac:dyDescent="0.3">
      <c r="A89" s="67">
        <v>8</v>
      </c>
      <c r="B89" s="124" t="s">
        <v>161</v>
      </c>
      <c r="C89" s="124"/>
      <c r="D89" s="124"/>
      <c r="E89" s="124"/>
      <c r="F89" s="124"/>
      <c r="G89" s="67">
        <v>8</v>
      </c>
      <c r="H89" s="124" t="s">
        <v>162</v>
      </c>
      <c r="I89" s="124"/>
      <c r="J89" s="124"/>
      <c r="K89" s="124"/>
      <c r="L89" s="124"/>
    </row>
    <row r="90" spans="1:12" s="9" customFormat="1" ht="83.25" customHeight="1" x14ac:dyDescent="0.3">
      <c r="A90" s="67">
        <v>9</v>
      </c>
      <c r="B90" s="124" t="s">
        <v>163</v>
      </c>
      <c r="C90" s="124"/>
      <c r="D90" s="124"/>
      <c r="E90" s="124"/>
      <c r="F90" s="124"/>
      <c r="G90" s="67">
        <v>9</v>
      </c>
      <c r="H90" s="124" t="s">
        <v>164</v>
      </c>
      <c r="I90" s="124"/>
      <c r="J90" s="124"/>
      <c r="K90" s="124"/>
      <c r="L90" s="124"/>
    </row>
    <row r="91" spans="1:12" s="9" customFormat="1" ht="53.25" customHeight="1" x14ac:dyDescent="0.3">
      <c r="A91" s="67">
        <v>10</v>
      </c>
      <c r="B91" s="124" t="s">
        <v>165</v>
      </c>
      <c r="C91" s="124"/>
      <c r="D91" s="124"/>
      <c r="E91" s="124"/>
      <c r="F91" s="124"/>
      <c r="G91" s="67">
        <v>10</v>
      </c>
      <c r="H91" s="124"/>
      <c r="I91" s="124"/>
      <c r="J91" s="124"/>
      <c r="K91" s="124"/>
      <c r="L91" s="124"/>
    </row>
    <row r="92" spans="1:12" s="9" customFormat="1" ht="20.25" customHeight="1" x14ac:dyDescent="0.3">
      <c r="A92" s="136" t="s">
        <v>166</v>
      </c>
      <c r="B92" s="136"/>
      <c r="C92" s="136"/>
      <c r="D92" s="136"/>
      <c r="E92" s="136"/>
      <c r="F92" s="136"/>
      <c r="G92" s="136"/>
      <c r="H92" s="136"/>
      <c r="I92" s="136"/>
      <c r="J92" s="136"/>
      <c r="K92" s="136"/>
      <c r="L92" s="136"/>
    </row>
    <row r="93" spans="1:12" s="9" customFormat="1" x14ac:dyDescent="0.3">
      <c r="A93" s="10"/>
      <c r="B93" s="10"/>
      <c r="C93" s="10"/>
      <c r="D93" s="10"/>
      <c r="F93" s="68"/>
    </row>
  </sheetData>
  <sheetProtection formatColumns="0" formatRows="0"/>
  <mergeCells count="187">
    <mergeCell ref="B90:F90"/>
    <mergeCell ref="H90:L90"/>
    <mergeCell ref="B91:F91"/>
    <mergeCell ref="H91:L91"/>
    <mergeCell ref="A92:L92"/>
    <mergeCell ref="B33:F33"/>
    <mergeCell ref="B34:F34"/>
    <mergeCell ref="B35:F35"/>
    <mergeCell ref="B36:F36"/>
    <mergeCell ref="H33:L33"/>
    <mergeCell ref="B87:F87"/>
    <mergeCell ref="H87:L87"/>
    <mergeCell ref="B88:F88"/>
    <mergeCell ref="H88:L88"/>
    <mergeCell ref="B89:F89"/>
    <mergeCell ref="H89:L89"/>
    <mergeCell ref="B84:F84"/>
    <mergeCell ref="H84:L84"/>
    <mergeCell ref="B85:F85"/>
    <mergeCell ref="H85:L85"/>
    <mergeCell ref="B86:F86"/>
    <mergeCell ref="H86:L86"/>
    <mergeCell ref="A81:F81"/>
    <mergeCell ref="G81:L81"/>
    <mergeCell ref="B82:F82"/>
    <mergeCell ref="H82:L82"/>
    <mergeCell ref="B83:F83"/>
    <mergeCell ref="H83:L83"/>
    <mergeCell ref="B78:F78"/>
    <mergeCell ref="H78:L78"/>
    <mergeCell ref="B79:F79"/>
    <mergeCell ref="H79:L79"/>
    <mergeCell ref="B80:F80"/>
    <mergeCell ref="H80:L80"/>
    <mergeCell ref="B75:F75"/>
    <mergeCell ref="H75:L75"/>
    <mergeCell ref="B76:F76"/>
    <mergeCell ref="H76:L76"/>
    <mergeCell ref="B77:F77"/>
    <mergeCell ref="H77:L77"/>
    <mergeCell ref="B72:F72"/>
    <mergeCell ref="H72:L72"/>
    <mergeCell ref="B73:F73"/>
    <mergeCell ref="H73:L73"/>
    <mergeCell ref="B74:F74"/>
    <mergeCell ref="H74:L74"/>
    <mergeCell ref="B69:F69"/>
    <mergeCell ref="H69:L69"/>
    <mergeCell ref="A70:F70"/>
    <mergeCell ref="G70:L70"/>
    <mergeCell ref="B71:F71"/>
    <mergeCell ref="H71:L71"/>
    <mergeCell ref="B66:F66"/>
    <mergeCell ref="H66:L66"/>
    <mergeCell ref="B67:F67"/>
    <mergeCell ref="H67:L67"/>
    <mergeCell ref="B68:F68"/>
    <mergeCell ref="H68:L68"/>
    <mergeCell ref="B63:F63"/>
    <mergeCell ref="H63:L63"/>
    <mergeCell ref="B64:F64"/>
    <mergeCell ref="H64:L64"/>
    <mergeCell ref="B65:F65"/>
    <mergeCell ref="H65:L65"/>
    <mergeCell ref="B60:F60"/>
    <mergeCell ref="H60:L60"/>
    <mergeCell ref="B61:F61"/>
    <mergeCell ref="H61:L61"/>
    <mergeCell ref="B62:F62"/>
    <mergeCell ref="H62:L62"/>
    <mergeCell ref="B56:F56"/>
    <mergeCell ref="H56:L56"/>
    <mergeCell ref="B57:F57"/>
    <mergeCell ref="H57:L57"/>
    <mergeCell ref="A58:L58"/>
    <mergeCell ref="A59:F59"/>
    <mergeCell ref="G59:L59"/>
    <mergeCell ref="B53:F53"/>
    <mergeCell ref="H53:L53"/>
    <mergeCell ref="B54:F54"/>
    <mergeCell ref="H54:L54"/>
    <mergeCell ref="B55:F55"/>
    <mergeCell ref="H55:L55"/>
    <mergeCell ref="B50:F50"/>
    <mergeCell ref="H50:L50"/>
    <mergeCell ref="B51:F51"/>
    <mergeCell ref="H51:L51"/>
    <mergeCell ref="B52:F52"/>
    <mergeCell ref="H52:L52"/>
    <mergeCell ref="B47:F47"/>
    <mergeCell ref="H47:L47"/>
    <mergeCell ref="B48:F48"/>
    <mergeCell ref="H48:L48"/>
    <mergeCell ref="B49:F49"/>
    <mergeCell ref="H49:L49"/>
    <mergeCell ref="B44:F44"/>
    <mergeCell ref="H44:L44"/>
    <mergeCell ref="B45:F45"/>
    <mergeCell ref="H45:L45"/>
    <mergeCell ref="B46:F46"/>
    <mergeCell ref="H46:L46"/>
    <mergeCell ref="B40:F40"/>
    <mergeCell ref="H40:L40"/>
    <mergeCell ref="A41:L41"/>
    <mergeCell ref="A42:F42"/>
    <mergeCell ref="G42:L42"/>
    <mergeCell ref="B43:F43"/>
    <mergeCell ref="H43:L43"/>
    <mergeCell ref="B37:F37"/>
    <mergeCell ref="H37:L37"/>
    <mergeCell ref="B38:F38"/>
    <mergeCell ref="H38:L38"/>
    <mergeCell ref="B39:F39"/>
    <mergeCell ref="H39:L39"/>
    <mergeCell ref="B30:F30"/>
    <mergeCell ref="H30:L30"/>
    <mergeCell ref="B31:F31"/>
    <mergeCell ref="H31:L31"/>
    <mergeCell ref="B32:F32"/>
    <mergeCell ref="H32:L32"/>
    <mergeCell ref="H34:L34"/>
    <mergeCell ref="H35:L35"/>
    <mergeCell ref="H36:L36"/>
    <mergeCell ref="B27:F27"/>
    <mergeCell ref="H27:L27"/>
    <mergeCell ref="B28:F28"/>
    <mergeCell ref="H28:L28"/>
    <mergeCell ref="B29:F29"/>
    <mergeCell ref="H29:L29"/>
    <mergeCell ref="B24:F24"/>
    <mergeCell ref="H24:L24"/>
    <mergeCell ref="B25:F25"/>
    <mergeCell ref="H25:L25"/>
    <mergeCell ref="B26:F26"/>
    <mergeCell ref="H26:L26"/>
    <mergeCell ref="A20:L20"/>
    <mergeCell ref="A21:F21"/>
    <mergeCell ref="G21:L21"/>
    <mergeCell ref="B22:F22"/>
    <mergeCell ref="H22:L22"/>
    <mergeCell ref="B23:F23"/>
    <mergeCell ref="H23:L23"/>
    <mergeCell ref="B18:C18"/>
    <mergeCell ref="E18:F18"/>
    <mergeCell ref="H18:I18"/>
    <mergeCell ref="K18:L18"/>
    <mergeCell ref="B19:C19"/>
    <mergeCell ref="E19:F19"/>
    <mergeCell ref="H19:I19"/>
    <mergeCell ref="K19:L19"/>
    <mergeCell ref="B16:C16"/>
    <mergeCell ref="E16:F16"/>
    <mergeCell ref="H16:I16"/>
    <mergeCell ref="K16:L16"/>
    <mergeCell ref="B17:C17"/>
    <mergeCell ref="E17:F17"/>
    <mergeCell ref="H17:I17"/>
    <mergeCell ref="K17:L17"/>
    <mergeCell ref="B14:C14"/>
    <mergeCell ref="E14:F14"/>
    <mergeCell ref="H14:I14"/>
    <mergeCell ref="K14:L14"/>
    <mergeCell ref="B15:C15"/>
    <mergeCell ref="E15:F15"/>
    <mergeCell ref="H15:I15"/>
    <mergeCell ref="K15:L15"/>
    <mergeCell ref="B13:C13"/>
    <mergeCell ref="E13:F13"/>
    <mergeCell ref="H13:I13"/>
    <mergeCell ref="K13:L13"/>
    <mergeCell ref="A7:B8"/>
    <mergeCell ref="C7:H8"/>
    <mergeCell ref="I7:L10"/>
    <mergeCell ref="A9:B10"/>
    <mergeCell ref="C9:H10"/>
    <mergeCell ref="A11:L11"/>
    <mergeCell ref="A1:B3"/>
    <mergeCell ref="C1:J3"/>
    <mergeCell ref="K1:L1"/>
    <mergeCell ref="K3:L3"/>
    <mergeCell ref="A5:B6"/>
    <mergeCell ref="C5:H6"/>
    <mergeCell ref="I5:L6"/>
    <mergeCell ref="B12:C12"/>
    <mergeCell ref="E12:F12"/>
    <mergeCell ref="H12:I12"/>
    <mergeCell ref="K12:L1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2216F-6038-4EE9-B694-DDB2FD42B5D2}">
  <dimension ref="A1:BO294"/>
  <sheetViews>
    <sheetView zoomScale="73" zoomScaleNormal="73" workbookViewId="0">
      <pane ySplit="7" topLeftCell="A188" activePane="bottomLeft" state="frozen"/>
      <selection pane="bottomLeft" activeCell="Q188" sqref="Q188"/>
    </sheetView>
  </sheetViews>
  <sheetFormatPr baseColWidth="10" defaultColWidth="11.42578125" defaultRowHeight="73.5" customHeight="1" x14ac:dyDescent="0.3"/>
  <cols>
    <col min="1" max="1" width="11.42578125" style="64" customWidth="1"/>
    <col min="2" max="2" width="34.5703125" style="65" customWidth="1"/>
    <col min="3" max="8" width="11.42578125" style="64" customWidth="1"/>
    <col min="9" max="9" width="11.42578125" style="66" customWidth="1"/>
    <col min="10" max="16" width="11.42578125" style="35" customWidth="1"/>
    <col min="17" max="17" width="29.5703125" style="35" customWidth="1"/>
    <col min="18" max="67" width="11.42578125" style="35" customWidth="1"/>
    <col min="68" max="68" width="11.42578125" customWidth="1"/>
  </cols>
  <sheetData>
    <row r="1" spans="1:67" ht="24.75" customHeight="1" x14ac:dyDescent="0.3">
      <c r="A1" s="226" t="s">
        <v>0</v>
      </c>
      <c r="B1" s="227"/>
      <c r="C1" s="227"/>
      <c r="D1" s="228" t="s">
        <v>1</v>
      </c>
      <c r="E1" s="228"/>
      <c r="F1" s="228"/>
      <c r="G1" s="228"/>
      <c r="H1" s="228"/>
      <c r="I1" s="228"/>
      <c r="J1" s="228"/>
      <c r="K1" s="228"/>
      <c r="L1" s="228"/>
      <c r="M1" s="228"/>
      <c r="N1" s="228"/>
      <c r="O1" s="228"/>
      <c r="P1" s="228"/>
      <c r="Q1" s="228"/>
      <c r="R1" s="228"/>
      <c r="S1" s="228"/>
      <c r="T1" s="228"/>
      <c r="U1" s="228"/>
      <c r="V1" s="228"/>
      <c r="W1" s="228"/>
      <c r="X1" s="228"/>
      <c r="Y1" s="228"/>
      <c r="Z1" s="228"/>
      <c r="AA1" s="228"/>
      <c r="AB1" s="228"/>
      <c r="AC1" s="228"/>
      <c r="AD1" s="228"/>
      <c r="AE1" s="228"/>
      <c r="AF1" s="228"/>
      <c r="AG1" s="228"/>
      <c r="AH1" s="228"/>
      <c r="AI1" s="228"/>
      <c r="AJ1" s="228"/>
      <c r="AK1" s="229" t="s">
        <v>2</v>
      </c>
      <c r="AL1" s="229"/>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row>
    <row r="2" spans="1:67" ht="24.75" customHeight="1" x14ac:dyDescent="0.3">
      <c r="A2" s="227"/>
      <c r="B2" s="227"/>
      <c r="C2" s="227"/>
      <c r="D2" s="228"/>
      <c r="E2" s="228"/>
      <c r="F2" s="228"/>
      <c r="G2" s="228"/>
      <c r="H2" s="228"/>
      <c r="I2" s="228"/>
      <c r="J2" s="228"/>
      <c r="K2" s="228"/>
      <c r="L2" s="228"/>
      <c r="M2" s="228"/>
      <c r="N2" s="228"/>
      <c r="O2" s="228"/>
      <c r="P2" s="228"/>
      <c r="Q2" s="228"/>
      <c r="R2" s="228"/>
      <c r="S2" s="228"/>
      <c r="T2" s="228"/>
      <c r="U2" s="228"/>
      <c r="V2" s="228"/>
      <c r="W2" s="228"/>
      <c r="X2" s="228"/>
      <c r="Y2" s="228"/>
      <c r="Z2" s="228"/>
      <c r="AA2" s="228"/>
      <c r="AB2" s="228"/>
      <c r="AC2" s="228"/>
      <c r="AD2" s="228"/>
      <c r="AE2" s="228"/>
      <c r="AF2" s="228"/>
      <c r="AG2" s="228"/>
      <c r="AH2" s="228"/>
      <c r="AI2" s="228"/>
      <c r="AJ2" s="228"/>
      <c r="AK2" s="15" t="s">
        <v>3</v>
      </c>
      <c r="AL2" s="16" t="s">
        <v>167</v>
      </c>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row>
    <row r="3" spans="1:67" ht="24.75" customHeight="1" x14ac:dyDescent="0.3">
      <c r="A3" s="227"/>
      <c r="B3" s="227"/>
      <c r="C3" s="227"/>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30" t="s">
        <v>5</v>
      </c>
      <c r="AL3" s="230"/>
      <c r="AM3" s="14"/>
      <c r="AN3" s="14"/>
      <c r="AO3" s="14"/>
      <c r="AP3" s="14"/>
      <c r="AQ3" s="14"/>
      <c r="AR3" s="14"/>
      <c r="AS3" s="14"/>
      <c r="AT3" s="14"/>
      <c r="AU3" s="14"/>
      <c r="AV3" s="14"/>
      <c r="AW3" s="14"/>
      <c r="AX3" s="14"/>
      <c r="AY3" s="14"/>
      <c r="AZ3" s="14"/>
      <c r="BA3" s="14"/>
      <c r="BB3" s="14"/>
      <c r="BC3" s="14"/>
      <c r="BD3" s="14"/>
      <c r="BE3" s="14"/>
      <c r="BF3" s="14"/>
      <c r="BG3" s="14"/>
      <c r="BH3" s="14"/>
      <c r="BI3" s="14"/>
      <c r="BJ3" s="14"/>
      <c r="BK3" s="14"/>
      <c r="BL3" s="14"/>
      <c r="BM3" s="14"/>
      <c r="BN3" s="14"/>
      <c r="BO3" s="14"/>
    </row>
    <row r="4" spans="1:67" ht="24" customHeight="1" x14ac:dyDescent="0.3">
      <c r="A4" s="17"/>
      <c r="B4" s="17"/>
      <c r="C4" s="17"/>
      <c r="D4" s="18"/>
      <c r="E4" s="17"/>
      <c r="F4" s="17"/>
      <c r="G4" s="17"/>
      <c r="H4" s="17"/>
      <c r="I4" s="19"/>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row>
    <row r="5" spans="1:67" ht="36" customHeight="1" x14ac:dyDescent="0.3">
      <c r="A5" s="231" t="s">
        <v>168</v>
      </c>
      <c r="B5" s="231"/>
      <c r="C5" s="231"/>
      <c r="D5" s="231"/>
      <c r="E5" s="231"/>
      <c r="F5" s="231"/>
      <c r="G5" s="231"/>
      <c r="H5" s="231"/>
      <c r="I5" s="231"/>
      <c r="J5" s="231"/>
      <c r="K5" s="231" t="s">
        <v>169</v>
      </c>
      <c r="L5" s="231"/>
      <c r="M5" s="231"/>
      <c r="N5" s="231"/>
      <c r="O5" s="231"/>
      <c r="P5" s="231"/>
      <c r="Q5" s="232" t="s">
        <v>170</v>
      </c>
      <c r="R5" s="233"/>
      <c r="S5" s="233"/>
      <c r="T5" s="233"/>
      <c r="U5" s="233"/>
      <c r="V5" s="233"/>
      <c r="W5" s="233"/>
      <c r="X5" s="233"/>
      <c r="Y5" s="233"/>
      <c r="Z5" s="233"/>
      <c r="AA5" s="234"/>
      <c r="AB5" s="232" t="s">
        <v>171</v>
      </c>
      <c r="AC5" s="233"/>
      <c r="AD5" s="233"/>
      <c r="AE5" s="233"/>
      <c r="AF5" s="233"/>
      <c r="AG5" s="233"/>
      <c r="AH5" s="234"/>
      <c r="AI5" s="235" t="s">
        <v>172</v>
      </c>
      <c r="AJ5" s="236"/>
      <c r="AK5" s="236"/>
      <c r="AL5" s="236"/>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row>
    <row r="6" spans="1:67" ht="18" customHeight="1" x14ac:dyDescent="0.3">
      <c r="A6" s="241" t="s">
        <v>173</v>
      </c>
      <c r="B6" s="237" t="s">
        <v>174</v>
      </c>
      <c r="C6" s="238" t="s">
        <v>175</v>
      </c>
      <c r="D6" s="238" t="s">
        <v>176</v>
      </c>
      <c r="E6" s="238" t="s">
        <v>177</v>
      </c>
      <c r="F6" s="238" t="s">
        <v>178</v>
      </c>
      <c r="G6" s="237" t="s">
        <v>179</v>
      </c>
      <c r="H6" s="238" t="s">
        <v>180</v>
      </c>
      <c r="I6" s="238" t="s">
        <v>181</v>
      </c>
      <c r="J6" s="239" t="s">
        <v>182</v>
      </c>
      <c r="K6" s="238" t="s">
        <v>183</v>
      </c>
      <c r="L6" s="237" t="s">
        <v>184</v>
      </c>
      <c r="M6" s="238" t="s">
        <v>185</v>
      </c>
      <c r="N6" s="238" t="s">
        <v>186</v>
      </c>
      <c r="O6" s="237" t="s">
        <v>184</v>
      </c>
      <c r="P6" s="238" t="s">
        <v>187</v>
      </c>
      <c r="Q6" s="238" t="s">
        <v>188</v>
      </c>
      <c r="R6" s="242" t="s">
        <v>189</v>
      </c>
      <c r="S6" s="243"/>
      <c r="T6" s="244"/>
      <c r="U6" s="242" t="s">
        <v>190</v>
      </c>
      <c r="V6" s="243"/>
      <c r="W6" s="243"/>
      <c r="X6" s="243"/>
      <c r="Y6" s="243"/>
      <c r="Z6" s="244"/>
      <c r="AA6" s="238" t="s">
        <v>191</v>
      </c>
      <c r="AB6" s="238" t="s">
        <v>192</v>
      </c>
      <c r="AC6" s="238" t="s">
        <v>184</v>
      </c>
      <c r="AD6" s="238" t="s">
        <v>193</v>
      </c>
      <c r="AE6" s="238" t="s">
        <v>184</v>
      </c>
      <c r="AF6" s="238" t="s">
        <v>194</v>
      </c>
      <c r="AG6" s="245" t="s">
        <v>195</v>
      </c>
      <c r="AH6" s="238" t="s">
        <v>196</v>
      </c>
      <c r="AI6" s="245" t="s">
        <v>197</v>
      </c>
      <c r="AJ6" s="245" t="s">
        <v>198</v>
      </c>
      <c r="AK6" s="238" t="s">
        <v>199</v>
      </c>
      <c r="AL6" s="245" t="s">
        <v>200</v>
      </c>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row>
    <row r="7" spans="1:67" ht="47.25" customHeight="1" x14ac:dyDescent="0.25">
      <c r="A7" s="241"/>
      <c r="B7" s="237"/>
      <c r="C7" s="238"/>
      <c r="D7" s="238"/>
      <c r="E7" s="238"/>
      <c r="F7" s="238"/>
      <c r="G7" s="237"/>
      <c r="H7" s="238"/>
      <c r="I7" s="238"/>
      <c r="J7" s="240"/>
      <c r="K7" s="238"/>
      <c r="L7" s="237"/>
      <c r="M7" s="238"/>
      <c r="N7" s="237"/>
      <c r="O7" s="237"/>
      <c r="P7" s="238"/>
      <c r="Q7" s="238"/>
      <c r="R7" s="20" t="s">
        <v>201</v>
      </c>
      <c r="S7" s="20" t="s">
        <v>202</v>
      </c>
      <c r="T7" s="20" t="s">
        <v>203</v>
      </c>
      <c r="U7" s="20" t="s">
        <v>204</v>
      </c>
      <c r="V7" s="20" t="s">
        <v>205</v>
      </c>
      <c r="W7" s="20" t="s">
        <v>206</v>
      </c>
      <c r="X7" s="20" t="s">
        <v>207</v>
      </c>
      <c r="Y7" s="20" t="s">
        <v>208</v>
      </c>
      <c r="Z7" s="20" t="s">
        <v>209</v>
      </c>
      <c r="AA7" s="238"/>
      <c r="AB7" s="238"/>
      <c r="AC7" s="238"/>
      <c r="AD7" s="238"/>
      <c r="AE7" s="238"/>
      <c r="AF7" s="238"/>
      <c r="AG7" s="245"/>
      <c r="AH7" s="238"/>
      <c r="AI7" s="245"/>
      <c r="AJ7" s="245"/>
      <c r="AK7" s="238"/>
      <c r="AL7" s="246"/>
      <c r="AM7" s="21"/>
      <c r="AN7" s="21"/>
      <c r="AO7" s="21"/>
      <c r="AP7" s="21"/>
      <c r="AQ7" s="21"/>
      <c r="AR7" s="21"/>
      <c r="AS7" s="21"/>
      <c r="AT7" s="21"/>
      <c r="AU7" s="21"/>
      <c r="AV7" s="21"/>
      <c r="AW7" s="21"/>
      <c r="AX7" s="21"/>
      <c r="AY7" s="21"/>
      <c r="AZ7" s="21"/>
      <c r="BA7" s="21"/>
      <c r="BB7" s="21"/>
      <c r="BC7" s="21"/>
      <c r="BD7" s="21"/>
      <c r="BE7" s="21"/>
      <c r="BF7" s="21"/>
      <c r="BG7" s="21"/>
      <c r="BH7" s="21"/>
      <c r="BI7" s="21"/>
      <c r="BJ7" s="21"/>
      <c r="BK7" s="21"/>
      <c r="BL7" s="21"/>
      <c r="BM7" s="21"/>
      <c r="BN7" s="21"/>
      <c r="BO7" s="21"/>
    </row>
    <row r="8" spans="1:67" ht="73.5" customHeight="1" x14ac:dyDescent="0.25">
      <c r="A8" s="190">
        <v>1</v>
      </c>
      <c r="B8" s="247" t="str">
        <f>'[3]2. Identificación del Riesgo'!B8:B10</f>
        <v>Direccionamiento Estratégico</v>
      </c>
      <c r="C8" s="141" t="str">
        <f>IF('[3]2. Identificación del Riesgo'!C8:C10="","",'[3]2. Identificación del Riesgo'!C8:C10)</f>
        <v xml:space="preserve">Seguimiento a  plan opertaivo anual, plan estratégico Insitucional y proyectos de inversión  </v>
      </c>
      <c r="D8" s="145" t="str">
        <f>IF('[3]2. Identificación del Riesgo'!D8:D10="","",'[3]2. Identificación del Riesgo'!D8:D10)</f>
        <v>Afectación Económica (o presupuestal) y Reputacional</v>
      </c>
      <c r="E8" s="141" t="str">
        <f>IF('[3]2. Identificación del Riesgo'!E8:E10="","",'[3]2. Identificación del Riesgo'!E8:E10)</f>
        <v xml:space="preserve">
• Incompleta o inexacta información necesaria para establecer Planes, Programas y Proyectos.
.
• Bajo interés y/o desconocimiento de los temas de planeación estratégica y operativa.
• No sostenibilidad del modelo de gestión.
• Carencia de  sistemas de información institucional.</v>
      </c>
      <c r="F8" s="141" t="str">
        <f>IF('[3]2. Identificación del Riesgo'!F8:F10="","",'[3]2. Identificación del Riesgo'!F8:F10)</f>
        <v xml:space="preserve">
 • No cumplimiento de la planeación presupuestal, deficiencias en su seguimiento.
• Inapropiada definición de los lineamientos de direccionamiento estratégico
*No atender criterios técnicos en la planeación y seguimiento.
• Estrategias inadecuadas frente a las metas propuestas.
• Toma de decisiones inoportunas o inadecuadas.
• Los cambios en la ejecución de los proyectos no se ven reflejados en tiempo real en el presupuesto.
• No cumplimiento de la planeación presupuestal, deficiencias en su seguimiento</v>
      </c>
      <c r="G8" s="141" t="str">
        <f>IF('[3]2. Identificación del Riesgo'!G8:G10="","",'[3]2. Identificación del Riesgo'!G8:G10)</f>
        <v>Posibilidad de afectación económica  y reputacional  por información incompleta   o inexacta en los planes, programas y proyectos debido a la falta de seguimiento  y lineamientos</v>
      </c>
      <c r="H8" s="145" t="str">
        <f>IF('[3]2. Identificación del Riesgo'!H8:H10="","",'[3]2. Identificación del Riesgo'!H8:H10)</f>
        <v>Estratégico</v>
      </c>
      <c r="I8" s="145" t="str">
        <f>IF('[3]2. Identificación del Riesgo'!I8:I10="","",'[3]2. Identificación del Riesgo'!I8:I10)</f>
        <v>Ejecución y Administración de procesos</v>
      </c>
      <c r="J8" s="141" t="str">
        <f>IF('[3]2. Identificación del Riesgo'!J8:J10="","",'[3]2. Identificación del Riesgo'!J8:J10)</f>
        <v>Media: La actividad que conlleva el riesgo se ejecuta de 24 a 500 veces por año</v>
      </c>
      <c r="K8" s="148" t="str">
        <f>'[3]2. Identificación del Riesgo'!K8:K10</f>
        <v>Media</v>
      </c>
      <c r="L8" s="149">
        <f>'[3]2. Identificación del Riesgo'!L8:L10</f>
        <v>0.6</v>
      </c>
      <c r="M8" s="145" t="str">
        <f>IF(OR('[3]2. Identificación del Riesgo'!H8:H10="Corrupción",'[3]2. Identificación del Riesgo'!H8:H10="Lavado de Activos",'[3]2. Identificación del Riesgo'!H8:H10="Financiación del Terrorismo",'[3]2. Identificación del Riesgo'!H8:H10="Trámites, OPAs y Consultas de Acceso a la Información Pública"),"No Aplica",
IF('[3]2. Identificación del Riesgo'!M8:M10="","",'[3]2. Identificación del Riesgo'!M8:M10))</f>
        <v>Reputacional: El riesgo afecta la imagen de la entidad internamente, de conocimiento general, nivel interno, de junta directiva y accionistas y/o de proveedores</v>
      </c>
      <c r="N8" s="148" t="str">
        <f>'[3]2. Identificación del Riesgo'!N8:N10</f>
        <v>Menor</v>
      </c>
      <c r="O8" s="149">
        <f>'[3]2. Identificación del Riesgo'!O8:O10</f>
        <v>0.4</v>
      </c>
      <c r="P8" s="150" t="str">
        <f>'[3]2. Identificación del Riesgo'!P8:P10</f>
        <v>Moderado</v>
      </c>
      <c r="Q8" s="22" t="str">
        <f>IF($H$8="","",
IF(OR($H$8="Corrupción",$H$8="Lavado de Activos",$H$8="Financiación del Terrorismo",$H$8="Trámites, OPAs y Consultas de Acceso a la Información Pública"),'[3]6.Valoración Control Corrupción'!$E8,'[3]5. Valoración de Controles'!$H8))</f>
        <v>El profesional de la Dirección de planeación definie los lineamientos para realizar el seguimiento  a los planes, programas y proyectos.</v>
      </c>
      <c r="R8" s="23" t="str">
        <f>IF($H$8="","",
IF(OR($H$8="Corrupción",$H$8="Lavado de Activos",$H$8="Financiación del Terrorismo",$H$8="Trámites, OPAs y Consultas de Acceso a la Información Pública"),"No Aplica",'[3]5. Valoración de Controles'!$I8))</f>
        <v>Preventivo</v>
      </c>
      <c r="S8" s="23" t="str">
        <f>IF($H$8="","",
IF(OR($H$8="Corrupción",$H$8="Lavado de Activos",$H$8="Financiación del Terrorismo",$H$8="Trámites, OPAs y Consultas de Acceso a la Información Pública"),"No Aplica",'[3]5. Valoración de Controles'!$J8))</f>
        <v>Afecta probabilidad</v>
      </c>
      <c r="T8" s="23" t="str">
        <f>IF($H$8="","",
IF(OR($H$8="Corrupción",$H$8="Lavado de Activos",$H$8="Financiación del Terrorismo",$H$8="Trámites, OPAs y Consultas de Acceso a la Información Pública"),"No Aplica",'[3]5. Valoración de Controles'!$K8))</f>
        <v>Manual</v>
      </c>
      <c r="U8" s="23" t="str">
        <f>IF($H$8="","",
IF(OR($H$8="Corrupción",$H$8="Lavado de Activos",$H$8="Financiación del Terrorismo",$H$8="Trámites, OPAs y Consultas de Acceso a la Información Pública"),"No Aplica",'[3]5. Valoración de Controles'!$L8))</f>
        <v>Documentado</v>
      </c>
      <c r="V8" s="23" t="str">
        <f>IF($H$8="","",
IF(OR($H$8="Corrupción",$H$8="Lavado de Activos",$H$8="Financiación del Terrorismo",$H$8="Trámites, OPAs y Consultas de Acceso a la Información Pública"),"No Aplica",'[3]5. Valoración de Controles'!$M8))</f>
        <v>Aleatoria</v>
      </c>
      <c r="W8" s="23" t="str">
        <f>IF($H$8="","",
IF(OR($H$8="Corrupción",$H$8="Lavado de Activos",$H$8="Financiación del Terrorismo",$H$8="Trámites, OPAs y Consultas de Acceso a la Información Pública"),"No Aplica",'[3]5. Valoración de Controles'!$N8))</f>
        <v>Con registro</v>
      </c>
      <c r="X8" s="24" t="str">
        <f>IF($H$8="","",
IF(OR($H$8="Corrupción",$H$8="Lavado de Activos",$H$8="Financiación del Terrorismo",$H$8="Trámites, OPAs y Consultas de Acceso a la Información Pública"),"No Aplica",'[3]5. Valoración de Controles'!$O8))</f>
        <v>Correos Insititucional, Sirius</v>
      </c>
      <c r="Y8" s="24" t="str">
        <f>IF($H$8="","",
IF(OR($H$8="Corrupción",$H$8="Lavado de Activos",$H$8="Financiación del Terrorismo",$H$8="Trámites, OPAs y Consultas de Acceso a la Información Pública"),"No Aplica",'[3]5. Valoración de Controles'!$P8))</f>
        <v>Información Suministrada por  los procesos.</v>
      </c>
      <c r="Z8" s="24" t="str">
        <f>IF($H$8="","",
IF(OR($H$8="Corrupción",$H$8="Lavado de Activos",$H$8="Financiación del Terrorismo",$H$8="Trámites, OPAs y Consultas de Acceso a la Información Pública"),"No Aplica",'[3]5. Valoración de Controles'!$Q8))</f>
        <v>A través de  una comunicación oficial  se da a conocer los lineamientos para el reporte y seguimiento de los planes, programas y proyectos.</v>
      </c>
      <c r="AA8" s="25">
        <f>IF($H$8="","",
IF(OR($H$8="Corrupción",$H$8="Lavado de Activos",$H$8="Financiación del Terrorismo",$H$8="Trámites, OPAs y Consultas de Acceso a la Información Pública"),"No aplica",'[3]5. Valoración de Controles'!$R8))</f>
        <v>0.4</v>
      </c>
      <c r="AB8" s="148" t="str">
        <f>IF(H8="","",
IF(OR(H8="Corrupción",H8="Lavado de Activos",H8="Financiación del Terrorismo",H8="Trámites, OPAs y Consultas de Acceso a la Información Pública"),'[3]6.Valoración Control Corrupción'!W8:W10,
IF(OR(H8&lt;&gt;"Corrupción",H8&lt;&gt;"Lavado de Activos",H8&lt;&gt;"Financiación del Terrorismo",H8&lt;&gt;"Trámites, OPAs y Consultas de Acceso a la Información Pública"),IF(AC8="","",
IF(AND(AC8&gt;0,AC8&lt;0.4),"Muy Baja",
IF(AND(AC8&gt;=0.4,AC8&lt;0.6),"Baja",
IF(AND(AC8&gt;=0.6,AC8&lt;0.8),"Media",
IF(AND(AC8&gt;=0.8,AC8&lt;1),"Alta",
IF(AC8&gt;=1,"Muy Alta","")))))))))</f>
        <v>Muy Baja</v>
      </c>
      <c r="AC8" s="151">
        <f>IF(H8="","",
IF(OR(H8="Corrupción",H8="Lavado de Activos",H8="Financiación del Terrorismo",H8="Trámites, OPAs y Consultas de Acceso a la Información Pública"),"No aplica",
IF(OR(H8&lt;&gt;"Corrupción",H8&lt;&gt;"Lavado de Activos",H8&lt;&gt;"Financiación del Terrorismo",H8&lt;&gt;"Trámites, OPAs y Consultas de Acceso a la Información Pública"),
IF('[3]5. Valoración de Controles'!U10&gt;0,'[3]5. Valoración de Controles'!U10,
IF('[3]5. Valoración de Controles'!U9&gt;0,'[3]5. Valoración de Controles'!U9,
IF('[3]5. Valoración de Controles'!U8&gt;0,'[3]5. Valoración de Controles'!U8,L8))))))</f>
        <v>0.216</v>
      </c>
      <c r="AD8" s="148" t="str">
        <f>IF(H8="","",
IF(OR(H8="Corrupción",H8="Lavado de Activos",H8="Financiación del Terrorismo",H8="Trámites, OPAs y Consultas de Acceso a la Información Pública"),'[3]3. Impacto Riesgo de Corrupción'!Z8:Z10,
IF(OR(H8&lt;&gt;"Corrupción",H8&lt;&gt;"Lavado de Activos",H8&lt;&gt;"Financiación del Terrorismo",H8&lt;&gt;"Trámites, OPAs y Consultas de Acceso a la Información Pública"),
IF(AE8="","",
IF(AND(AE8&gt;0,AE8&lt;0.4),"Leve",
IF(AND(AE8&gt;=0.4,AE8&lt;0.6),"Menor",
IF(AND(AE8&gt;=0.6,AE8&lt;0.8),"Moderado",
IF(AND(AE8&gt;=0.8,AE8&lt;1),"Mayor",
IF(AE8&gt;=1,"Catastrófico","")))))))))</f>
        <v>Menor</v>
      </c>
      <c r="AE8" s="151">
        <f>IF(H8="","",
IF(OR(H8="Corrupción",H8="Lavado de Activos",H8="Financiación del Terrorismo",H8="Trámites, OPAs y Consultas de Acceso a la Información Pública"),"No aplica",
IF(OR(H8&lt;&gt;"Corrupción",H8&lt;&gt;"Lavado de Activos",H8&lt;&gt;"Financiación del Terrorismo",H8&lt;&gt;"Trámites, OPAs y Consultas de Acceso a la Información Pública"),
IF('[3]5. Valoración de Controles'!V10&gt;0,'[3]5. Valoración de Controles'!V10,
IF('[3]5. Valoración de Controles'!V9&gt;0,'[3]5. Valoración de Controles'!V9,
IF('[3]5. Valoración de Controles'!V8&gt;0,'[3]5. Valoración de Controles'!V8,O8))))))</f>
        <v>0.4</v>
      </c>
      <c r="AF8" s="150" t="str">
        <f>IF(AND(AB8="Muy Alta",OR(AD8="Leve",AD8="Menor",AD8="Moderado",AD8="Mayor")),"Alto",
IF(AND(AB8="Alta",OR(AD8="Leve",AD8="Menor")),"Moderado",
IF(AND(AB8="Alta",OR(AD8="Moderado",AD8="Mayor")),"Alto",
IF(AND(AB8="Media",OR(AD8="Leve",AD8="Menor",AD8="Moderado")),"Moderado",
IF(AND(AB8="Media",OR(AD8="Mayor")),"Alto",
IF(AND(AB8="Baja",OR(AD8="Leve")),"Bajo",
IF(AND(OR(AB8="Baja",AB8="Improbable"),OR(AD8="Menor",AD8="Moderado")),"Moderado",
IF(AND(OR(AB8="Baja",AB8="Improbable"),AD8="Mayor"),"Alto",
IF(AND(AB8="Muy Baja",OR(AD8="Leve",AD8="Menor")),"Bajo",
IF(AND(OR(AB8="Muy Baja",AB8="Rara vez"),OR(AD8="Moderado")),"Moderado",
IF(AND(OR(AB8="Muy Baja",AB8="Rara vez"),AD8="Mayor"),"Alto",
IF(AND(OR(AB8="Casi seguro",AB8="Probable",AB8="Posible"),AD8="Mayor"),"Extremo",
IF(AND(AB8="Casi seguro",AD8="Moderado"),"Extremo",
IF(AND(OR(AB8="Probable",AB8="Posible"),OR(AD8="Moderado")),"Alto",
IF(AD8="Catastrófico","Extremo","")))))))))))))))</f>
        <v>Bajo</v>
      </c>
      <c r="AG8" s="153" t="s">
        <v>210</v>
      </c>
      <c r="AH8" s="139" t="str">
        <f>IF(AG8="Reducir (Mitigar)","Debe establecer el plan de acción a implementar para mitigar el nivel del riesgo",
IF(AG8="Reducir (Transferir)","No amerita plan de acción. Debe tercerizar la actividad que genera este riesgo o adquirir polizas para evitar responsabilidad economica, sin embargo mantiene la responsabilidad reputacional",
IF(AG8="Aceptar","No amerita plan de acción. Asuma las consecuencias de la materialización del riesgo",
IF(AG8="Evitar","No amerita plan de acción. No ejecute la actividad que genera el riesgo",
IF(AG8="Reducir","Debe establecer el plan de acción a implementar para mitigar el nivel del riesgo",
IF(AG8="Compartir","No amerita plan de acción. Comparta el riesgo con una parte interesada que pueda gestionarlo con mas eficacia",""))))))</f>
        <v>No amerita plan de acción. Asuma las consecuencias de la materialización del riesgo</v>
      </c>
      <c r="AI8" s="141"/>
      <c r="AJ8" s="143"/>
      <c r="AK8" s="143" t="str">
        <f>IF(AI8="","","∑ Peso porcentual de cada acción definida")</f>
        <v/>
      </c>
      <c r="AL8" s="145"/>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6"/>
    </row>
    <row r="9" spans="1:67" ht="73.5" customHeight="1" x14ac:dyDescent="0.3">
      <c r="A9" s="190"/>
      <c r="B9" s="247"/>
      <c r="C9" s="141"/>
      <c r="D9" s="145"/>
      <c r="E9" s="141"/>
      <c r="F9" s="141"/>
      <c r="G9" s="141"/>
      <c r="H9" s="145"/>
      <c r="I9" s="145"/>
      <c r="J9" s="141"/>
      <c r="K9" s="148"/>
      <c r="L9" s="149"/>
      <c r="M9" s="145"/>
      <c r="N9" s="148"/>
      <c r="O9" s="149"/>
      <c r="P9" s="150"/>
      <c r="Q9" s="22" t="str">
        <f>IF($H$8="","",
IF(OR($H$8="Corrupción",$H$8="Lavado de Activos",$H$8="Financiación del Terrorismo",$H$8="Trámites, OPAs y Consultas de Acceso a la Información Pública"),'[3]6.Valoración Control Corrupción'!$E9,'[3]5. Valoración de Controles'!$H9))</f>
        <v>El profesional de la Dirección de planeación realiza seguimiento a los  planes, programas y proyectos.</v>
      </c>
      <c r="R9" s="23" t="str">
        <f>IF($H$8="","",
IF(OR($H$8="Corrupción",$H$8="Lavado de Activos",$H$8="Financiación del Terrorismo",$H$8="Trámites, OPAs y Consultas de Acceso a la Información Pública"),"No Aplica",'[3]5. Valoración de Controles'!$I9))</f>
        <v>Preventivo</v>
      </c>
      <c r="S9" s="23" t="str">
        <f>IF($H$8="","",
IF(OR($H$8="Corrupción",$H$8="Lavado de Activos",$H$8="Financiación del Terrorismo",$H$8="Trámites, OPAs y Consultas de Acceso a la Información Pública"),"No Aplica",'[3]5. Valoración de Controles'!$J9))</f>
        <v>Afecta probabilidad</v>
      </c>
      <c r="T9" s="23" t="str">
        <f>IF($H$8="","",
IF(OR($H$8="Corrupción",$H$8="Lavado de Activos",$H$8="Financiación del Terrorismo",$H$8="Trámites, OPAs y Consultas de Acceso a la Información Pública"),"No Aplica",'[3]5. Valoración de Controles'!$K9))</f>
        <v>Manual</v>
      </c>
      <c r="U9" s="23" t="str">
        <f>IF($H$8="","",
IF(OR($H$8="Corrupción",$H$8="Lavado de Activos",$H$8="Financiación del Terrorismo",$H$8="Trámites, OPAs y Consultas de Acceso a la Información Pública"),"No Aplica",'[3]5. Valoración de Controles'!$L9))</f>
        <v>Documentado</v>
      </c>
      <c r="V9" s="23" t="str">
        <f>IF($H$8="","",
IF(OR($H$8="Corrupción",$H$8="Lavado de Activos",$H$8="Financiación del Terrorismo",$H$8="Trámites, OPAs y Consultas de Acceso a la Información Pública"),"No Aplica",'[3]5. Valoración de Controles'!$M9))</f>
        <v>Continua</v>
      </c>
      <c r="W9" s="23" t="str">
        <f>IF($H$8="","",
IF(OR($H$8="Corrupción",$H$8="Lavado de Activos",$H$8="Financiación del Terrorismo",$H$8="Trámites, OPAs y Consultas de Acceso a la Información Pública"),"No Aplica",'[3]5. Valoración de Controles'!$N9))</f>
        <v>Con registro</v>
      </c>
      <c r="X9" s="24" t="str">
        <f>IF($H$8="","",
IF(OR($H$8="Corrupción",$H$8="Lavado de Activos",$H$8="Financiación del Terrorismo",$H$8="Trámites, OPAs y Consultas de Acceso a la Información Pública"),"No Aplica",'[3]5. Valoración de Controles'!$O9))</f>
        <v>Correos Insititucional, publicaciones en la página web</v>
      </c>
      <c r="Y9" s="24" t="str">
        <f>IF($H$8="","",
IF(OR($H$8="Corrupción",$H$8="Lavado de Activos",$H$8="Financiación del Terrorismo",$H$8="Trámites, OPAs y Consultas de Acceso a la Información Pública"),"No Aplica",'[3]5. Valoración de Controles'!$P9))</f>
        <v>Información Suministrada por  los procesos.</v>
      </c>
      <c r="Z9" s="24" t="str">
        <f>IF($H$8="","",
IF(OR($H$8="Corrupción",$H$8="Lavado de Activos",$H$8="Financiación del Terrorismo",$H$8="Trámites, OPAs y Consultas de Acceso a la Información Pública"),"No Aplica",'[3]5. Valoración de Controles'!$Q9))</f>
        <v>A través de  una correo electrónico  o comunicación oficial se informa a los responsables  de las posibles desviaciones encontradas en  los reportes de información.</v>
      </c>
      <c r="AA9" s="25">
        <f>IF($H$8="","",
IF(OR($H$8="Corrupción",$H$8="Lavado de Activos",$H$8="Financiación del Terrorismo",$H$8="Trámites, OPAs y Consultas de Acceso a la Información Pública"),"No aplica",'[3]5. Valoración de Controles'!$R9))</f>
        <v>0.4</v>
      </c>
      <c r="AB9" s="148"/>
      <c r="AC9" s="152"/>
      <c r="AD9" s="148"/>
      <c r="AE9" s="152"/>
      <c r="AF9" s="150"/>
      <c r="AG9" s="153"/>
      <c r="AH9" s="140"/>
      <c r="AI9" s="142"/>
      <c r="AJ9" s="144"/>
      <c r="AK9" s="144"/>
      <c r="AL9" s="144"/>
      <c r="AM9" s="14"/>
      <c r="AN9" s="14"/>
      <c r="AO9" s="14"/>
      <c r="AP9" s="14"/>
      <c r="AQ9" s="14"/>
      <c r="AR9" s="14"/>
      <c r="AS9" s="14"/>
      <c r="AT9" s="14"/>
      <c r="AU9" s="14"/>
      <c r="AV9" s="14"/>
      <c r="AW9" s="14"/>
      <c r="AX9" s="14"/>
      <c r="AY9" s="14"/>
      <c r="AZ9" s="14"/>
      <c r="BA9" s="14"/>
      <c r="BB9" s="14"/>
      <c r="BC9" s="14"/>
      <c r="BD9" s="14"/>
      <c r="BE9" s="14"/>
      <c r="BF9" s="14"/>
      <c r="BG9" s="14"/>
      <c r="BH9" s="14"/>
      <c r="BI9" s="14"/>
      <c r="BJ9" s="14"/>
      <c r="BK9" s="14"/>
      <c r="BL9" s="14"/>
      <c r="BM9" s="14"/>
      <c r="BN9" s="14"/>
      <c r="BO9" s="14"/>
    </row>
    <row r="10" spans="1:67" ht="73.5" customHeight="1" x14ac:dyDescent="0.3">
      <c r="A10" s="190"/>
      <c r="B10" s="247"/>
      <c r="C10" s="141"/>
      <c r="D10" s="145"/>
      <c r="E10" s="141"/>
      <c r="F10" s="141"/>
      <c r="G10" s="141"/>
      <c r="H10" s="145"/>
      <c r="I10" s="145"/>
      <c r="J10" s="141"/>
      <c r="K10" s="148"/>
      <c r="L10" s="149"/>
      <c r="M10" s="145"/>
      <c r="N10" s="148"/>
      <c r="O10" s="149"/>
      <c r="P10" s="150"/>
      <c r="Q10" s="22" t="str">
        <f>IF($H$8="","",
IF(OR($H$8="Corrupción",$H$8="Lavado de Activos",$H$8="Financiación del Terrorismo",$H$8="Trámites, OPAs y Consultas de Acceso a la Información Pública"),'[3]6.Valoración Control Corrupción'!$E10,'[3]5. Valoración de Controles'!$H10))</f>
        <v xml:space="preserve">  </v>
      </c>
      <c r="R10" s="23">
        <f>IF($H$8="","",
IF(OR($H$8="Corrupción",$H$8="Lavado de Activos",$H$8="Financiación del Terrorismo",$H$8="Trámites, OPAs y Consultas de Acceso a la Información Pública"),"No Aplica",'[3]5. Valoración de Controles'!$I10))</f>
        <v>0</v>
      </c>
      <c r="S10" s="23" t="str">
        <f>IF($H$8="","",
IF(OR($H$8="Corrupción",$H$8="Lavado de Activos",$H$8="Financiación del Terrorismo",$H$8="Trámites, OPAs y Consultas de Acceso a la Información Pública"),"No Aplica",'[3]5. Valoración de Controles'!$J10))</f>
        <v/>
      </c>
      <c r="T10" s="23">
        <f>IF($H$8="","",
IF(OR($H$8="Corrupción",$H$8="Lavado de Activos",$H$8="Financiación del Terrorismo",$H$8="Trámites, OPAs y Consultas de Acceso a la Información Pública"),"No Aplica",'[3]5. Valoración de Controles'!$K10))</f>
        <v>0</v>
      </c>
      <c r="U10" s="23">
        <f>IF($H$8="","",
IF(OR($H$8="Corrupción",$H$8="Lavado de Activos",$H$8="Financiación del Terrorismo",$H$8="Trámites, OPAs y Consultas de Acceso a la Información Pública"),"No Aplica",'[3]5. Valoración de Controles'!$L10))</f>
        <v>0</v>
      </c>
      <c r="V10" s="23">
        <f>IF($H$8="","",
IF(OR($H$8="Corrupción",$H$8="Lavado de Activos",$H$8="Financiación del Terrorismo",$H$8="Trámites, OPAs y Consultas de Acceso a la Información Pública"),"No Aplica",'[3]5. Valoración de Controles'!$M10))</f>
        <v>0</v>
      </c>
      <c r="W10" s="23">
        <f>IF($H$8="","",
IF(OR($H$8="Corrupción",$H$8="Lavado de Activos",$H$8="Financiación del Terrorismo",$H$8="Trámites, OPAs y Consultas de Acceso a la Información Pública"),"No Aplica",'[3]5. Valoración de Controles'!$N10))</f>
        <v>0</v>
      </c>
      <c r="X10" s="24">
        <f>IF($H$8="","",
IF(OR($H$8="Corrupción",$H$8="Lavado de Activos",$H$8="Financiación del Terrorismo",$H$8="Trámites, OPAs y Consultas de Acceso a la Información Pública"),"No Aplica",'[3]5. Valoración de Controles'!$O10))</f>
        <v>0</v>
      </c>
      <c r="Y10" s="24">
        <f>IF($H$8="","",
IF(OR($H$8="Corrupción",$H$8="Lavado de Activos",$H$8="Financiación del Terrorismo",$H$8="Trámites, OPAs y Consultas de Acceso a la Información Pública"),"No Aplica",'[3]5. Valoración de Controles'!$P10))</f>
        <v>0</v>
      </c>
      <c r="Z10" s="24">
        <f>IF($H$8="","",
IF(OR($H$8="Corrupción",$H$8="Lavado de Activos",$H$8="Financiación del Terrorismo",$H$8="Trámites, OPAs y Consultas de Acceso a la Información Pública"),"No Aplica",'[3]5. Valoración de Controles'!$Q10))</f>
        <v>0</v>
      </c>
      <c r="AA10" s="25" t="str">
        <f>IF($H$8="","",
IF(OR($H$8="Corrupción",$H$8="Lavado de Activos",$H$8="Financiación del Terrorismo",$H$8="Trámites, OPAs y Consultas de Acceso a la Información Pública"),"No aplica",'[3]5. Valoración de Controles'!$R10))</f>
        <v/>
      </c>
      <c r="AB10" s="148"/>
      <c r="AC10" s="152"/>
      <c r="AD10" s="148"/>
      <c r="AE10" s="152"/>
      <c r="AF10" s="150"/>
      <c r="AG10" s="153"/>
      <c r="AH10" s="140"/>
      <c r="AI10" s="142"/>
      <c r="AJ10" s="144"/>
      <c r="AK10" s="144"/>
      <c r="AL10" s="14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row>
    <row r="11" spans="1:67" ht="73.5" customHeight="1" x14ac:dyDescent="0.3">
      <c r="A11" s="190">
        <v>2</v>
      </c>
      <c r="B11" s="247" t="str">
        <f>'[3]2. Identificación del Riesgo'!B11:B13</f>
        <v>Direccionamiento Estratégico</v>
      </c>
      <c r="C11" s="141" t="str">
        <f>IF('[3]2. Identificación del Riesgo'!C11:C13="","",'[3]2. Identificación del Riesgo'!C11:C13)</f>
        <v xml:space="preserve">Creación, actualización y eliminación y control de documentos. </v>
      </c>
      <c r="D11" s="145" t="str">
        <f>IF('[3]2. Identificación del Riesgo'!D11:D13="","",'[3]2. Identificación del Riesgo'!D11:D13)</f>
        <v>Afectación Reputacional</v>
      </c>
      <c r="E11" s="141" t="str">
        <f>IF('[3]2. Identificación del Riesgo'!E11:E13="","",'[3]2. Identificación del Riesgo'!E11:E13)</f>
        <v xml:space="preserve">*Pérdida de la Integridad y disponibilidad de  de la Información digital.
*  Migración de plataforma con  datos inconsistentes o faltantes.
*  Fallas en la infraestructura tecnológica 
* Fallas en los Aplicativos 
</v>
      </c>
      <c r="F11" s="141" t="str">
        <f>IF('[3]2. Identificación del Riesgo'!F11:F13="","",'[3]2. Identificación del Riesgo'!F11:F13)</f>
        <v xml:space="preserve">* Malware o ataques en los sistemas de información
* No realizar un backup correctamente.
•  Errores humanos
* Fallas tecnológicas en infraestructura no administrada por la Entidad.  
*Bloqueos o caída  en los software del Sistema de Gestión de Calidad.* </v>
      </c>
      <c r="G11" s="141" t="str">
        <f>IF('[3]2. Identificación del Riesgo'!G11:G13="","",'[3]2. Identificación del Riesgo'!G11:G13)</f>
        <v xml:space="preserve">Posibilidad de afectación yreputacional  por  pérdida de la Integridad y disponibilidad de  de la Información digital,debido a  los ataques d en los sitemas de información,fallas técnologicas en infraestructura no administrada por la Entidad.  </v>
      </c>
      <c r="H11" s="145" t="str">
        <f>IF('[3]2. Identificación del Riesgo'!H11:H13="","",'[3]2. Identificación del Riesgo'!H11:H13)</f>
        <v>Seguridad de la Información (Pérdida de la Disponibilidad)</v>
      </c>
      <c r="I11" s="145" t="str">
        <f>IF('[3]2. Identificación del Riesgo'!I11:I13="","",'[3]2. Identificación del Riesgo'!I11:I13)</f>
        <v>Ejecución y Administración de procesos</v>
      </c>
      <c r="J11" s="141" t="str">
        <f>IF('[3]2. Identificación del Riesgo'!J11:J13="","",'[3]2. Identificación del Riesgo'!J11:J13)</f>
        <v>Media: La actividad que conlleva el riesgo se ejecuta de 24 a 500 veces por año</v>
      </c>
      <c r="K11" s="148" t="str">
        <f>'[3]2. Identificación del Riesgo'!K11:K13</f>
        <v>Media</v>
      </c>
      <c r="L11" s="149">
        <f>'[3]2. Identificación del Riesgo'!L11:L13</f>
        <v>0.6</v>
      </c>
      <c r="M11" s="145" t="str">
        <f>IF(OR('[3]2. Identificación del Riesgo'!H11:H13="Corrupción",'[3]2. Identificación del Riesgo'!H11:H13="Lavado de Activos",'[3]2. Identificación del Riesgo'!H11:H13="Financiación del Terrorismo",'[3]2. Identificación del Riesgo'!H11:H13="Trámites, OPAs y Consultas de Acceso a la Información Pública"),"No Aplica",
IF('[3]2. Identificación del Riesgo'!M11:M13="","",'[3]2. Identificación del Riesgo'!M11:M13))</f>
        <v>Reputacional: El riesgo afecta la imagen de la entidad internamente, de conocimiento general, nivel interno, de junta directiva y accionistas y/o de proveedores</v>
      </c>
      <c r="N11" s="148" t="str">
        <f>'[3]2. Identificación del Riesgo'!N11:N13</f>
        <v>Menor</v>
      </c>
      <c r="O11" s="149">
        <f>'[3]2. Identificación del Riesgo'!O11:O13</f>
        <v>0.4</v>
      </c>
      <c r="P11" s="150" t="str">
        <f>'[3]2. Identificación del Riesgo'!P11:P13</f>
        <v>Moderado</v>
      </c>
      <c r="Q11" s="27" t="str">
        <f>IF($H$11="","",
IF(OR($H$11="Corrupción",$H$11="Lavado de Activos",$H$11="Financiación del Terrorismo",$H$11="Trámites, OPAs y Consultas de Acceso a la Información Pública"),'[3]6.Valoración Control Corrupción'!$E11,'[3]5. Valoración de Controles'!$H11))</f>
        <v>El profesional de la Dirección de planeación realiza un backup  de los documentos creados, actualizados e eliminados   en el aplicativo del  Sistema de gestión de la calidad en una carpeta compartida    de la Dirección de Planeación (Ubicada en el servidor
Planeacion\\172.28.4.36)</v>
      </c>
      <c r="R11" s="23" t="str">
        <f>IF($H$11="","",
IF(OR($H$11="Corrupción",$H$11="Lavado de Activos",$H$11="Financiación del Terrorismo",$H$11="Trámites, OPAs y Consultas de Acceso a la Información Pública"),"No Aplica",'[3]5. Valoración de Controles'!$I11))</f>
        <v>Preventivo</v>
      </c>
      <c r="S11" s="23" t="str">
        <f>IF($H$11="","",
IF(OR($H$11="Corrupción",$H$11="Lavado de Activos",$H$11="Financiación del Terrorismo",$H$11="Trámites, OPAs y Consultas de Acceso a la Información Pública"),"No Aplica",'[3]5. Valoración de Controles'!$J11))</f>
        <v>Afecta probabilidad</v>
      </c>
      <c r="T11" s="23" t="str">
        <f>IF($H$11="","",
IF(OR($H$11="Corrupción",$H$11="Lavado de Activos",$H$11="Financiación del Terrorismo",$H$11="Trámites, OPAs y Consultas de Acceso a la Información Pública"),"No Aplica",'[3]5. Valoración de Controles'!$K11))</f>
        <v>Manual</v>
      </c>
      <c r="U11" s="23" t="str">
        <f>IF($H$11="","",
IF(OR($H$11="Corrupción",$H$11="Lavado de Activos",$H$11="Financiación del Terrorismo",$H$11="Trámites, OPAs y Consultas de Acceso a la Información Pública"),"No Aplica",'[3]5. Valoración de Controles'!$L11))</f>
        <v>Documentado</v>
      </c>
      <c r="V11" s="23" t="str">
        <f>IF($H$11="","",
IF(OR($H$11="Corrupción",$H$11="Lavado de Activos",$H$11="Financiación del Terrorismo",$H$11="Trámites, OPAs y Consultas de Acceso a la Información Pública"),"No Aplica",'[3]5. Valoración de Controles'!$M$11))</f>
        <v>Continua</v>
      </c>
      <c r="W11" s="23" t="str">
        <f>IF($H$11="","",
IF(OR($H$11="Corrupción",$H$11="Lavado de Activos",$H$11="Financiación del Terrorismo",$H$11="Trámites, OPAs y Consultas de Acceso a la Información Pública"),"No Aplica",'[3]5. Valoración de Controles'!$N11))</f>
        <v>Con registro</v>
      </c>
      <c r="X11" s="24" t="str">
        <f>IF($H$11="","",
IF(OR($H$11="Corrupción",$H$11="Lavado de Activos",$H$11="Financiación del Terrorismo",$H$11="Trámites, OPAs y Consultas de Acceso a la Información Pública"),"No Aplica",'[3]5. Valoración de Controles'!$O11))</f>
        <v>Carpeta compartida en la  de la Dirección de Planeación (Ubicada en el servidor
Planeacion\\172.28.4.36)</v>
      </c>
      <c r="Y11" s="24" t="str">
        <f>IF($H$11="","",
IF(OR($H$11="Corrupción",$H$11="Lavado de Activos",$H$11="Financiación del Terrorismo",$H$11="Trámites, OPAs y Consultas de Acceso a la Información Pública"),"No Aplica",'[3]5. Valoración de Controles'!$P11))</f>
        <v>Solicitudes de  creación eliminación, actualización  de documentos realizadas  por los procesos.</v>
      </c>
      <c r="Z11" s="24" t="str">
        <f>IF($H$11="","",
IF(OR($H$11="Corrupción",$H$11="Lavado de Activos",$H$11="Financiación del Terrorismo",$H$11="Trámites, OPAs y Consultas de Acceso a la Información Pública"),"No Aplica",'[3]5. Valoración de Controles'!$Q11))</f>
        <v>A través de cumplimiento de los lineamientos establecidos  en le procedimiento  para la creación , actualización , eliminación y control de documentos.
Correo electrónicos enviados   por parte de la profesional que verifica la trzabalidad decumental  a los pares de procesos  informando de alguna desvuación encontrada.</v>
      </c>
      <c r="AA11" s="25">
        <f>IF($H$11="","",
IF(OR($H$11="Corrupción",$H$11="Lavado de Activos",$H$11="Financiación del Terrorismo",$H$11="Trámites, OPAs y Consultas de Acceso a la Información Pública"),"No aplica",'[3]5. Valoración de Controles'!$R11))</f>
        <v>0.4</v>
      </c>
      <c r="AB11" s="148" t="str">
        <f>IF(H11="","",
IF(OR(H11="Corrupción",H11="Lavado de Activos",H11="Financiación del Terrorismo",H11="Trámites, OPAs y Consultas de Acceso a la Información Pública"),'[3]6.Valoración Control Corrupción'!W11:W13,
IF(OR(H11&lt;&gt;"Corrupción",H11&lt;&gt;"Lavado de Activos",H11&lt;&gt;"Financiación del Terrorismo",H11&lt;&gt;"Trámites, OPAs y Consultas de Acceso a la Información Pública"),IF(AC11="","",
IF(AND(AC11&gt;0,AC11&lt;0.4),"Muy Baja",
IF(AND(AC11&gt;=0.4,AC11&lt;0.6),"Baja",
IF(AND(AC11&gt;=0.6,AC11&lt;0.8),"Media",
IF(AND(AC11&gt;=0.8,AC11&lt;1),"Alta",
IF(AC11&gt;=1,"Muy Alta","")))))))))</f>
        <v>Muy Baja</v>
      </c>
      <c r="AC11" s="151">
        <f>IF(H11="","",
IF(OR(H11="Corrupción",H11="Lavado de Activos",H11="Financiación del Terrorismo",H11="Trámites, OPAs y Consultas de Acceso a la Información Pública"),"No aplica",
IF(OR(H11&lt;&gt;"Corrupción",H11&lt;&gt;"Lavado de Activos",H11&lt;&gt;"Financiación del Terrorismo",H11&lt;&gt;"Trámites, OPAs y Consultas de Acceso a la Información Pública"),
IF('[3]5. Valoración de Controles'!U13&gt;0,'[3]5. Valoración de Controles'!U13,
IF('[3]5. Valoración de Controles'!U12&gt;0,'[3]5. Valoración de Controles'!U12,
IF('[3]5. Valoración de Controles'!U11&gt;0,'[3]5. Valoración de Controles'!U11,L11))))))</f>
        <v>0.216</v>
      </c>
      <c r="AD11" s="148" t="str">
        <f>IF(H11="","",
IF(OR(H11="Corrupción",H11="Lavado de Activos",H11="Financiación del Terrorismo",H11="Trámites, OPAs y Consultas de Acceso a la Información Pública"),'[3]3. Impacto Riesgo de Corrupción'!Z11:Z13,
IF(OR(H11&lt;&gt;"Corrupción",H11&lt;&gt;"Lavado de Activos",H11&lt;&gt;"Financiación del Terrorismo",H11&lt;&gt;"Trámites, OPAs y Consultas de Acceso a la Información Pública"),
IF(AE11="","",
IF(AND(AE11&gt;0,AE11&lt;0.4),"Leve",
IF(AND(AE11&gt;=0.4,AE11&lt;0.6),"Menor",
IF(AND(AE11&gt;=0.6,AE11&lt;0.8),"Moderado",
IF(AND(AE11&gt;=0.8,AE11&lt;1),"Mayor",
IF(AE11&gt;=1,"Catastrófico","")))))))))</f>
        <v>Menor</v>
      </c>
      <c r="AE11" s="151">
        <f>IF(H11="","",
IF(OR(H11="Corrupción",H11="Lavado de Activos",H11="Financiación del Terrorismo",H11="Trámites, OPAs y Consultas de Acceso a la Información Pública"),"No aplica",
IF(OR(H11&lt;&gt;"Corrupción",H11&lt;&gt;"Lavado de Activos",H11&lt;&gt;"Financiación del Terrorismo",H11&lt;&gt;"Trámites, OPAs y Consultas de Acceso a la Información Pública"),
IF('[3]5. Valoración de Controles'!V13&gt;0,'[3]5. Valoración de Controles'!V13,
IF('[3]5. Valoración de Controles'!V12&gt;0,'[3]5. Valoración de Controles'!V12,
IF('[3]5. Valoración de Controles'!V11&gt;0,'[3]5. Valoración de Controles'!V11,O11))))))</f>
        <v>0.4</v>
      </c>
      <c r="AF11" s="150" t="str">
        <f t="shared" ref="AF11" si="0">IF(AND(AB11="Muy Alta",OR(AD11="Leve",AD11="Menor",AD11="Moderado",AD11="Mayor")),"Alto",
IF(AND(AB11="Alta",OR(AD11="Leve",AD11="Menor")),"Moderado",
IF(AND(AB11="Alta",OR(AD11="Moderado",AD11="Mayor")),"Alto",
IF(AND(AB11="Media",OR(AD11="Leve",AD11="Menor",AD11="Moderado")),"Moderado",
IF(AND(AB11="Media",OR(AD11="Mayor")),"Alto",
IF(AND(AB11="Baja",OR(AD11="Leve")),"Bajo",
IF(AND(OR(AB11="Baja",AB11="Improbable"),OR(AD11="Menor",AD11="Moderado")),"Moderado",
IF(AND(OR(AB11="Baja",AB11="Improbable"),AD11="Mayor"),"Alto",
IF(AND(AB11="Muy Baja",OR(AD11="Leve",AD11="Menor")),"Bajo",
IF(AND(OR(AB11="Muy Baja",AB11="Rara vez"),OR(AD11="Moderado")),"Moderado",
IF(AND(OR(AB11="Muy Baja",AB11="Rara vez"),AD11="Mayor"),"Alto",
IF(AND(OR(AB11="Casi seguro",AB11="Probable",AB11="Posible"),AD11="Mayor"),"Extremo",
IF(AND(AB11="Casi seguro",AD11="Moderado"),"Extremo",
IF(AND(OR(AB11="Probable",AB11="Posible"),OR(AD11="Moderado")),"Alto",
IF(AD11="Catastrófico","Extremo","")))))))))))))))</f>
        <v>Bajo</v>
      </c>
      <c r="AG11" s="153" t="s">
        <v>210</v>
      </c>
      <c r="AH11" s="139" t="str">
        <f t="shared" ref="AH11" si="1">IF(AG11="Reducir (Mitigar)","Debe establecer el plan de acción a implementar para mitigar el nivel del riesgo",
IF(AG11="Reducir (Transferir)","No amerita plan de acción. Debe tercerizar la actividad que genera este riesgo o adquirir polizas para evitar responsabilidad economica, sin embargo mantiene la responsabilidad reputacional",
IF(AG11="Aceptar","No amerita plan de acción. Asuma las consecuencias de la materialización del riesgo",
IF(AG11="Evitar","No amerita plan de acción. No ejecute la actividad que genera el riesgo",
IF(AG11="Reducir","Debe establecer el plan de acción a implementar para mitigar el nivel del riesgo",
IF(AG11="Compartir","No amerita plan de acción. Comparta el riesgo con una parte interesada que pueda gestionarlo con mas eficacia",""))))))</f>
        <v>No amerita plan de acción. Asuma las consecuencias de la materialización del riesgo</v>
      </c>
      <c r="AI11" s="141"/>
      <c r="AJ11" s="143"/>
      <c r="AK11" s="143" t="str">
        <f t="shared" ref="AK11" si="2">IF(AI11="","","∑ Peso porcentual de cada acción definida")</f>
        <v/>
      </c>
      <c r="AL11" s="145"/>
      <c r="AM11" s="14"/>
      <c r="AN11" s="14"/>
      <c r="AO11" s="14"/>
      <c r="AP11" s="14"/>
      <c r="AQ11" s="14"/>
      <c r="AR11" s="14"/>
      <c r="AS11" s="14"/>
      <c r="AT11" s="14"/>
      <c r="AU11" s="14"/>
      <c r="AV11" s="14"/>
      <c r="AW11" s="14"/>
      <c r="AX11" s="14"/>
      <c r="AY11" s="14"/>
      <c r="AZ11" s="14"/>
      <c r="BA11" s="14"/>
      <c r="BB11" s="14"/>
      <c r="BC11" s="14"/>
      <c r="BD11" s="14"/>
      <c r="BE11" s="14"/>
      <c r="BF11" s="14"/>
      <c r="BG11" s="14"/>
      <c r="BH11" s="14"/>
      <c r="BI11" s="14"/>
      <c r="BJ11" s="14"/>
      <c r="BK11" s="14"/>
      <c r="BL11" s="14"/>
      <c r="BM11" s="14"/>
      <c r="BN11" s="14"/>
      <c r="BO11" s="14"/>
    </row>
    <row r="12" spans="1:67" ht="73.5" customHeight="1" x14ac:dyDescent="0.3">
      <c r="A12" s="190"/>
      <c r="B12" s="247"/>
      <c r="C12" s="141"/>
      <c r="D12" s="145"/>
      <c r="E12" s="141"/>
      <c r="F12" s="141"/>
      <c r="G12" s="141"/>
      <c r="H12" s="145"/>
      <c r="I12" s="145"/>
      <c r="J12" s="141"/>
      <c r="K12" s="148"/>
      <c r="L12" s="149"/>
      <c r="M12" s="145"/>
      <c r="N12" s="148"/>
      <c r="O12" s="149"/>
      <c r="P12" s="150"/>
      <c r="Q12" s="27" t="str">
        <f>IF($H$11="","",
IF(OR($H$11="Corrupción",$H$11="Lavado de Activos",$H$11="Financiación del Terrorismo",$H$11="Trámites, OPAs y Consultas de Acceso a la Información Pública"),'[3]6.Valoración Control Corrupción'!$E12,'[3]5. Valoración de Controles'!$H12))</f>
        <v>El profesional de la Dirección de planeación realiza un backup  de los informes y documentos recibidos  en  la dirección de planeación  en el one drive y carpeta compartida   de la Dirección de Planeación (Ubicada en el servidor
Planeacion\\172.28.4.36)</v>
      </c>
      <c r="R12" s="23" t="str">
        <f>IF($H$11="","",
IF(OR($H$11="Corrupción",$H$11="Lavado de Activos",$H$11="Financiación del Terrorismo",$H$11="Trámites, OPAs y Consultas de Acceso a la Información Pública"),"No Aplica",'[3]5. Valoración de Controles'!$I12))</f>
        <v>Preventivo</v>
      </c>
      <c r="S12" s="23" t="str">
        <f>IF($H$11="","",
IF(OR($H$11="Corrupción",$H$11="Lavado de Activos",$H$11="Financiación del Terrorismo",$H$11="Trámites, OPAs y Consultas de Acceso a la Información Pública"),"No Aplica",'[3]5. Valoración de Controles'!$J12))</f>
        <v>Afecta probabilidad</v>
      </c>
      <c r="T12" s="23" t="str">
        <f>IF($H$11="","",
IF(OR($H$11="Corrupción",$H$11="Lavado de Activos",$H$11="Financiación del Terrorismo",$H$11="Trámites, OPAs y Consultas de Acceso a la Información Pública"),"No Aplica",'[3]5. Valoración de Controles'!$K12))</f>
        <v>Manual</v>
      </c>
      <c r="U12" s="23" t="str">
        <f>IF($H$11="","",
IF(OR($H$11="Corrupción",$H$11="Lavado de Activos",$H$11="Financiación del Terrorismo",$H$11="Trámites, OPAs y Consultas de Acceso a la Información Pública"),"No Aplica",'[3]5. Valoración de Controles'!$L12))</f>
        <v>Documentado</v>
      </c>
      <c r="V12" s="23" t="str">
        <f>IF($H$11="","",
IF(OR($H$11="Corrupción",$H$11="Lavado de Activos",$H$11="Financiación del Terrorismo",$H$11="Trámites, OPAs y Consultas de Acceso a la Información Pública"),"No Aplica",'[3]5. Valoración de Controles'!$M$11))</f>
        <v>Continua</v>
      </c>
      <c r="W12" s="23" t="str">
        <f>IF($H$11="","",
IF(OR($H$11="Corrupción",$H$11="Lavado de Activos",$H$11="Financiación del Terrorismo",$H$11="Trámites, OPAs y Consultas de Acceso a la Información Pública"),"No Aplica",'[3]5. Valoración de Controles'!$N12))</f>
        <v>Con registro</v>
      </c>
      <c r="X12" s="24" t="str">
        <f>IF($H$11="","",
IF(OR($H$11="Corrupción",$H$11="Lavado de Activos",$H$11="Financiación del Terrorismo",$H$11="Trámites, OPAs y Consultas de Acceso a la Información Pública"),"No Aplica",'[3]5. Valoración de Controles'!$O12))</f>
        <v>One Drive del correo insitucional y carpeta compartida   de la Dirección de Planeación (Ubicada en el servidor
Planeacion\\172.28.4.36)</v>
      </c>
      <c r="Y12" s="24" t="str">
        <f>IF($H$11="","",
IF(OR($H$11="Corrupción",$H$11="Lavado de Activos",$H$11="Financiación del Terrorismo",$H$11="Trámites, OPAs y Consultas de Acceso a la Información Pública"),"No Aplica",'[3]5. Valoración de Controles'!$P12))</f>
        <v>Informes producidos y recibidos por la Dirección de Planeación.</v>
      </c>
      <c r="Z12" s="24" t="str">
        <f>IF($H$11="","",
IF(OR($H$11="Corrupción",$H$11="Lavado de Activos",$H$11="Financiación del Terrorismo",$H$11="Trámites, OPAs y Consultas de Acceso a la Información Pública"),"No Aplica",'[3]5. Valoración de Controles'!$Q12))</f>
        <v>Cuando se solicitan a través de otras dependencias documentos pertenecientes a la Dirección de Planeación y se cuenta con la disponilibidad de la información.</v>
      </c>
      <c r="AA12" s="25">
        <f>IF($H$11="","",
IF(OR($H$11="Corrupción",$H$11="Lavado de Activos",$H$11="Financiación del Terrorismo",$H$11="Trámites, OPAs y Consultas de Acceso a la Información Pública"),"No aplica",'[3]5. Valoración de Controles'!$R12))</f>
        <v>0.4</v>
      </c>
      <c r="AB12" s="148"/>
      <c r="AC12" s="152"/>
      <c r="AD12" s="148"/>
      <c r="AE12" s="152"/>
      <c r="AF12" s="150"/>
      <c r="AG12" s="153"/>
      <c r="AH12" s="140"/>
      <c r="AI12" s="142"/>
      <c r="AJ12" s="144"/>
      <c r="AK12" s="144"/>
      <c r="AL12" s="14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row>
    <row r="13" spans="1:67" ht="73.5" customHeight="1" x14ac:dyDescent="0.3">
      <c r="A13" s="190"/>
      <c r="B13" s="247"/>
      <c r="C13" s="141"/>
      <c r="D13" s="145"/>
      <c r="E13" s="141"/>
      <c r="F13" s="141"/>
      <c r="G13" s="141"/>
      <c r="H13" s="145"/>
      <c r="I13" s="145"/>
      <c r="J13" s="141"/>
      <c r="K13" s="148"/>
      <c r="L13" s="149"/>
      <c r="M13" s="145"/>
      <c r="N13" s="148"/>
      <c r="O13" s="149"/>
      <c r="P13" s="150"/>
      <c r="Q13" s="27" t="str">
        <f>IF($H$11="","",
IF(OR($H$11="Corrupción",$H$11="Lavado de Activos",$H$11="Financiación del Terrorismo",$H$11="Trámites, OPAs y Consultas de Acceso a la Información Pública"),'[3]6.Valoración Control Corrupción'!$E13,'[3]5. Valoración de Controles'!$H13))</f>
        <v xml:space="preserve">  </v>
      </c>
      <c r="R13" s="23">
        <f>IF($H$11="","",
IF(OR($H$11="Corrupción",$H$11="Lavado de Activos",$H$11="Financiación del Terrorismo",$H$11="Trámites, OPAs y Consultas de Acceso a la Información Pública"),"No Aplica",'[3]5. Valoración de Controles'!$I13))</f>
        <v>0</v>
      </c>
      <c r="S13" s="23" t="str">
        <f>IF($H$11="","",
IF(OR($H$11="Corrupción",$H$11="Lavado de Activos",$H$11="Financiación del Terrorismo",$H$11="Trámites, OPAs y Consultas de Acceso a la Información Pública"),"No Aplica",'[3]5. Valoración de Controles'!$J13))</f>
        <v/>
      </c>
      <c r="T13" s="23">
        <f>IF($H$11="","",
IF(OR($H$11="Corrupción",$H$11="Lavado de Activos",$H$11="Financiación del Terrorismo",$H$11="Trámites, OPAs y Consultas de Acceso a la Información Pública"),"No Aplica",'[3]5. Valoración de Controles'!$K13))</f>
        <v>0</v>
      </c>
      <c r="U13" s="23">
        <f>IF($H$11="","",
IF(OR($H$11="Corrupción",$H$11="Lavado de Activos",$H$11="Financiación del Terrorismo",$H$11="Trámites, OPAs y Consultas de Acceso a la Información Pública"),"No Aplica",'[3]5. Valoración de Controles'!$L13))</f>
        <v>0</v>
      </c>
      <c r="V13" s="23" t="str">
        <f>IF($H$11="","",
IF(OR($H$11="Corrupción",$H$11="Lavado de Activos",$H$11="Financiación del Terrorismo",$H$11="Trámites, OPAs y Consultas de Acceso a la Información Pública"),"No Aplica",'[3]5. Valoración de Controles'!$M$11))</f>
        <v>Continua</v>
      </c>
      <c r="W13" s="23">
        <f>IF($H$11="","",
IF(OR($H$11="Corrupción",$H$11="Lavado de Activos",$H$11="Financiación del Terrorismo",$H$11="Trámites, OPAs y Consultas de Acceso a la Información Pública"),"No Aplica",'[3]5. Valoración de Controles'!$N13))</f>
        <v>0</v>
      </c>
      <c r="X13" s="24">
        <f>IF($H$11="","",
IF(OR($H$11="Corrupción",$H$11="Lavado de Activos",$H$11="Financiación del Terrorismo",$H$11="Trámites, OPAs y Consultas de Acceso a la Información Pública"),"No Aplica",'[3]5. Valoración de Controles'!$O13))</f>
        <v>0</v>
      </c>
      <c r="Y13" s="24">
        <f>IF($H$11="","",
IF(OR($H$11="Corrupción",$H$11="Lavado de Activos",$H$11="Financiación del Terrorismo",$H$11="Trámites, OPAs y Consultas de Acceso a la Información Pública"),"No Aplica",'[3]5. Valoración de Controles'!$P13))</f>
        <v>0</v>
      </c>
      <c r="Z13" s="24">
        <f>IF($H$11="","",
IF(OR($H$11="Corrupción",$H$11="Lavado de Activos",$H$11="Financiación del Terrorismo",$H$11="Trámites, OPAs y Consultas de Acceso a la Información Pública"),"No Aplica",'[3]5. Valoración de Controles'!$Q13))</f>
        <v>0</v>
      </c>
      <c r="AA13" s="25" t="str">
        <f>IF($H$11="","",
IF(OR($H$11="Corrupción",$H$11="Lavado de Activos",$H$11="Financiación del Terrorismo",$H$11="Trámites, OPAs y Consultas de Acceso a la Información Pública"),"No aplica",'[3]5. Valoración de Controles'!$R13))</f>
        <v/>
      </c>
      <c r="AB13" s="148"/>
      <c r="AC13" s="152"/>
      <c r="AD13" s="148"/>
      <c r="AE13" s="152"/>
      <c r="AF13" s="150"/>
      <c r="AG13" s="153"/>
      <c r="AH13" s="140"/>
      <c r="AI13" s="142"/>
      <c r="AJ13" s="144"/>
      <c r="AK13" s="144"/>
      <c r="AL13" s="14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c r="BM13" s="14"/>
      <c r="BN13" s="14"/>
      <c r="BO13" s="14"/>
    </row>
    <row r="14" spans="1:67" ht="73.5" customHeight="1" x14ac:dyDescent="0.3">
      <c r="A14" s="190">
        <v>3</v>
      </c>
      <c r="B14" s="247" t="str">
        <f>'[3]2. Identificación del Riesgo'!B14:B16</f>
        <v>Direccionamiento Estratégico</v>
      </c>
      <c r="C14" s="141" t="str">
        <f>IF('[3]2. Identificación del Riesgo'!C14:C16="","",'[3]2. Identificación del Riesgo'!C14:C16)</f>
        <v>Producción Documenta Física en la Dirección de Planeaciónl</v>
      </c>
      <c r="D14" s="145" t="str">
        <f>IF('[3]2. Identificación del Riesgo'!D14:D16="","",'[3]2. Identificación del Riesgo'!D14:D16)</f>
        <v>Afectación Reputacional</v>
      </c>
      <c r="E14" s="141" t="str">
        <f>IF('[3]2. Identificación del Riesgo'!E14:E16="","",'[3]2. Identificación del Riesgo'!E14:E16)</f>
        <v>* Inadecuado tratamiento y almacenamiento archivístico.
* * Desastres naturales  o industriales.
* Robos o extravíos.
* Acciones de vandalismo o terrorismo.
* Deterioro o daño de los documentos físicos.</v>
      </c>
      <c r="F14" s="141" t="str">
        <f>IF('[3]2. Identificación del Riesgo'!F14:F16="","",'[3]2. Identificación del Riesgo'!F14:F16)</f>
        <v>* Desastres naturales  o industriales.
* Robos o extravíos.
* Acciones de vandalismo o terrorismo.
* Deterioro o daño de los documentos físicos.
* Inadecuado tratamiento y almacenamiento archivístico.</v>
      </c>
      <c r="G14" s="141" t="str">
        <f>IF('[3]2. Identificación del Riesgo'!G14:G16="","",'[3]2. Identificación del Riesgo'!G14:G16)</f>
        <v>. Posibilidad de perdida o daño de los documentos críticos del proceso en medio físico</v>
      </c>
      <c r="H14" s="145" t="str">
        <f>IF('[3]2. Identificación del Riesgo'!H14:H16="","",'[3]2. Identificación del Riesgo'!H14:H16)</f>
        <v>Seguridad de la Información (Pérdida de la Disponibilidad)</v>
      </c>
      <c r="I14" s="145" t="str">
        <f>IF('[3]2. Identificación del Riesgo'!I14:I16="","",'[3]2. Identificación del Riesgo'!I14:I16)</f>
        <v>Ejecución y Administración de procesos</v>
      </c>
      <c r="J14" s="141" t="str">
        <f>IF('[3]2. Identificación del Riesgo'!J14:J16="","",'[3]2. Identificación del Riesgo'!J14:J16)</f>
        <v>Media: La actividad que conlleva el riesgo se ejecuta de 24 a 500 veces por año</v>
      </c>
      <c r="K14" s="148" t="str">
        <f>'[3]2. Identificación del Riesgo'!K14:K16</f>
        <v>Media</v>
      </c>
      <c r="L14" s="149">
        <f>'[3]2. Identificación del Riesgo'!L14:L16</f>
        <v>0.6</v>
      </c>
      <c r="M14" s="145" t="str">
        <f>IF(OR('[3]2. Identificación del Riesgo'!H14:H16="Corrupción",'[3]2. Identificación del Riesgo'!H14:H16="Lavado de Activos",'[3]2. Identificación del Riesgo'!H14:H16="Financiación del Terrorismo",'[3]2. Identificación del Riesgo'!H14:H16="Trámites, OPAs y Consultas de Acceso a la Información Pública"),"No Aplica",
IF('[3]2. Identificación del Riesgo'!M14:M16="","",'[3]2. Identificación del Riesgo'!M14:M16))</f>
        <v>Reputacional: El riesgo afecta la imagen de alguna área de la organización</v>
      </c>
      <c r="N14" s="148" t="str">
        <f>'[3]2. Identificación del Riesgo'!N14:N16</f>
        <v>Leve</v>
      </c>
      <c r="O14" s="149">
        <f>'[3]2. Identificación del Riesgo'!O14:O16</f>
        <v>0.2</v>
      </c>
      <c r="P14" s="150" t="str">
        <f>'[3]2. Identificación del Riesgo'!P14:P16</f>
        <v>Moderado</v>
      </c>
      <c r="Q14" s="22" t="str">
        <f>IF($H$14="","",
IF(OR($H$14="Corrupción",$H$14="Lavado de Activos",$H$14="Financiación del Terrorismo",$H$14="Trámites, OPAs y Consultas de Acceso a la Información Pública"),'[3]6.Valoración Control Corrupción'!$E14,'[3]5. Valoración de Controles'!$H14))</f>
        <v xml:space="preserve">El gestor documental  administra el archivo de gestión del proceso en procura de su organización y en cumplimiento de lo dispuesto en el Manual de Gestión Documental y directrices existentes al respecto en la Entidad </v>
      </c>
      <c r="R14" s="23" t="str">
        <f>IF($H$14="","",
IF(OR($H$14="Corrupción",$H$14="Lavado de Activos",$H$14="Financiación del Terrorismo",$H$14="Trámites, OPAs y Consultas de Acceso a la Información Pública"),"No Aplica",'[3]5. Valoración de Controles'!$I14))</f>
        <v>Preventivo</v>
      </c>
      <c r="S14" s="23" t="str">
        <f>IF($H$14="","",
IF(OR($H$14="Corrupción",$H$14="Lavado de Activos",$H$14="Financiación del Terrorismo",$H$14="Trámites, OPAs y Consultas de Acceso a la Información Pública"),"No Aplica",'[3]5. Valoración de Controles'!$J14))</f>
        <v>Afecta probabilidad</v>
      </c>
      <c r="T14" s="23" t="str">
        <f>IF($H$14="","",
IF(OR($H$14="Corrupción",$H$14="Lavado de Activos",$H$14="Financiación del Terrorismo",$H$14="Trámites, OPAs y Consultas de Acceso a la Información Pública"),"No Aplica",'[3]5. Valoración de Controles'!$K14))</f>
        <v>Manual</v>
      </c>
      <c r="U14" s="23" t="str">
        <f>IF($H$14="","",
IF(OR($H$14="Corrupción",$H$14="Lavado de Activos",$H$14="Financiación del Terrorismo",$H$14="Trámites, OPAs y Consultas de Acceso a la Información Pública"),"No Aplica",'[3]5. Valoración de Controles'!$L14))</f>
        <v>Documentado</v>
      </c>
      <c r="V14" s="23" t="str">
        <f>IF($H$14="","",
IF(OR($H$14="Corrupción",$H$14="Lavado de Activos",$H$14="Financiación del Terrorismo",$H$14="Trámites, OPAs y Consultas de Acceso a la Información Pública"),"No Aplica",'[3]5. Valoración de Controles'!$M14))</f>
        <v>Aleatoria</v>
      </c>
      <c r="W14" s="23" t="str">
        <f>IF($H$14="","",
IF(OR($H$14="Corrupción",$H$14="Lavado de Activos",$H$14="Financiación del Terrorismo",$H$14="Trámites, OPAs y Consultas de Acceso a la Información Pública"),"No Aplica",'[3]5. Valoración de Controles'!$N14))</f>
        <v>Con registro</v>
      </c>
      <c r="X14" s="24" t="str">
        <f>IF($H$14="","",
IF(OR($H$14="Corrupción",$H$14="Lavado de Activos",$H$14="Financiación del Terrorismo",$H$14="Trámites, OPAs y Consultas de Acceso a la Información Pública"),"No Aplica",'[3]5. Valoración de Controles'!$O14))</f>
        <v>Archivo de  Gestión de la Dirección De Planeación</v>
      </c>
      <c r="Y14" s="24" t="str">
        <f>IF($H$14="","",
IF(OR($H$14="Corrupción",$H$14="Lavado de Activos",$H$14="Financiación del Terrorismo",$H$14="Trámites, OPAs y Consultas de Acceso a la Información Pública"),"No Aplica",'[3]5. Valoración de Controles'!$P14))</f>
        <v>Informes producidos y recibidos por la Dirección de Planeación.</v>
      </c>
      <c r="Z14" s="24" t="str">
        <f>IF($H$14="","",
IF(OR($H$14="Corrupción",$H$14="Lavado de Activos",$H$14="Financiación del Terrorismo",$H$14="Trámites, OPAs y Consultas de Acceso a la Información Pública"),"No Aplica",'[3]5. Valoración de Controles'!$Q14))</f>
        <v>Cuando se solicitan a través de otras dependencias documentos pertenecientes a la Dirección de Planeación y se cuenta con la disponilibidad de la información.</v>
      </c>
      <c r="AA14" s="25">
        <f>IF($H$14="","",
IF(OR($H$14="Corrupción",$H$14="Lavado de Activos",$H$14="Financiación del Terrorismo",$H$14="Trámites, OPAs y Consultas de Acceso a la Información Pública"),"No aplica",'[3]5. Valoración de Controles'!$R14))</f>
        <v>0.4</v>
      </c>
      <c r="AB14" s="148" t="str">
        <f>IF(H14="","",
IF(OR(H14="Corrupción",H14="Lavado de Activos",H14="Financiación del Terrorismo",H14="Trámites, OPAs y Consultas de Acceso a la Información Pública"),'[3]6.Valoración Control Corrupción'!W14:W16,
IF(OR(H14&lt;&gt;"Corrupción",H14&lt;&gt;"Lavado de Activos",H14&lt;&gt;"Financiación del Terrorismo",H14&lt;&gt;"Trámites, OPAs y Consultas de Acceso a la Información Pública"),IF(AC14="","",
IF(AND(AC14&gt;0,AC14&lt;0.4),"Muy Baja",
IF(AND(AC14&gt;=0.4,AC14&lt;0.6),"Baja",
IF(AND(AC14&gt;=0.6,AC14&lt;0.8),"Media",
IF(AND(AC14&gt;=0.8,AC14&lt;1),"Alta",
IF(AC14&gt;=1,"Muy Alta","")))))))))</f>
        <v>Muy Baja</v>
      </c>
      <c r="AC14" s="151">
        <f>IF(H14="","",
IF(OR(H14="Corrupción",H14="Lavado de Activos",H14="Financiación del Terrorismo",H14="Trámites, OPAs y Consultas de Acceso a la Información Pública"),"No aplica",
IF(OR(H14&lt;&gt;"Corrupción",H14&lt;&gt;"Lavado de Activos",H14&lt;&gt;"Financiación del Terrorismo",H14&lt;&gt;"Trámites, OPAs y Consultas de Acceso a la Información Pública"),
IF('[3]5. Valoración de Controles'!U16&gt;0,'[3]5. Valoración de Controles'!U16,
IF('[3]5. Valoración de Controles'!U15&gt;0,'[3]5. Valoración de Controles'!U15,
IF('[3]5. Valoración de Controles'!U14&gt;0,'[3]5. Valoración de Controles'!U14,L14))))))</f>
        <v>0.36</v>
      </c>
      <c r="AD14" s="148" t="str">
        <f>IF(H14="","",
IF(OR(H14="Corrupción",H14="Lavado de Activos",H14="Financiación del Terrorismo",H14="Trámites, OPAs y Consultas de Acceso a la Información Pública"),'[3]3. Impacto Riesgo de Corrupción'!Z14:Z16,
IF(OR(H14&lt;&gt;"Corrupción",H14&lt;&gt;"Lavado de Activos",H14&lt;&gt;"Financiación del Terrorismo",H14&lt;&gt;"Trámites, OPAs y Consultas de Acceso a la Información Pública"),
IF(AE14="","",
IF(AND(AE14&gt;0,AE14&lt;0.4),"Leve",
IF(AND(AE14&gt;=0.4,AE14&lt;0.6),"Menor",
IF(AND(AE14&gt;=0.6,AE14&lt;0.8),"Moderado",
IF(AND(AE14&gt;=0.8,AE14&lt;1),"Mayor",
IF(AE14&gt;=1,"Catastrófico","")))))))))</f>
        <v>Leve</v>
      </c>
      <c r="AE14" s="151">
        <f>IF(H14="","",
IF(OR(H14="Corrupción",H14="Lavado de Activos",H14="Financiación del Terrorismo",H14="Trámites, OPAs y Consultas de Acceso a la Información Pública"),"No aplica",
IF(OR(H14&lt;&gt;"Corrupción",H14&lt;&gt;"Lavado de Activos",H14&lt;&gt;"Financiación del Terrorismo",H14&lt;&gt;"Trámites, OPAs y Consultas de Acceso a la Información Pública"),
IF('[3]5. Valoración de Controles'!V16&gt;0,'[3]5. Valoración de Controles'!V16,
IF('[3]5. Valoración de Controles'!V15&gt;0,'[3]5. Valoración de Controles'!V15,
IF('[3]5. Valoración de Controles'!V14&gt;0,'[3]5. Valoración de Controles'!V14,O14))))))</f>
        <v>0.2</v>
      </c>
      <c r="AF14" s="150" t="str">
        <f t="shared" ref="AF14" si="3">IF(AND(AB14="Muy Alta",OR(AD14="Leve",AD14="Menor",AD14="Moderado",AD14="Mayor")),"Alto",
IF(AND(AB14="Alta",OR(AD14="Leve",AD14="Menor")),"Moderado",
IF(AND(AB14="Alta",OR(AD14="Moderado",AD14="Mayor")),"Alto",
IF(AND(AB14="Media",OR(AD14="Leve",AD14="Menor",AD14="Moderado")),"Moderado",
IF(AND(AB14="Media",OR(AD14="Mayor")),"Alto",
IF(AND(AB14="Baja",OR(AD14="Leve")),"Bajo",
IF(AND(OR(AB14="Baja",AB14="Improbable"),OR(AD14="Menor",AD14="Moderado")),"Moderado",
IF(AND(OR(AB14="Baja",AB14="Improbable"),AD14="Mayor"),"Alto",
IF(AND(AB14="Muy Baja",OR(AD14="Leve",AD14="Menor")),"Bajo",
IF(AND(OR(AB14="Muy Baja",AB14="Rara vez"),OR(AD14="Moderado")),"Moderado",
IF(AND(OR(AB14="Muy Baja",AB14="Rara vez"),AD14="Mayor"),"Alto",
IF(AND(OR(AB14="Casi seguro",AB14="Probable",AB14="Posible"),AD14="Mayor"),"Extremo",
IF(AND(AB14="Casi seguro",AD14="Moderado"),"Extremo",
IF(AND(OR(AB14="Probable",AB14="Posible"),OR(AD14="Moderado")),"Alto",
IF(AD14="Catastrófico","Extremo","")))))))))))))))</f>
        <v>Bajo</v>
      </c>
      <c r="AG14" s="153" t="s">
        <v>210</v>
      </c>
      <c r="AH14" s="139" t="str">
        <f t="shared" ref="AH14" si="4">IF(AG14="Reducir (Mitigar)","Debe establecer el plan de acción a implementar para mitigar el nivel del riesgo",
IF(AG14="Reducir (Transferir)","No amerita plan de acción. Debe tercerizar la actividad que genera este riesgo o adquirir polizas para evitar responsabilidad economica, sin embargo mantiene la responsabilidad reputacional",
IF(AG14="Aceptar","No amerita plan de acción. Asuma las consecuencias de la materialización del riesgo",
IF(AG14="Evitar","No amerita plan de acción. No ejecute la actividad que genera el riesgo",
IF(AG14="Reducir","Debe establecer el plan de acción a implementar para mitigar el nivel del riesgo",
IF(AG14="Compartir","No amerita plan de acción. Comparta el riesgo con una parte interesada que pueda gestionarlo con mas eficacia",""))))))</f>
        <v>No amerita plan de acción. Asuma las consecuencias de la materialización del riesgo</v>
      </c>
      <c r="AI14" s="141"/>
      <c r="AJ14" s="143"/>
      <c r="AK14" s="143" t="str">
        <f t="shared" ref="AK14" si="5">IF(AI14="","","∑ Peso porcentual de cada acción definida")</f>
        <v/>
      </c>
      <c r="AL14" s="145"/>
      <c r="AM14" s="14"/>
      <c r="AN14" s="14"/>
      <c r="AO14" s="14"/>
      <c r="AP14" s="14"/>
      <c r="AQ14" s="14"/>
      <c r="AR14" s="14"/>
      <c r="AS14" s="14"/>
      <c r="AT14" s="14"/>
      <c r="AU14" s="14"/>
      <c r="AV14" s="14"/>
      <c r="AW14" s="14"/>
      <c r="AX14" s="14"/>
      <c r="AY14" s="14"/>
      <c r="AZ14" s="14"/>
      <c r="BA14" s="14"/>
      <c r="BB14" s="14"/>
      <c r="BC14" s="14"/>
      <c r="BD14" s="14"/>
      <c r="BE14" s="14"/>
      <c r="BF14" s="14"/>
      <c r="BG14" s="14"/>
      <c r="BH14" s="14"/>
      <c r="BI14" s="14"/>
      <c r="BJ14" s="14"/>
      <c r="BK14" s="14"/>
      <c r="BL14" s="14"/>
      <c r="BM14" s="14"/>
      <c r="BN14" s="14"/>
      <c r="BO14" s="14"/>
    </row>
    <row r="15" spans="1:67" ht="73.5" customHeight="1" x14ac:dyDescent="0.3">
      <c r="A15" s="190"/>
      <c r="B15" s="247"/>
      <c r="C15" s="141"/>
      <c r="D15" s="145"/>
      <c r="E15" s="141"/>
      <c r="F15" s="141"/>
      <c r="G15" s="141"/>
      <c r="H15" s="145"/>
      <c r="I15" s="145"/>
      <c r="J15" s="141"/>
      <c r="K15" s="148"/>
      <c r="L15" s="149"/>
      <c r="M15" s="145"/>
      <c r="N15" s="148"/>
      <c r="O15" s="149"/>
      <c r="P15" s="150"/>
      <c r="Q15" s="22" t="str">
        <f>IF($H$14="","",
IF(OR($H$14="Corrupción",$H$14="Lavado de Activos",$H$14="Financiación del Terrorismo",$H$14="Trámites, OPAs y Consultas de Acceso a la Información Pública"),'[3]6.Valoración Control Corrupción'!$E15,'[3]5. Valoración de Controles'!$H15))</f>
        <v xml:space="preserve">  </v>
      </c>
      <c r="R15" s="23">
        <f>IF($H$14="","",
IF(OR($H$14="Corrupción",$H$14="Lavado de Activos",$H$14="Financiación del Terrorismo",$H$14="Trámites, OPAs y Consultas de Acceso a la Información Pública"),"No Aplica",'[3]5. Valoración de Controles'!$I15))</f>
        <v>0</v>
      </c>
      <c r="S15" s="23" t="str">
        <f>IF($H$14="","",
IF(OR($H$14="Corrupción",$H$14="Lavado de Activos",$H$14="Financiación del Terrorismo",$H$14="Trámites, OPAs y Consultas de Acceso a la Información Pública"),"No Aplica",'[3]5. Valoración de Controles'!$J15))</f>
        <v/>
      </c>
      <c r="T15" s="23">
        <f>IF($H$14="","",
IF(OR($H$14="Corrupción",$H$14="Lavado de Activos",$H$14="Financiación del Terrorismo",$H$14="Trámites, OPAs y Consultas de Acceso a la Información Pública"),"No Aplica",'[3]5. Valoración de Controles'!$K15))</f>
        <v>0</v>
      </c>
      <c r="U15" s="23">
        <f>IF($H$14="","",
IF(OR($H$14="Corrupción",$H$14="Lavado de Activos",$H$14="Financiación del Terrorismo",$H$14="Trámites, OPAs y Consultas de Acceso a la Información Pública"),"No Aplica",'[3]5. Valoración de Controles'!$L15))</f>
        <v>0</v>
      </c>
      <c r="V15" s="23">
        <f>IF($H$14="","",
IF(OR($H$14="Corrupción",$H$14="Lavado de Activos",$H$14="Financiación del Terrorismo",$H$14="Trámites, OPAs y Consultas de Acceso a la Información Pública"),"No Aplica",'[3]5. Valoración de Controles'!$M15))</f>
        <v>0</v>
      </c>
      <c r="W15" s="23">
        <f>IF($H$14="","",
IF(OR($H$14="Corrupción",$H$14="Lavado de Activos",$H$14="Financiación del Terrorismo",$H$14="Trámites, OPAs y Consultas de Acceso a la Información Pública"),"No Aplica",'[3]5. Valoración de Controles'!$N15))</f>
        <v>0</v>
      </c>
      <c r="X15" s="24">
        <f>IF($H$14="","",
IF(OR($H$14="Corrupción",$H$14="Lavado de Activos",$H$14="Financiación del Terrorismo",$H$14="Trámites, OPAs y Consultas de Acceso a la Información Pública"),"No Aplica",'[3]5. Valoración de Controles'!$O15))</f>
        <v>0</v>
      </c>
      <c r="Y15" s="24">
        <f>IF($H$14="","",
IF(OR($H$14="Corrupción",$H$14="Lavado de Activos",$H$14="Financiación del Terrorismo",$H$14="Trámites, OPAs y Consultas de Acceso a la Información Pública"),"No Aplica",'[3]5. Valoración de Controles'!$P15))</f>
        <v>0</v>
      </c>
      <c r="Z15" s="24">
        <f>IF($H$14="","",
IF(OR($H$14="Corrupción",$H$14="Lavado de Activos",$H$14="Financiación del Terrorismo",$H$14="Trámites, OPAs y Consultas de Acceso a la Información Pública"),"No Aplica",'[3]5. Valoración de Controles'!$Q15))</f>
        <v>0</v>
      </c>
      <c r="AA15" s="25" t="str">
        <f>IF($H$14="","",
IF(OR($H$14="Corrupción",$H$14="Lavado de Activos",$H$14="Financiación del Terrorismo",$H$14="Trámites, OPAs y Consultas de Acceso a la Información Pública"),"No aplica",'[3]5. Valoración de Controles'!$R15))</f>
        <v/>
      </c>
      <c r="AB15" s="148"/>
      <c r="AC15" s="152"/>
      <c r="AD15" s="148"/>
      <c r="AE15" s="152"/>
      <c r="AF15" s="150"/>
      <c r="AG15" s="153"/>
      <c r="AH15" s="140"/>
      <c r="AI15" s="142"/>
      <c r="AJ15" s="144"/>
      <c r="AK15" s="144"/>
      <c r="AL15" s="14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row>
    <row r="16" spans="1:67" ht="73.5" customHeight="1" x14ac:dyDescent="0.3">
      <c r="A16" s="190"/>
      <c r="B16" s="247"/>
      <c r="C16" s="141"/>
      <c r="D16" s="145"/>
      <c r="E16" s="141"/>
      <c r="F16" s="141"/>
      <c r="G16" s="141"/>
      <c r="H16" s="145"/>
      <c r="I16" s="145"/>
      <c r="J16" s="141"/>
      <c r="K16" s="148"/>
      <c r="L16" s="149"/>
      <c r="M16" s="145"/>
      <c r="N16" s="148"/>
      <c r="O16" s="149"/>
      <c r="P16" s="150"/>
      <c r="Q16" s="22" t="str">
        <f>IF($H$14="","",
IF(OR($H$14="Corrupción",$H$14="Lavado de Activos",$H$14="Financiación del Terrorismo",$H$14="Trámites, OPAs y Consultas de Acceso a la Información Pública"),'[3]6.Valoración Control Corrupción'!$E16,'[3]5. Valoración de Controles'!$H16))</f>
        <v xml:space="preserve">  </v>
      </c>
      <c r="R16" s="23">
        <f>IF($H$14="","",
IF(OR($H$14="Corrupción",$H$14="Lavado de Activos",$H$14="Financiación del Terrorismo",$H$14="Trámites, OPAs y Consultas de Acceso a la Información Pública"),"No Aplica",'[3]5. Valoración de Controles'!$I16))</f>
        <v>0</v>
      </c>
      <c r="S16" s="23" t="str">
        <f>IF($H$14="","",
IF(OR($H$14="Corrupción",$H$14="Lavado de Activos",$H$14="Financiación del Terrorismo",$H$14="Trámites, OPAs y Consultas de Acceso a la Información Pública"),"No Aplica",'[3]5. Valoración de Controles'!$J16))</f>
        <v/>
      </c>
      <c r="T16" s="23">
        <f>IF($H$14="","",
IF(OR($H$14="Corrupción",$H$14="Lavado de Activos",$H$14="Financiación del Terrorismo",$H$14="Trámites, OPAs y Consultas de Acceso a la Información Pública"),"No Aplica",'[3]5. Valoración de Controles'!$K16))</f>
        <v>0</v>
      </c>
      <c r="U16" s="23">
        <f>IF($H$14="","",
IF(OR($H$14="Corrupción",$H$14="Lavado de Activos",$H$14="Financiación del Terrorismo",$H$14="Trámites, OPAs y Consultas de Acceso a la Información Pública"),"No Aplica",'[3]5. Valoración de Controles'!$L16))</f>
        <v>0</v>
      </c>
      <c r="V16" s="23">
        <f>IF($H$14="","",
IF(OR($H$14="Corrupción",$H$14="Lavado de Activos",$H$14="Financiación del Terrorismo",$H$14="Trámites, OPAs y Consultas de Acceso a la Información Pública"),"No Aplica",'[3]5. Valoración de Controles'!$M16))</f>
        <v>0</v>
      </c>
      <c r="W16" s="23">
        <f>IF($H$14="","",
IF(OR($H$14="Corrupción",$H$14="Lavado de Activos",$H$14="Financiación del Terrorismo",$H$14="Trámites, OPAs y Consultas de Acceso a la Información Pública"),"No Aplica",'[3]5. Valoración de Controles'!$N16))</f>
        <v>0</v>
      </c>
      <c r="X16" s="24">
        <f>IF($H$14="","",
IF(OR($H$14="Corrupción",$H$14="Lavado de Activos",$H$14="Financiación del Terrorismo",$H$14="Trámites, OPAs y Consultas de Acceso a la Información Pública"),"No Aplica",'[3]5. Valoración de Controles'!$O16))</f>
        <v>0</v>
      </c>
      <c r="Y16" s="24">
        <f>IF($H$14="","",
IF(OR($H$14="Corrupción",$H$14="Lavado de Activos",$H$14="Financiación del Terrorismo",$H$14="Trámites, OPAs y Consultas de Acceso a la Información Pública"),"No Aplica",'[3]5. Valoración de Controles'!$P16))</f>
        <v>0</v>
      </c>
      <c r="Z16" s="24">
        <f>IF($H$14="","",
IF(OR($H$14="Corrupción",$H$14="Lavado de Activos",$H$14="Financiación del Terrorismo",$H$14="Trámites, OPAs y Consultas de Acceso a la Información Pública"),"No Aplica",'[3]5. Valoración de Controles'!$Q16))</f>
        <v>0</v>
      </c>
      <c r="AA16" s="25" t="str">
        <f>IF($H$14="","",
IF(OR($H$14="Corrupción",$H$14="Lavado de Activos",$H$14="Financiación del Terrorismo",$H$14="Trámites, OPAs y Consultas de Acceso a la Información Pública"),"No aplica",'[3]5. Valoración de Controles'!$R16))</f>
        <v/>
      </c>
      <c r="AB16" s="148"/>
      <c r="AC16" s="152"/>
      <c r="AD16" s="148"/>
      <c r="AE16" s="152"/>
      <c r="AF16" s="150"/>
      <c r="AG16" s="153"/>
      <c r="AH16" s="140"/>
      <c r="AI16" s="142"/>
      <c r="AJ16" s="144"/>
      <c r="AK16" s="144"/>
      <c r="AL16" s="144"/>
      <c r="AM16" s="14"/>
      <c r="AN16" s="14"/>
      <c r="AO16" s="14"/>
      <c r="AP16" s="14"/>
      <c r="AQ16" s="14"/>
      <c r="AR16" s="14"/>
      <c r="AS16" s="14"/>
      <c r="AT16" s="14"/>
      <c r="AU16" s="14"/>
      <c r="AV16" s="14"/>
      <c r="AW16" s="14"/>
      <c r="AX16" s="14"/>
      <c r="AY16" s="14"/>
      <c r="AZ16" s="14"/>
      <c r="BA16" s="14"/>
      <c r="BB16" s="14"/>
      <c r="BC16" s="14"/>
      <c r="BD16" s="14"/>
      <c r="BE16" s="14"/>
      <c r="BF16" s="14"/>
      <c r="BG16" s="14"/>
      <c r="BH16" s="14"/>
      <c r="BI16" s="14"/>
      <c r="BJ16" s="14"/>
      <c r="BK16" s="14"/>
      <c r="BL16" s="14"/>
      <c r="BM16" s="14"/>
      <c r="BN16" s="14"/>
      <c r="BO16" s="14"/>
    </row>
    <row r="17" spans="1:67" ht="73.5" customHeight="1" x14ac:dyDescent="0.3">
      <c r="A17" s="190">
        <v>4</v>
      </c>
      <c r="B17" s="248" t="s">
        <v>211</v>
      </c>
      <c r="C17" s="169" t="s">
        <v>212</v>
      </c>
      <c r="D17" s="175" t="s">
        <v>213</v>
      </c>
      <c r="E17" s="169" t="s">
        <v>214</v>
      </c>
      <c r="F17" s="169" t="s">
        <v>215</v>
      </c>
      <c r="G17" s="169" t="s">
        <v>216</v>
      </c>
      <c r="H17" s="175" t="s">
        <v>217</v>
      </c>
      <c r="I17" s="175" t="s">
        <v>218</v>
      </c>
      <c r="J17" s="169" t="s">
        <v>219</v>
      </c>
      <c r="K17" s="157" t="s">
        <v>220</v>
      </c>
      <c r="L17" s="182">
        <v>0.8</v>
      </c>
      <c r="M17" s="175" t="s">
        <v>221</v>
      </c>
      <c r="N17" s="157" t="s">
        <v>222</v>
      </c>
      <c r="O17" s="182">
        <v>0.6</v>
      </c>
      <c r="P17" s="160" t="s">
        <v>223</v>
      </c>
      <c r="Q17" s="22" t="s">
        <v>224</v>
      </c>
      <c r="R17" s="23" t="s">
        <v>225</v>
      </c>
      <c r="S17" s="23" t="s">
        <v>226</v>
      </c>
      <c r="T17" s="23" t="s">
        <v>227</v>
      </c>
      <c r="U17" s="23" t="s">
        <v>228</v>
      </c>
      <c r="V17" s="23" t="s">
        <v>229</v>
      </c>
      <c r="W17" s="23" t="s">
        <v>230</v>
      </c>
      <c r="X17" s="24" t="s">
        <v>231</v>
      </c>
      <c r="Y17" s="24" t="s">
        <v>232</v>
      </c>
      <c r="Z17" s="24" t="s">
        <v>233</v>
      </c>
      <c r="AA17" s="25">
        <v>0.4</v>
      </c>
      <c r="AB17" s="157" t="s">
        <v>234</v>
      </c>
      <c r="AC17" s="154">
        <v>0.28799999999999998</v>
      </c>
      <c r="AD17" s="157" t="s">
        <v>222</v>
      </c>
      <c r="AE17" s="154">
        <v>0.6</v>
      </c>
      <c r="AF17" s="160" t="s">
        <v>222</v>
      </c>
      <c r="AG17" s="163" t="s">
        <v>210</v>
      </c>
      <c r="AH17" s="166" t="s">
        <v>235</v>
      </c>
      <c r="AI17" s="169"/>
      <c r="AJ17" s="172"/>
      <c r="AK17" s="172" t="s">
        <v>236</v>
      </c>
      <c r="AL17" s="175"/>
      <c r="AM17" s="14" t="s">
        <v>237</v>
      </c>
      <c r="AN17" s="14"/>
      <c r="AO17" s="14"/>
      <c r="AP17" s="14"/>
      <c r="AQ17" s="14"/>
      <c r="AR17" s="14"/>
      <c r="AS17" s="14"/>
      <c r="AT17" s="14"/>
      <c r="AU17" s="14"/>
      <c r="AV17" s="14"/>
      <c r="AW17" s="14"/>
      <c r="AX17" s="14"/>
      <c r="AY17" s="14"/>
      <c r="AZ17" s="14"/>
      <c r="BA17" s="14"/>
      <c r="BB17" s="14"/>
      <c r="BC17" s="14"/>
      <c r="BD17" s="14"/>
      <c r="BE17" s="14"/>
      <c r="BF17" s="14"/>
      <c r="BG17" s="14"/>
      <c r="BH17" s="14"/>
      <c r="BI17" s="14"/>
      <c r="BJ17" s="14"/>
      <c r="BK17" s="14"/>
      <c r="BL17" s="14"/>
      <c r="BM17" s="14"/>
      <c r="BN17" s="14"/>
      <c r="BO17" s="14"/>
    </row>
    <row r="18" spans="1:67" ht="73.5" customHeight="1" x14ac:dyDescent="0.3">
      <c r="A18" s="190"/>
      <c r="B18" s="249"/>
      <c r="C18" s="170"/>
      <c r="D18" s="173"/>
      <c r="E18" s="170"/>
      <c r="F18" s="170"/>
      <c r="G18" s="170"/>
      <c r="H18" s="173"/>
      <c r="I18" s="173"/>
      <c r="J18" s="170"/>
      <c r="K18" s="158"/>
      <c r="L18" s="183"/>
      <c r="M18" s="173"/>
      <c r="N18" s="158"/>
      <c r="O18" s="183"/>
      <c r="P18" s="161"/>
      <c r="Q18" s="22" t="s">
        <v>238</v>
      </c>
      <c r="R18" s="23" t="s">
        <v>225</v>
      </c>
      <c r="S18" s="23" t="s">
        <v>226</v>
      </c>
      <c r="T18" s="23" t="s">
        <v>227</v>
      </c>
      <c r="U18" s="23" t="s">
        <v>239</v>
      </c>
      <c r="V18" s="23" t="s">
        <v>229</v>
      </c>
      <c r="W18" s="23" t="s">
        <v>230</v>
      </c>
      <c r="X18" s="24" t="s">
        <v>231</v>
      </c>
      <c r="Y18" s="24" t="s">
        <v>240</v>
      </c>
      <c r="Z18" s="24" t="s">
        <v>241</v>
      </c>
      <c r="AA18" s="25">
        <v>0.4</v>
      </c>
      <c r="AB18" s="158"/>
      <c r="AC18" s="155"/>
      <c r="AD18" s="158"/>
      <c r="AE18" s="155"/>
      <c r="AF18" s="161"/>
      <c r="AG18" s="164"/>
      <c r="AH18" s="167"/>
      <c r="AI18" s="170"/>
      <c r="AJ18" s="173"/>
      <c r="AK18" s="173"/>
      <c r="AL18" s="173"/>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row>
    <row r="19" spans="1:67" ht="73.5" customHeight="1" x14ac:dyDescent="0.3">
      <c r="A19" s="190"/>
      <c r="B19" s="250"/>
      <c r="C19" s="171"/>
      <c r="D19" s="174"/>
      <c r="E19" s="171"/>
      <c r="F19" s="171"/>
      <c r="G19" s="171"/>
      <c r="H19" s="174"/>
      <c r="I19" s="174"/>
      <c r="J19" s="171"/>
      <c r="K19" s="159"/>
      <c r="L19" s="184"/>
      <c r="M19" s="174"/>
      <c r="N19" s="159"/>
      <c r="O19" s="184"/>
      <c r="P19" s="162"/>
      <c r="Q19" s="22" t="s">
        <v>242</v>
      </c>
      <c r="R19" s="23">
        <v>0</v>
      </c>
      <c r="S19" s="23" t="s">
        <v>236</v>
      </c>
      <c r="T19" s="23">
        <v>0</v>
      </c>
      <c r="U19" s="23">
        <v>0</v>
      </c>
      <c r="V19" s="23">
        <v>0</v>
      </c>
      <c r="W19" s="23">
        <v>0</v>
      </c>
      <c r="X19" s="24">
        <v>0</v>
      </c>
      <c r="Y19" s="24">
        <v>0</v>
      </c>
      <c r="Z19" s="24">
        <v>0</v>
      </c>
      <c r="AA19" s="25" t="s">
        <v>236</v>
      </c>
      <c r="AB19" s="159"/>
      <c r="AC19" s="156"/>
      <c r="AD19" s="159"/>
      <c r="AE19" s="156"/>
      <c r="AF19" s="162"/>
      <c r="AG19" s="165"/>
      <c r="AH19" s="168"/>
      <c r="AI19" s="171"/>
      <c r="AJ19" s="174"/>
      <c r="AK19" s="174"/>
      <c r="AL19" s="174"/>
      <c r="AM19" s="14"/>
      <c r="AN19" s="14"/>
      <c r="AO19" s="14"/>
      <c r="AP19" s="14"/>
      <c r="AQ19" s="14"/>
      <c r="AR19" s="14"/>
      <c r="AS19" s="14"/>
      <c r="AT19" s="14"/>
      <c r="AU19" s="14"/>
      <c r="AV19" s="14"/>
      <c r="AW19" s="14"/>
      <c r="AX19" s="14"/>
      <c r="AY19" s="14"/>
      <c r="AZ19" s="14"/>
      <c r="BA19" s="14"/>
      <c r="BB19" s="14"/>
      <c r="BC19" s="14"/>
      <c r="BD19" s="14"/>
      <c r="BE19" s="14"/>
      <c r="BF19" s="14"/>
      <c r="BG19" s="14"/>
      <c r="BH19" s="14"/>
      <c r="BI19" s="14"/>
      <c r="BJ19" s="14"/>
      <c r="BK19" s="14"/>
      <c r="BL19" s="14"/>
      <c r="BM19" s="14"/>
      <c r="BN19" s="14"/>
      <c r="BO19" s="14"/>
    </row>
    <row r="20" spans="1:67" ht="73.5" customHeight="1" x14ac:dyDescent="0.3">
      <c r="A20" s="190">
        <v>5</v>
      </c>
      <c r="B20" s="248" t="s">
        <v>211</v>
      </c>
      <c r="C20" s="169" t="s">
        <v>243</v>
      </c>
      <c r="D20" s="175" t="s">
        <v>213</v>
      </c>
      <c r="E20" s="169" t="s">
        <v>244</v>
      </c>
      <c r="F20" s="169" t="s">
        <v>245</v>
      </c>
      <c r="G20" s="169" t="s">
        <v>246</v>
      </c>
      <c r="H20" s="175" t="s">
        <v>247</v>
      </c>
      <c r="I20" s="175" t="s">
        <v>218</v>
      </c>
      <c r="J20" s="169" t="s">
        <v>248</v>
      </c>
      <c r="K20" s="157" t="s">
        <v>249</v>
      </c>
      <c r="L20" s="182">
        <v>0.6</v>
      </c>
      <c r="M20" s="175" t="s">
        <v>221</v>
      </c>
      <c r="N20" s="157" t="s">
        <v>222</v>
      </c>
      <c r="O20" s="182">
        <v>0.6</v>
      </c>
      <c r="P20" s="160" t="s">
        <v>222</v>
      </c>
      <c r="Q20" s="27" t="s">
        <v>250</v>
      </c>
      <c r="R20" s="23" t="s">
        <v>225</v>
      </c>
      <c r="S20" s="23" t="s">
        <v>226</v>
      </c>
      <c r="T20" s="23" t="s">
        <v>227</v>
      </c>
      <c r="U20" s="23" t="s">
        <v>239</v>
      </c>
      <c r="V20" s="23" t="s">
        <v>229</v>
      </c>
      <c r="W20" s="23" t="s">
        <v>230</v>
      </c>
      <c r="X20" s="24" t="s">
        <v>231</v>
      </c>
      <c r="Y20" s="24" t="s">
        <v>251</v>
      </c>
      <c r="Z20" s="24" t="s">
        <v>252</v>
      </c>
      <c r="AA20" s="25">
        <v>0.4</v>
      </c>
      <c r="AB20" s="157" t="s">
        <v>234</v>
      </c>
      <c r="AC20" s="154">
        <v>0.36</v>
      </c>
      <c r="AD20" s="157" t="s">
        <v>222</v>
      </c>
      <c r="AE20" s="154">
        <v>0.6</v>
      </c>
      <c r="AF20" s="160" t="s">
        <v>222</v>
      </c>
      <c r="AG20" s="163" t="s">
        <v>210</v>
      </c>
      <c r="AH20" s="166" t="s">
        <v>235</v>
      </c>
      <c r="AI20" s="169"/>
      <c r="AJ20" s="172"/>
      <c r="AK20" s="172" t="s">
        <v>236</v>
      </c>
      <c r="AL20" s="175"/>
      <c r="AM20" s="14"/>
      <c r="AN20" s="14"/>
      <c r="AO20" s="14"/>
      <c r="AP20" s="14"/>
      <c r="AQ20" s="14"/>
      <c r="AR20" s="14"/>
      <c r="AS20" s="14"/>
      <c r="AT20" s="14"/>
      <c r="AU20" s="14"/>
      <c r="AV20" s="14"/>
      <c r="AW20" s="14"/>
      <c r="AX20" s="14"/>
      <c r="AY20" s="14"/>
      <c r="AZ20" s="14"/>
      <c r="BA20" s="14"/>
      <c r="BB20" s="14"/>
      <c r="BC20" s="14"/>
      <c r="BD20" s="14"/>
      <c r="BE20" s="14"/>
      <c r="BF20" s="14"/>
      <c r="BG20" s="14"/>
      <c r="BH20" s="14"/>
      <c r="BI20" s="14"/>
      <c r="BJ20" s="14"/>
      <c r="BK20" s="14"/>
      <c r="BL20" s="14"/>
      <c r="BM20" s="14"/>
      <c r="BN20" s="14"/>
      <c r="BO20" s="14"/>
    </row>
    <row r="21" spans="1:67" ht="73.5" customHeight="1" x14ac:dyDescent="0.3">
      <c r="A21" s="190"/>
      <c r="B21" s="249"/>
      <c r="C21" s="170"/>
      <c r="D21" s="173"/>
      <c r="E21" s="170"/>
      <c r="F21" s="170"/>
      <c r="G21" s="170"/>
      <c r="H21" s="173"/>
      <c r="I21" s="173"/>
      <c r="J21" s="170"/>
      <c r="K21" s="158"/>
      <c r="L21" s="183"/>
      <c r="M21" s="173"/>
      <c r="N21" s="158"/>
      <c r="O21" s="183"/>
      <c r="P21" s="161"/>
      <c r="Q21" s="27" t="s">
        <v>242</v>
      </c>
      <c r="R21" s="23">
        <v>0</v>
      </c>
      <c r="S21" s="23" t="s">
        <v>236</v>
      </c>
      <c r="T21" s="23">
        <v>0</v>
      </c>
      <c r="U21" s="23">
        <v>0</v>
      </c>
      <c r="V21" s="23" t="s">
        <v>229</v>
      </c>
      <c r="W21" s="23">
        <v>0</v>
      </c>
      <c r="X21" s="24">
        <v>0</v>
      </c>
      <c r="Y21" s="24">
        <v>0</v>
      </c>
      <c r="Z21" s="24">
        <v>0</v>
      </c>
      <c r="AA21" s="25" t="s">
        <v>236</v>
      </c>
      <c r="AB21" s="158"/>
      <c r="AC21" s="155"/>
      <c r="AD21" s="158"/>
      <c r="AE21" s="155"/>
      <c r="AF21" s="161"/>
      <c r="AG21" s="164"/>
      <c r="AH21" s="167"/>
      <c r="AI21" s="170"/>
      <c r="AJ21" s="173"/>
      <c r="AK21" s="173"/>
      <c r="AL21" s="173"/>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row>
    <row r="22" spans="1:67" ht="73.5" customHeight="1" x14ac:dyDescent="0.3">
      <c r="A22" s="190"/>
      <c r="B22" s="250"/>
      <c r="C22" s="171"/>
      <c r="D22" s="174"/>
      <c r="E22" s="171"/>
      <c r="F22" s="171"/>
      <c r="G22" s="171"/>
      <c r="H22" s="174"/>
      <c r="I22" s="174"/>
      <c r="J22" s="171"/>
      <c r="K22" s="159"/>
      <c r="L22" s="184"/>
      <c r="M22" s="174"/>
      <c r="N22" s="159"/>
      <c r="O22" s="184"/>
      <c r="P22" s="162"/>
      <c r="Q22" s="27" t="s">
        <v>242</v>
      </c>
      <c r="R22" s="23">
        <v>0</v>
      </c>
      <c r="S22" s="23" t="s">
        <v>236</v>
      </c>
      <c r="T22" s="23">
        <v>0</v>
      </c>
      <c r="U22" s="23">
        <v>0</v>
      </c>
      <c r="V22" s="23" t="s">
        <v>229</v>
      </c>
      <c r="W22" s="23">
        <v>0</v>
      </c>
      <c r="X22" s="24">
        <v>0</v>
      </c>
      <c r="Y22" s="24">
        <v>0</v>
      </c>
      <c r="Z22" s="24">
        <v>0</v>
      </c>
      <c r="AA22" s="25" t="s">
        <v>236</v>
      </c>
      <c r="AB22" s="159"/>
      <c r="AC22" s="156"/>
      <c r="AD22" s="159"/>
      <c r="AE22" s="156"/>
      <c r="AF22" s="162"/>
      <c r="AG22" s="165"/>
      <c r="AH22" s="168"/>
      <c r="AI22" s="171"/>
      <c r="AJ22" s="174"/>
      <c r="AK22" s="174"/>
      <c r="AL22" s="174"/>
      <c r="AM22" s="14"/>
      <c r="AN22" s="14"/>
      <c r="AO22" s="14"/>
      <c r="AP22" s="14"/>
      <c r="AQ22" s="14"/>
      <c r="AR22" s="14"/>
      <c r="AS22" s="14"/>
      <c r="AT22" s="14"/>
      <c r="AU22" s="14"/>
      <c r="AV22" s="14"/>
      <c r="AW22" s="14"/>
      <c r="AX22" s="14"/>
      <c r="AY22" s="14"/>
      <c r="AZ22" s="14"/>
      <c r="BA22" s="14"/>
      <c r="BB22" s="14"/>
      <c r="BC22" s="14"/>
      <c r="BD22" s="14"/>
      <c r="BE22" s="14"/>
      <c r="BF22" s="14"/>
      <c r="BG22" s="14"/>
      <c r="BH22" s="14"/>
      <c r="BI22" s="14"/>
      <c r="BJ22" s="14"/>
      <c r="BK22" s="14"/>
      <c r="BL22" s="14"/>
      <c r="BM22" s="14"/>
      <c r="BN22" s="14"/>
      <c r="BO22" s="14"/>
    </row>
    <row r="23" spans="1:67" s="32" customFormat="1" ht="93" customHeight="1" x14ac:dyDescent="0.25">
      <c r="A23" s="260">
        <v>6</v>
      </c>
      <c r="B23" s="263" t="s">
        <v>253</v>
      </c>
      <c r="C23" s="218" t="s">
        <v>254</v>
      </c>
      <c r="D23" s="251" t="s">
        <v>213</v>
      </c>
      <c r="E23" s="218" t="s">
        <v>255</v>
      </c>
      <c r="F23" s="218" t="s">
        <v>256</v>
      </c>
      <c r="G23" s="218" t="s">
        <v>257</v>
      </c>
      <c r="H23" s="251" t="s">
        <v>258</v>
      </c>
      <c r="I23" s="251" t="s">
        <v>259</v>
      </c>
      <c r="J23" s="218" t="s">
        <v>248</v>
      </c>
      <c r="K23" s="254" t="s">
        <v>249</v>
      </c>
      <c r="L23" s="257">
        <v>0.6</v>
      </c>
      <c r="M23" s="251" t="s">
        <v>221</v>
      </c>
      <c r="N23" s="254" t="s">
        <v>222</v>
      </c>
      <c r="O23" s="257">
        <v>0.6</v>
      </c>
      <c r="P23" s="270" t="s">
        <v>222</v>
      </c>
      <c r="Q23" s="28" t="s">
        <v>260</v>
      </c>
      <c r="R23" s="29" t="s">
        <v>225</v>
      </c>
      <c r="S23" s="29" t="s">
        <v>226</v>
      </c>
      <c r="T23" s="29" t="s">
        <v>227</v>
      </c>
      <c r="U23" s="29" t="s">
        <v>228</v>
      </c>
      <c r="V23" s="29" t="s">
        <v>261</v>
      </c>
      <c r="W23" s="29" t="s">
        <v>230</v>
      </c>
      <c r="X23" s="30" t="s">
        <v>262</v>
      </c>
      <c r="Y23" s="30" t="s">
        <v>263</v>
      </c>
      <c r="Z23" s="30" t="s">
        <v>264</v>
      </c>
      <c r="AA23" s="25">
        <v>0.4</v>
      </c>
      <c r="AB23" s="254" t="s">
        <v>234</v>
      </c>
      <c r="AC23" s="267">
        <v>0.18</v>
      </c>
      <c r="AD23" s="254" t="s">
        <v>222</v>
      </c>
      <c r="AE23" s="267">
        <v>0.6</v>
      </c>
      <c r="AF23" s="270" t="s">
        <v>222</v>
      </c>
      <c r="AG23" s="273" t="s">
        <v>210</v>
      </c>
      <c r="AH23" s="276" t="s">
        <v>235</v>
      </c>
      <c r="AI23" s="218"/>
      <c r="AJ23" s="266"/>
      <c r="AK23" s="266" t="s">
        <v>236</v>
      </c>
      <c r="AL23" s="251"/>
      <c r="AM23" s="31"/>
      <c r="AN23" s="31"/>
      <c r="AO23" s="31"/>
      <c r="AP23" s="31"/>
      <c r="AQ23" s="31"/>
      <c r="AR23" s="31"/>
      <c r="AS23" s="31"/>
      <c r="AT23" s="31"/>
      <c r="AU23" s="31"/>
      <c r="AV23" s="31"/>
      <c r="AW23" s="31"/>
      <c r="AX23" s="31"/>
      <c r="AY23" s="31"/>
      <c r="AZ23" s="31"/>
      <c r="BA23" s="31"/>
      <c r="BB23" s="31"/>
      <c r="BC23" s="31"/>
      <c r="BD23" s="31"/>
      <c r="BE23" s="31"/>
      <c r="BF23" s="31"/>
      <c r="BG23" s="31"/>
      <c r="BH23" s="31"/>
      <c r="BI23" s="31"/>
      <c r="BJ23" s="31"/>
      <c r="BK23" s="31"/>
      <c r="BL23" s="31"/>
      <c r="BM23" s="31"/>
      <c r="BN23" s="31"/>
      <c r="BO23" s="31"/>
    </row>
    <row r="24" spans="1:67" s="32" customFormat="1" ht="73.5" customHeight="1" x14ac:dyDescent="0.3">
      <c r="A24" s="261"/>
      <c r="B24" s="264"/>
      <c r="C24" s="219"/>
      <c r="D24" s="252"/>
      <c r="E24" s="219"/>
      <c r="F24" s="219"/>
      <c r="G24" s="219"/>
      <c r="H24" s="252"/>
      <c r="I24" s="252"/>
      <c r="J24" s="219"/>
      <c r="K24" s="255"/>
      <c r="L24" s="258"/>
      <c r="M24" s="252"/>
      <c r="N24" s="255"/>
      <c r="O24" s="258"/>
      <c r="P24" s="271"/>
      <c r="Q24" s="28" t="s">
        <v>265</v>
      </c>
      <c r="R24" s="29" t="s">
        <v>225</v>
      </c>
      <c r="S24" s="29" t="s">
        <v>226</v>
      </c>
      <c r="T24" s="29" t="s">
        <v>266</v>
      </c>
      <c r="U24" s="29" t="s">
        <v>228</v>
      </c>
      <c r="V24" s="29" t="s">
        <v>229</v>
      </c>
      <c r="W24" s="29" t="s">
        <v>230</v>
      </c>
      <c r="X24" s="30" t="s">
        <v>262</v>
      </c>
      <c r="Y24" s="30" t="s">
        <v>267</v>
      </c>
      <c r="Z24" s="30" t="s">
        <v>268</v>
      </c>
      <c r="AA24" s="25">
        <v>0.5</v>
      </c>
      <c r="AB24" s="255"/>
      <c r="AC24" s="268"/>
      <c r="AD24" s="255"/>
      <c r="AE24" s="268"/>
      <c r="AF24" s="271"/>
      <c r="AG24" s="274"/>
      <c r="AH24" s="277"/>
      <c r="AI24" s="219"/>
      <c r="AJ24" s="252"/>
      <c r="AK24" s="252"/>
      <c r="AL24" s="252"/>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row>
    <row r="25" spans="1:67" s="32" customFormat="1" ht="73.5" customHeight="1" x14ac:dyDescent="0.3">
      <c r="A25" s="262"/>
      <c r="B25" s="265"/>
      <c r="C25" s="220"/>
      <c r="D25" s="253"/>
      <c r="E25" s="220"/>
      <c r="F25" s="220"/>
      <c r="G25" s="220"/>
      <c r="H25" s="253"/>
      <c r="I25" s="253"/>
      <c r="J25" s="220"/>
      <c r="K25" s="256"/>
      <c r="L25" s="259"/>
      <c r="M25" s="253"/>
      <c r="N25" s="256"/>
      <c r="O25" s="259"/>
      <c r="P25" s="272"/>
      <c r="Q25" s="28" t="s">
        <v>242</v>
      </c>
      <c r="R25" s="29">
        <v>0</v>
      </c>
      <c r="S25" s="29" t="s">
        <v>236</v>
      </c>
      <c r="T25" s="29">
        <v>0</v>
      </c>
      <c r="U25" s="29">
        <v>0</v>
      </c>
      <c r="V25" s="29">
        <v>0</v>
      </c>
      <c r="W25" s="29">
        <v>0</v>
      </c>
      <c r="X25" s="30">
        <v>0</v>
      </c>
      <c r="Y25" s="30">
        <v>0</v>
      </c>
      <c r="Z25" s="30">
        <v>0</v>
      </c>
      <c r="AA25" s="25" t="s">
        <v>236</v>
      </c>
      <c r="AB25" s="256"/>
      <c r="AC25" s="269"/>
      <c r="AD25" s="256"/>
      <c r="AE25" s="269"/>
      <c r="AF25" s="272"/>
      <c r="AG25" s="275"/>
      <c r="AH25" s="278"/>
      <c r="AI25" s="220"/>
      <c r="AJ25" s="253"/>
      <c r="AK25" s="253"/>
      <c r="AL25" s="253"/>
      <c r="AM25" s="33" t="s">
        <v>269</v>
      </c>
      <c r="AN25" s="33"/>
      <c r="AO25" s="33"/>
      <c r="AP25" s="33"/>
      <c r="AQ25" s="33"/>
      <c r="AR25" s="33"/>
      <c r="AS25" s="33"/>
      <c r="AT25" s="33"/>
      <c r="AU25" s="33"/>
      <c r="AV25" s="33"/>
      <c r="AW25" s="33"/>
      <c r="AX25" s="33"/>
      <c r="AY25" s="33"/>
      <c r="AZ25" s="33"/>
      <c r="BA25" s="33"/>
      <c r="BB25" s="33"/>
      <c r="BC25" s="33"/>
      <c r="BD25" s="33"/>
      <c r="BE25" s="33"/>
      <c r="BF25" s="33"/>
      <c r="BG25" s="33"/>
      <c r="BH25" s="33"/>
      <c r="BI25" s="33"/>
      <c r="BJ25" s="33"/>
      <c r="BK25" s="33"/>
      <c r="BL25" s="33"/>
      <c r="BM25" s="33"/>
      <c r="BN25" s="33"/>
      <c r="BO25" s="33"/>
    </row>
    <row r="26" spans="1:67" s="32" customFormat="1" ht="73.5" customHeight="1" x14ac:dyDescent="0.3">
      <c r="A26" s="205">
        <v>7</v>
      </c>
      <c r="B26" s="279" t="s">
        <v>253</v>
      </c>
      <c r="C26" s="199" t="s">
        <v>254</v>
      </c>
      <c r="D26" s="203" t="s">
        <v>270</v>
      </c>
      <c r="E26" s="199" t="s">
        <v>271</v>
      </c>
      <c r="F26" s="199" t="s">
        <v>272</v>
      </c>
      <c r="G26" s="199" t="s">
        <v>273</v>
      </c>
      <c r="H26" s="203" t="s">
        <v>274</v>
      </c>
      <c r="I26" s="203" t="s">
        <v>259</v>
      </c>
      <c r="J26" s="199" t="s">
        <v>275</v>
      </c>
      <c r="K26" s="192" t="s">
        <v>276</v>
      </c>
      <c r="L26" s="204">
        <v>0.4</v>
      </c>
      <c r="M26" s="203" t="s">
        <v>277</v>
      </c>
      <c r="N26" s="192" t="s">
        <v>278</v>
      </c>
      <c r="O26" s="204">
        <v>0.8</v>
      </c>
      <c r="P26" s="195" t="s">
        <v>223</v>
      </c>
      <c r="Q26" s="34" t="s">
        <v>279</v>
      </c>
      <c r="R26" s="29" t="s">
        <v>225</v>
      </c>
      <c r="S26" s="29" t="s">
        <v>226</v>
      </c>
      <c r="T26" s="29" t="s">
        <v>227</v>
      </c>
      <c r="U26" s="29" t="s">
        <v>228</v>
      </c>
      <c r="V26" s="29" t="s">
        <v>229</v>
      </c>
      <c r="W26" s="29" t="s">
        <v>230</v>
      </c>
      <c r="X26" s="30" t="s">
        <v>262</v>
      </c>
      <c r="Y26" s="30" t="s">
        <v>280</v>
      </c>
      <c r="Z26" s="30" t="s">
        <v>281</v>
      </c>
      <c r="AA26" s="25">
        <v>0.4</v>
      </c>
      <c r="AB26" s="192" t="s">
        <v>234</v>
      </c>
      <c r="AC26" s="193">
        <v>8.6399999999999991E-2</v>
      </c>
      <c r="AD26" s="192" t="s">
        <v>278</v>
      </c>
      <c r="AE26" s="193">
        <v>0.8</v>
      </c>
      <c r="AF26" s="195" t="s">
        <v>223</v>
      </c>
      <c r="AG26" s="196" t="s">
        <v>282</v>
      </c>
      <c r="AH26" s="197" t="s">
        <v>283</v>
      </c>
      <c r="AI26" s="199" t="s">
        <v>284</v>
      </c>
      <c r="AJ26" s="201" t="s">
        <v>285</v>
      </c>
      <c r="AK26" s="201" t="s">
        <v>286</v>
      </c>
      <c r="AL26" s="203" t="s">
        <v>287</v>
      </c>
      <c r="AM26" s="33"/>
      <c r="AN26" s="33"/>
      <c r="AO26" s="33"/>
      <c r="AP26" s="33"/>
      <c r="AQ26" s="33"/>
      <c r="AR26" s="33"/>
      <c r="AS26" s="33"/>
      <c r="AT26" s="33"/>
      <c r="AU26" s="33"/>
      <c r="AV26" s="33"/>
      <c r="AW26" s="33"/>
      <c r="AX26" s="33"/>
      <c r="AY26" s="33"/>
      <c r="AZ26" s="33"/>
      <c r="BA26" s="33"/>
      <c r="BB26" s="33"/>
      <c r="BC26" s="33"/>
      <c r="BD26" s="33"/>
      <c r="BE26" s="33"/>
      <c r="BF26" s="33"/>
      <c r="BG26" s="33"/>
      <c r="BH26" s="33"/>
      <c r="BI26" s="33"/>
      <c r="BJ26" s="33"/>
      <c r="BK26" s="33"/>
      <c r="BL26" s="33"/>
      <c r="BM26" s="33"/>
      <c r="BN26" s="33"/>
      <c r="BO26" s="33"/>
    </row>
    <row r="27" spans="1:67" s="32" customFormat="1" ht="73.5" customHeight="1" x14ac:dyDescent="0.3">
      <c r="A27" s="205"/>
      <c r="B27" s="279"/>
      <c r="C27" s="199"/>
      <c r="D27" s="203"/>
      <c r="E27" s="199"/>
      <c r="F27" s="199"/>
      <c r="G27" s="199"/>
      <c r="H27" s="203"/>
      <c r="I27" s="203"/>
      <c r="J27" s="199"/>
      <c r="K27" s="192"/>
      <c r="L27" s="204"/>
      <c r="M27" s="203"/>
      <c r="N27" s="192"/>
      <c r="O27" s="204"/>
      <c r="P27" s="195"/>
      <c r="Q27" s="34" t="s">
        <v>288</v>
      </c>
      <c r="R27" s="29" t="s">
        <v>225</v>
      </c>
      <c r="S27" s="29" t="s">
        <v>226</v>
      </c>
      <c r="T27" s="29" t="s">
        <v>227</v>
      </c>
      <c r="U27" s="29" t="s">
        <v>228</v>
      </c>
      <c r="V27" s="29" t="s">
        <v>229</v>
      </c>
      <c r="W27" s="29" t="s">
        <v>230</v>
      </c>
      <c r="X27" s="30" t="s">
        <v>262</v>
      </c>
      <c r="Y27" s="30" t="s">
        <v>289</v>
      </c>
      <c r="Z27" s="30" t="s">
        <v>290</v>
      </c>
      <c r="AA27" s="25">
        <v>0.4</v>
      </c>
      <c r="AB27" s="192"/>
      <c r="AC27" s="194"/>
      <c r="AD27" s="192"/>
      <c r="AE27" s="194"/>
      <c r="AF27" s="195"/>
      <c r="AG27" s="196"/>
      <c r="AH27" s="198"/>
      <c r="AI27" s="200"/>
      <c r="AJ27" s="202"/>
      <c r="AK27" s="202"/>
      <c r="AL27" s="202"/>
      <c r="AM27" s="33"/>
      <c r="AN27" s="33"/>
      <c r="AO27" s="33"/>
      <c r="AP27" s="33"/>
      <c r="AQ27" s="33"/>
      <c r="AR27" s="33"/>
      <c r="AS27" s="33"/>
      <c r="AT27" s="33"/>
      <c r="AU27" s="33"/>
      <c r="AV27" s="33"/>
      <c r="AW27" s="33"/>
      <c r="AX27" s="33"/>
      <c r="AY27" s="33"/>
      <c r="AZ27" s="33"/>
      <c r="BA27" s="33"/>
      <c r="BB27" s="33"/>
      <c r="BC27" s="33"/>
      <c r="BD27" s="33"/>
      <c r="BE27" s="33"/>
      <c r="BF27" s="33"/>
      <c r="BG27" s="33"/>
      <c r="BH27" s="33"/>
      <c r="BI27" s="33"/>
      <c r="BJ27" s="33"/>
      <c r="BK27" s="33"/>
      <c r="BL27" s="33"/>
      <c r="BM27" s="33"/>
      <c r="BN27" s="33"/>
      <c r="BO27" s="33"/>
    </row>
    <row r="28" spans="1:67" s="32" customFormat="1" ht="73.5" customHeight="1" x14ac:dyDescent="0.3">
      <c r="A28" s="205"/>
      <c r="B28" s="279"/>
      <c r="C28" s="199"/>
      <c r="D28" s="203"/>
      <c r="E28" s="199"/>
      <c r="F28" s="199"/>
      <c r="G28" s="199"/>
      <c r="H28" s="203"/>
      <c r="I28" s="203"/>
      <c r="J28" s="199"/>
      <c r="K28" s="192"/>
      <c r="L28" s="204"/>
      <c r="M28" s="203"/>
      <c r="N28" s="192"/>
      <c r="O28" s="204"/>
      <c r="P28" s="195"/>
      <c r="Q28" s="34" t="s">
        <v>291</v>
      </c>
      <c r="R28" s="29" t="s">
        <v>225</v>
      </c>
      <c r="S28" s="29" t="s">
        <v>226</v>
      </c>
      <c r="T28" s="29" t="s">
        <v>227</v>
      </c>
      <c r="U28" s="29" t="s">
        <v>228</v>
      </c>
      <c r="V28" s="29" t="s">
        <v>229</v>
      </c>
      <c r="W28" s="29" t="s">
        <v>230</v>
      </c>
      <c r="X28" s="30" t="s">
        <v>262</v>
      </c>
      <c r="Y28" s="30" t="s">
        <v>292</v>
      </c>
      <c r="Z28" s="30" t="s">
        <v>293</v>
      </c>
      <c r="AA28" s="25">
        <v>0.4</v>
      </c>
      <c r="AB28" s="192"/>
      <c r="AC28" s="194"/>
      <c r="AD28" s="192"/>
      <c r="AE28" s="194"/>
      <c r="AF28" s="195"/>
      <c r="AG28" s="196"/>
      <c r="AH28" s="198"/>
      <c r="AI28" s="200"/>
      <c r="AJ28" s="202"/>
      <c r="AK28" s="202"/>
      <c r="AL28" s="202"/>
      <c r="AM28" s="33"/>
      <c r="AN28" s="33"/>
      <c r="AO28" s="33"/>
      <c r="AP28" s="33"/>
      <c r="AQ28" s="33"/>
      <c r="AR28" s="33"/>
      <c r="AS28" s="33"/>
      <c r="AT28" s="33"/>
      <c r="AU28" s="33"/>
      <c r="AV28" s="33"/>
      <c r="AW28" s="33"/>
      <c r="AX28" s="33"/>
      <c r="AY28" s="33"/>
      <c r="AZ28" s="33"/>
      <c r="BA28" s="33"/>
      <c r="BB28" s="33"/>
      <c r="BC28" s="33"/>
      <c r="BD28" s="33"/>
      <c r="BE28" s="33"/>
      <c r="BF28" s="33"/>
      <c r="BG28" s="33"/>
      <c r="BH28" s="33"/>
      <c r="BI28" s="33"/>
      <c r="BJ28" s="33"/>
      <c r="BK28" s="33"/>
      <c r="BL28" s="33"/>
      <c r="BM28" s="33"/>
      <c r="BN28" s="33"/>
      <c r="BO28" s="33"/>
    </row>
    <row r="29" spans="1:67" s="32" customFormat="1" ht="73.5" customHeight="1" x14ac:dyDescent="0.3">
      <c r="A29" s="205">
        <v>8</v>
      </c>
      <c r="B29" s="279" t="s">
        <v>253</v>
      </c>
      <c r="C29" s="199" t="s">
        <v>254</v>
      </c>
      <c r="D29" s="203" t="s">
        <v>294</v>
      </c>
      <c r="E29" s="199" t="s">
        <v>295</v>
      </c>
      <c r="F29" s="199" t="s">
        <v>296</v>
      </c>
      <c r="G29" s="199" t="s">
        <v>297</v>
      </c>
      <c r="H29" s="203" t="s">
        <v>274</v>
      </c>
      <c r="I29" s="203" t="s">
        <v>218</v>
      </c>
      <c r="J29" s="199" t="s">
        <v>248</v>
      </c>
      <c r="K29" s="192" t="s">
        <v>249</v>
      </c>
      <c r="L29" s="204">
        <v>0.6</v>
      </c>
      <c r="M29" s="203" t="s">
        <v>221</v>
      </c>
      <c r="N29" s="192" t="s">
        <v>222</v>
      </c>
      <c r="O29" s="204">
        <v>0.6</v>
      </c>
      <c r="P29" s="195" t="s">
        <v>222</v>
      </c>
      <c r="Q29" s="28" t="s">
        <v>298</v>
      </c>
      <c r="R29" s="29" t="s">
        <v>225</v>
      </c>
      <c r="S29" s="29" t="s">
        <v>226</v>
      </c>
      <c r="T29" s="29" t="s">
        <v>227</v>
      </c>
      <c r="U29" s="29" t="s">
        <v>228</v>
      </c>
      <c r="V29" s="29" t="s">
        <v>261</v>
      </c>
      <c r="W29" s="29" t="s">
        <v>230</v>
      </c>
      <c r="X29" s="30" t="s">
        <v>262</v>
      </c>
      <c r="Y29" s="30" t="s">
        <v>299</v>
      </c>
      <c r="Z29" s="30" t="s">
        <v>300</v>
      </c>
      <c r="AA29" s="25">
        <v>0.4</v>
      </c>
      <c r="AB29" s="192" t="s">
        <v>234</v>
      </c>
      <c r="AC29" s="193">
        <v>0.12959999999999999</v>
      </c>
      <c r="AD29" s="192" t="s">
        <v>222</v>
      </c>
      <c r="AE29" s="193">
        <v>0.6</v>
      </c>
      <c r="AF29" s="195" t="s">
        <v>222</v>
      </c>
      <c r="AG29" s="196" t="s">
        <v>210</v>
      </c>
      <c r="AH29" s="197" t="s">
        <v>235</v>
      </c>
      <c r="AI29" s="199"/>
      <c r="AJ29" s="201"/>
      <c r="AK29" s="201" t="s">
        <v>236</v>
      </c>
      <c r="AL29" s="20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row>
    <row r="30" spans="1:67" s="32" customFormat="1" ht="73.5" customHeight="1" x14ac:dyDescent="0.3">
      <c r="A30" s="205"/>
      <c r="B30" s="279"/>
      <c r="C30" s="199"/>
      <c r="D30" s="203"/>
      <c r="E30" s="199"/>
      <c r="F30" s="199"/>
      <c r="G30" s="199"/>
      <c r="H30" s="203"/>
      <c r="I30" s="203"/>
      <c r="J30" s="199"/>
      <c r="K30" s="192"/>
      <c r="L30" s="204"/>
      <c r="M30" s="203"/>
      <c r="N30" s="192"/>
      <c r="O30" s="204"/>
      <c r="P30" s="195"/>
      <c r="Q30" s="28" t="s">
        <v>301</v>
      </c>
      <c r="R30" s="29" t="s">
        <v>225</v>
      </c>
      <c r="S30" s="29" t="s">
        <v>226</v>
      </c>
      <c r="T30" s="29" t="s">
        <v>227</v>
      </c>
      <c r="U30" s="29" t="s">
        <v>228</v>
      </c>
      <c r="V30" s="29" t="s">
        <v>229</v>
      </c>
      <c r="W30" s="29" t="s">
        <v>230</v>
      </c>
      <c r="X30" s="30" t="s">
        <v>262</v>
      </c>
      <c r="Y30" s="30" t="s">
        <v>302</v>
      </c>
      <c r="Z30" s="30" t="s">
        <v>303</v>
      </c>
      <c r="AA30" s="25">
        <v>0.4</v>
      </c>
      <c r="AB30" s="192"/>
      <c r="AC30" s="194"/>
      <c r="AD30" s="192"/>
      <c r="AE30" s="194"/>
      <c r="AF30" s="195"/>
      <c r="AG30" s="196"/>
      <c r="AH30" s="198"/>
      <c r="AI30" s="200"/>
      <c r="AJ30" s="202"/>
      <c r="AK30" s="202"/>
      <c r="AL30" s="202"/>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row>
    <row r="31" spans="1:67" s="32" customFormat="1" ht="73.5" customHeight="1" x14ac:dyDescent="0.3">
      <c r="A31" s="205"/>
      <c r="B31" s="279"/>
      <c r="C31" s="199"/>
      <c r="D31" s="203"/>
      <c r="E31" s="199"/>
      <c r="F31" s="199"/>
      <c r="G31" s="199"/>
      <c r="H31" s="203"/>
      <c r="I31" s="203"/>
      <c r="J31" s="199"/>
      <c r="K31" s="192"/>
      <c r="L31" s="204"/>
      <c r="M31" s="203"/>
      <c r="N31" s="192"/>
      <c r="O31" s="204"/>
      <c r="P31" s="195"/>
      <c r="Q31" s="28" t="s">
        <v>304</v>
      </c>
      <c r="R31" s="29" t="s">
        <v>225</v>
      </c>
      <c r="S31" s="29" t="s">
        <v>226</v>
      </c>
      <c r="T31" s="29" t="s">
        <v>227</v>
      </c>
      <c r="U31" s="29" t="s">
        <v>228</v>
      </c>
      <c r="V31" s="29" t="s">
        <v>229</v>
      </c>
      <c r="W31" s="29" t="s">
        <v>230</v>
      </c>
      <c r="X31" s="30" t="s">
        <v>262</v>
      </c>
      <c r="Y31" s="30" t="s">
        <v>263</v>
      </c>
      <c r="Z31" s="30">
        <v>0</v>
      </c>
      <c r="AA31" s="25">
        <v>0.4</v>
      </c>
      <c r="AB31" s="192"/>
      <c r="AC31" s="194"/>
      <c r="AD31" s="192"/>
      <c r="AE31" s="194"/>
      <c r="AF31" s="195"/>
      <c r="AG31" s="196"/>
      <c r="AH31" s="198"/>
      <c r="AI31" s="200"/>
      <c r="AJ31" s="202"/>
      <c r="AK31" s="202"/>
      <c r="AL31" s="202"/>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row>
    <row r="32" spans="1:67" s="32" customFormat="1" ht="73.5" customHeight="1" x14ac:dyDescent="0.3">
      <c r="A32" s="205">
        <v>9</v>
      </c>
      <c r="B32" s="279" t="s">
        <v>253</v>
      </c>
      <c r="C32" s="199" t="s">
        <v>254</v>
      </c>
      <c r="D32" s="203" t="s">
        <v>270</v>
      </c>
      <c r="E32" s="199" t="s">
        <v>305</v>
      </c>
      <c r="F32" s="199" t="s">
        <v>306</v>
      </c>
      <c r="G32" s="199" t="s">
        <v>307</v>
      </c>
      <c r="H32" s="203" t="s">
        <v>308</v>
      </c>
      <c r="I32" s="203" t="s">
        <v>259</v>
      </c>
      <c r="J32" s="199" t="s">
        <v>275</v>
      </c>
      <c r="K32" s="192" t="s">
        <v>276</v>
      </c>
      <c r="L32" s="204">
        <v>0.4</v>
      </c>
      <c r="M32" s="203" t="s">
        <v>277</v>
      </c>
      <c r="N32" s="192" t="s">
        <v>278</v>
      </c>
      <c r="O32" s="204">
        <v>0.8</v>
      </c>
      <c r="P32" s="195" t="s">
        <v>223</v>
      </c>
      <c r="Q32" s="28" t="s">
        <v>309</v>
      </c>
      <c r="R32" s="29" t="s">
        <v>225</v>
      </c>
      <c r="S32" s="29" t="s">
        <v>226</v>
      </c>
      <c r="T32" s="29" t="s">
        <v>227</v>
      </c>
      <c r="U32" s="29" t="s">
        <v>228</v>
      </c>
      <c r="V32" s="29" t="s">
        <v>261</v>
      </c>
      <c r="W32" s="29" t="s">
        <v>230</v>
      </c>
      <c r="X32" s="30" t="s">
        <v>262</v>
      </c>
      <c r="Y32" s="30" t="s">
        <v>310</v>
      </c>
      <c r="Z32" s="30" t="s">
        <v>311</v>
      </c>
      <c r="AA32" s="25">
        <v>0.4</v>
      </c>
      <c r="AB32" s="192" t="s">
        <v>234</v>
      </c>
      <c r="AC32" s="193">
        <v>8.6399999999999991E-2</v>
      </c>
      <c r="AD32" s="192" t="s">
        <v>278</v>
      </c>
      <c r="AE32" s="193">
        <v>0.8</v>
      </c>
      <c r="AF32" s="195" t="s">
        <v>223</v>
      </c>
      <c r="AG32" s="196" t="s">
        <v>282</v>
      </c>
      <c r="AH32" s="197" t="s">
        <v>283</v>
      </c>
      <c r="AI32" s="199" t="s">
        <v>312</v>
      </c>
      <c r="AJ32" s="201" t="s">
        <v>285</v>
      </c>
      <c r="AK32" s="201" t="s">
        <v>286</v>
      </c>
      <c r="AL32" s="203" t="s">
        <v>287</v>
      </c>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row>
    <row r="33" spans="1:67" s="32" customFormat="1" ht="73.5" customHeight="1" x14ac:dyDescent="0.3">
      <c r="A33" s="205"/>
      <c r="B33" s="279"/>
      <c r="C33" s="199"/>
      <c r="D33" s="203"/>
      <c r="E33" s="199"/>
      <c r="F33" s="199"/>
      <c r="G33" s="199"/>
      <c r="H33" s="203"/>
      <c r="I33" s="203"/>
      <c r="J33" s="199"/>
      <c r="K33" s="192"/>
      <c r="L33" s="204"/>
      <c r="M33" s="203"/>
      <c r="N33" s="192"/>
      <c r="O33" s="204"/>
      <c r="P33" s="195"/>
      <c r="Q33" s="28" t="s">
        <v>313</v>
      </c>
      <c r="R33" s="29" t="s">
        <v>225</v>
      </c>
      <c r="S33" s="29" t="s">
        <v>226</v>
      </c>
      <c r="T33" s="29" t="s">
        <v>227</v>
      </c>
      <c r="U33" s="29" t="s">
        <v>228</v>
      </c>
      <c r="V33" s="29" t="s">
        <v>261</v>
      </c>
      <c r="W33" s="29" t="s">
        <v>230</v>
      </c>
      <c r="X33" s="30" t="s">
        <v>262</v>
      </c>
      <c r="Y33" s="30" t="s">
        <v>314</v>
      </c>
      <c r="Z33" s="30" t="s">
        <v>315</v>
      </c>
      <c r="AA33" s="25">
        <v>0.4</v>
      </c>
      <c r="AB33" s="192"/>
      <c r="AC33" s="194"/>
      <c r="AD33" s="192"/>
      <c r="AE33" s="194"/>
      <c r="AF33" s="195"/>
      <c r="AG33" s="196"/>
      <c r="AH33" s="198"/>
      <c r="AI33" s="200"/>
      <c r="AJ33" s="202"/>
      <c r="AK33" s="202"/>
      <c r="AL33" s="202"/>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row>
    <row r="34" spans="1:67" s="32" customFormat="1" ht="73.5" customHeight="1" x14ac:dyDescent="0.3">
      <c r="A34" s="205"/>
      <c r="B34" s="279"/>
      <c r="C34" s="199"/>
      <c r="D34" s="203"/>
      <c r="E34" s="199"/>
      <c r="F34" s="199"/>
      <c r="G34" s="199"/>
      <c r="H34" s="203"/>
      <c r="I34" s="203"/>
      <c r="J34" s="199"/>
      <c r="K34" s="192"/>
      <c r="L34" s="204"/>
      <c r="M34" s="203"/>
      <c r="N34" s="192"/>
      <c r="O34" s="204"/>
      <c r="P34" s="195"/>
      <c r="Q34" s="28" t="s">
        <v>316</v>
      </c>
      <c r="R34" s="29" t="s">
        <v>225</v>
      </c>
      <c r="S34" s="29" t="s">
        <v>226</v>
      </c>
      <c r="T34" s="29" t="s">
        <v>227</v>
      </c>
      <c r="U34" s="29" t="s">
        <v>228</v>
      </c>
      <c r="V34" s="29" t="s">
        <v>229</v>
      </c>
      <c r="W34" s="29" t="s">
        <v>230</v>
      </c>
      <c r="X34" s="30" t="s">
        <v>262</v>
      </c>
      <c r="Y34" s="30" t="s">
        <v>317</v>
      </c>
      <c r="Z34" s="30" t="s">
        <v>318</v>
      </c>
      <c r="AA34" s="25">
        <v>0.4</v>
      </c>
      <c r="AB34" s="192"/>
      <c r="AC34" s="194"/>
      <c r="AD34" s="192"/>
      <c r="AE34" s="194"/>
      <c r="AF34" s="195"/>
      <c r="AG34" s="196"/>
      <c r="AH34" s="198"/>
      <c r="AI34" s="200"/>
      <c r="AJ34" s="202"/>
      <c r="AK34" s="202"/>
      <c r="AL34" s="202"/>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row>
    <row r="35" spans="1:67" s="32" customFormat="1" ht="73.5" customHeight="1" x14ac:dyDescent="0.25">
      <c r="A35" s="260">
        <v>10</v>
      </c>
      <c r="B35" s="263" t="s">
        <v>253</v>
      </c>
      <c r="C35" s="218" t="s">
        <v>254</v>
      </c>
      <c r="D35" s="251" t="s">
        <v>270</v>
      </c>
      <c r="E35" s="218" t="s">
        <v>319</v>
      </c>
      <c r="F35" s="218" t="s">
        <v>320</v>
      </c>
      <c r="G35" s="218" t="s">
        <v>321</v>
      </c>
      <c r="H35" s="251" t="s">
        <v>308</v>
      </c>
      <c r="I35" s="251" t="s">
        <v>259</v>
      </c>
      <c r="J35" s="218" t="s">
        <v>248</v>
      </c>
      <c r="K35" s="254" t="s">
        <v>249</v>
      </c>
      <c r="L35" s="257">
        <v>0.6</v>
      </c>
      <c r="M35" s="251" t="s">
        <v>277</v>
      </c>
      <c r="N35" s="254" t="s">
        <v>278</v>
      </c>
      <c r="O35" s="257">
        <v>0.8</v>
      </c>
      <c r="P35" s="270" t="s">
        <v>223</v>
      </c>
      <c r="Q35" s="28" t="s">
        <v>322</v>
      </c>
      <c r="R35" s="29" t="s">
        <v>225</v>
      </c>
      <c r="S35" s="29" t="s">
        <v>226</v>
      </c>
      <c r="T35" s="29" t="s">
        <v>227</v>
      </c>
      <c r="U35" s="29" t="s">
        <v>228</v>
      </c>
      <c r="V35" s="29" t="s">
        <v>261</v>
      </c>
      <c r="W35" s="29" t="s">
        <v>230</v>
      </c>
      <c r="X35" s="30" t="s">
        <v>262</v>
      </c>
      <c r="Y35" s="30" t="s">
        <v>323</v>
      </c>
      <c r="Z35" s="30" t="s">
        <v>315</v>
      </c>
      <c r="AA35" s="25">
        <v>0.4</v>
      </c>
      <c r="AB35" s="254" t="s">
        <v>234</v>
      </c>
      <c r="AC35" s="267">
        <v>0.12959999999999999</v>
      </c>
      <c r="AD35" s="254" t="s">
        <v>278</v>
      </c>
      <c r="AE35" s="267">
        <v>0.8</v>
      </c>
      <c r="AF35" s="270" t="s">
        <v>223</v>
      </c>
      <c r="AG35" s="273" t="s">
        <v>282</v>
      </c>
      <c r="AH35" s="276" t="s">
        <v>283</v>
      </c>
      <c r="AI35" s="218" t="s">
        <v>324</v>
      </c>
      <c r="AJ35" s="266" t="s">
        <v>325</v>
      </c>
      <c r="AK35" s="266" t="s">
        <v>286</v>
      </c>
      <c r="AL35" s="251" t="s">
        <v>287</v>
      </c>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c r="BM35" s="31"/>
      <c r="BN35" s="31"/>
      <c r="BO35" s="31"/>
    </row>
    <row r="36" spans="1:67" s="32" customFormat="1" ht="73.5" customHeight="1" x14ac:dyDescent="0.3">
      <c r="A36" s="261"/>
      <c r="B36" s="264"/>
      <c r="C36" s="219"/>
      <c r="D36" s="252"/>
      <c r="E36" s="219"/>
      <c r="F36" s="219"/>
      <c r="G36" s="219"/>
      <c r="H36" s="252"/>
      <c r="I36" s="252"/>
      <c r="J36" s="219"/>
      <c r="K36" s="255"/>
      <c r="L36" s="258"/>
      <c r="M36" s="252"/>
      <c r="N36" s="255"/>
      <c r="O36" s="258"/>
      <c r="P36" s="271"/>
      <c r="Q36" s="28" t="s">
        <v>326</v>
      </c>
      <c r="R36" s="29" t="s">
        <v>225</v>
      </c>
      <c r="S36" s="29" t="s">
        <v>226</v>
      </c>
      <c r="T36" s="29" t="s">
        <v>227</v>
      </c>
      <c r="U36" s="29" t="s">
        <v>228</v>
      </c>
      <c r="V36" s="29" t="s">
        <v>229</v>
      </c>
      <c r="W36" s="29" t="s">
        <v>230</v>
      </c>
      <c r="X36" s="30" t="s">
        <v>262</v>
      </c>
      <c r="Y36" s="30" t="s">
        <v>323</v>
      </c>
      <c r="Z36" s="30" t="s">
        <v>315</v>
      </c>
      <c r="AA36" s="25">
        <v>0.4</v>
      </c>
      <c r="AB36" s="255"/>
      <c r="AC36" s="268"/>
      <c r="AD36" s="255"/>
      <c r="AE36" s="268"/>
      <c r="AF36" s="271"/>
      <c r="AG36" s="274"/>
      <c r="AH36" s="277"/>
      <c r="AI36" s="219"/>
      <c r="AJ36" s="252"/>
      <c r="AK36" s="252"/>
      <c r="AL36" s="252"/>
      <c r="AM36" s="33"/>
      <c r="AN36" s="33"/>
      <c r="AO36" s="33"/>
      <c r="AP36" s="33"/>
      <c r="AQ36" s="33"/>
      <c r="AR36" s="33"/>
      <c r="AS36" s="33"/>
      <c r="AT36" s="33"/>
      <c r="AU36" s="33"/>
      <c r="AV36" s="33"/>
      <c r="AW36" s="33"/>
      <c r="AX36" s="33"/>
      <c r="AY36" s="33"/>
      <c r="AZ36" s="33"/>
      <c r="BA36" s="33"/>
      <c r="BB36" s="33"/>
      <c r="BC36" s="33"/>
      <c r="BD36" s="33"/>
      <c r="BE36" s="33"/>
      <c r="BF36" s="33"/>
      <c r="BG36" s="33"/>
      <c r="BH36" s="33"/>
      <c r="BI36" s="33"/>
      <c r="BJ36" s="33"/>
      <c r="BK36" s="33"/>
      <c r="BL36" s="33"/>
      <c r="BM36" s="33"/>
      <c r="BN36" s="33"/>
      <c r="BO36" s="33"/>
    </row>
    <row r="37" spans="1:67" s="32" customFormat="1" ht="73.5" customHeight="1" x14ac:dyDescent="0.3">
      <c r="A37" s="262"/>
      <c r="B37" s="265"/>
      <c r="C37" s="220"/>
      <c r="D37" s="253"/>
      <c r="E37" s="220"/>
      <c r="F37" s="220"/>
      <c r="G37" s="220"/>
      <c r="H37" s="253"/>
      <c r="I37" s="253"/>
      <c r="J37" s="220"/>
      <c r="K37" s="256"/>
      <c r="L37" s="259"/>
      <c r="M37" s="253"/>
      <c r="N37" s="256"/>
      <c r="O37" s="259"/>
      <c r="P37" s="272"/>
      <c r="Q37" s="28" t="s">
        <v>327</v>
      </c>
      <c r="R37" s="29" t="s">
        <v>225</v>
      </c>
      <c r="S37" s="29" t="s">
        <v>226</v>
      </c>
      <c r="T37" s="29" t="s">
        <v>227</v>
      </c>
      <c r="U37" s="29" t="s">
        <v>228</v>
      </c>
      <c r="V37" s="29" t="s">
        <v>261</v>
      </c>
      <c r="W37" s="29" t="s">
        <v>230</v>
      </c>
      <c r="X37" s="30" t="s">
        <v>262</v>
      </c>
      <c r="Y37" s="30" t="s">
        <v>263</v>
      </c>
      <c r="Z37" s="30" t="s">
        <v>264</v>
      </c>
      <c r="AA37" s="25">
        <v>0.4</v>
      </c>
      <c r="AB37" s="256"/>
      <c r="AC37" s="269"/>
      <c r="AD37" s="256"/>
      <c r="AE37" s="269"/>
      <c r="AF37" s="272"/>
      <c r="AG37" s="275"/>
      <c r="AH37" s="278"/>
      <c r="AI37" s="220"/>
      <c r="AJ37" s="253"/>
      <c r="AK37" s="253"/>
      <c r="AL37" s="253"/>
      <c r="AM37" s="33"/>
      <c r="AN37" s="33"/>
      <c r="AO37" s="33"/>
      <c r="AP37" s="33"/>
      <c r="AQ37" s="33"/>
      <c r="AR37" s="33"/>
      <c r="AS37" s="33"/>
      <c r="AT37" s="33"/>
      <c r="AU37" s="33"/>
      <c r="AV37" s="33"/>
      <c r="AW37" s="33"/>
      <c r="AX37" s="33"/>
      <c r="AY37" s="33"/>
      <c r="AZ37" s="33"/>
      <c r="BA37" s="33"/>
      <c r="BB37" s="33"/>
      <c r="BC37" s="33"/>
      <c r="BD37" s="33"/>
      <c r="BE37" s="33"/>
      <c r="BF37" s="33"/>
      <c r="BG37" s="33"/>
      <c r="BH37" s="33"/>
      <c r="BI37" s="33"/>
      <c r="BJ37" s="33"/>
      <c r="BK37" s="33"/>
      <c r="BL37" s="33"/>
      <c r="BM37" s="33"/>
      <c r="BN37" s="33"/>
      <c r="BO37" s="33"/>
    </row>
    <row r="38" spans="1:67" s="32" customFormat="1" ht="73.5" customHeight="1" x14ac:dyDescent="0.3">
      <c r="A38" s="260">
        <v>11</v>
      </c>
      <c r="B38" s="263" t="s">
        <v>253</v>
      </c>
      <c r="C38" s="218" t="s">
        <v>254</v>
      </c>
      <c r="D38" s="251" t="s">
        <v>270</v>
      </c>
      <c r="E38" s="218" t="s">
        <v>328</v>
      </c>
      <c r="F38" s="218" t="s">
        <v>329</v>
      </c>
      <c r="G38" s="218" t="s">
        <v>330</v>
      </c>
      <c r="H38" s="251" t="s">
        <v>247</v>
      </c>
      <c r="I38" s="251" t="s">
        <v>259</v>
      </c>
      <c r="J38" s="218" t="s">
        <v>248</v>
      </c>
      <c r="K38" s="254" t="s">
        <v>249</v>
      </c>
      <c r="L38" s="257">
        <v>0.6</v>
      </c>
      <c r="M38" s="251" t="s">
        <v>277</v>
      </c>
      <c r="N38" s="254" t="s">
        <v>278</v>
      </c>
      <c r="O38" s="257">
        <v>0.8</v>
      </c>
      <c r="P38" s="270" t="s">
        <v>223</v>
      </c>
      <c r="Q38" s="34" t="s">
        <v>331</v>
      </c>
      <c r="R38" s="29" t="s">
        <v>225</v>
      </c>
      <c r="S38" s="29" t="s">
        <v>226</v>
      </c>
      <c r="T38" s="29" t="s">
        <v>227</v>
      </c>
      <c r="U38" s="29" t="s">
        <v>228</v>
      </c>
      <c r="V38" s="29" t="s">
        <v>229</v>
      </c>
      <c r="W38" s="29" t="s">
        <v>230</v>
      </c>
      <c r="X38" s="30" t="s">
        <v>262</v>
      </c>
      <c r="Y38" s="30" t="s">
        <v>332</v>
      </c>
      <c r="Z38" s="30" t="s">
        <v>333</v>
      </c>
      <c r="AA38" s="25">
        <v>0.4</v>
      </c>
      <c r="AB38" s="254" t="s">
        <v>234</v>
      </c>
      <c r="AC38" s="267">
        <v>0.12959999999999999</v>
      </c>
      <c r="AD38" s="254" t="s">
        <v>278</v>
      </c>
      <c r="AE38" s="267">
        <v>0.8</v>
      </c>
      <c r="AF38" s="270" t="s">
        <v>223</v>
      </c>
      <c r="AG38" s="273" t="s">
        <v>282</v>
      </c>
      <c r="AH38" s="276" t="s">
        <v>283</v>
      </c>
      <c r="AI38" s="218" t="s">
        <v>334</v>
      </c>
      <c r="AJ38" s="266" t="s">
        <v>335</v>
      </c>
      <c r="AK38" s="266" t="s">
        <v>286</v>
      </c>
      <c r="AL38" s="251" t="s">
        <v>287</v>
      </c>
      <c r="AM38" s="33"/>
      <c r="AN38" s="33"/>
      <c r="AO38" s="33"/>
      <c r="AP38" s="33"/>
      <c r="AQ38" s="33"/>
      <c r="AR38" s="33"/>
      <c r="AS38" s="33"/>
      <c r="AT38" s="33"/>
      <c r="AU38" s="33"/>
      <c r="AV38" s="33"/>
      <c r="AW38" s="33"/>
      <c r="AX38" s="33"/>
      <c r="AY38" s="33"/>
      <c r="AZ38" s="33"/>
      <c r="BA38" s="33"/>
      <c r="BB38" s="33"/>
      <c r="BC38" s="33"/>
      <c r="BD38" s="33"/>
      <c r="BE38" s="33"/>
      <c r="BF38" s="33"/>
      <c r="BG38" s="33"/>
      <c r="BH38" s="33"/>
      <c r="BI38" s="33"/>
      <c r="BJ38" s="33"/>
      <c r="BK38" s="33"/>
      <c r="BL38" s="33"/>
      <c r="BM38" s="33"/>
      <c r="BN38" s="33"/>
      <c r="BO38" s="33"/>
    </row>
    <row r="39" spans="1:67" s="32" customFormat="1" ht="73.5" customHeight="1" x14ac:dyDescent="0.3">
      <c r="A39" s="261"/>
      <c r="B39" s="264"/>
      <c r="C39" s="219"/>
      <c r="D39" s="252"/>
      <c r="E39" s="219"/>
      <c r="F39" s="219"/>
      <c r="G39" s="219"/>
      <c r="H39" s="252"/>
      <c r="I39" s="252"/>
      <c r="J39" s="219"/>
      <c r="K39" s="255"/>
      <c r="L39" s="258"/>
      <c r="M39" s="252"/>
      <c r="N39" s="255"/>
      <c r="O39" s="258"/>
      <c r="P39" s="271"/>
      <c r="Q39" s="34" t="s">
        <v>336</v>
      </c>
      <c r="R39" s="29" t="s">
        <v>225</v>
      </c>
      <c r="S39" s="29" t="s">
        <v>226</v>
      </c>
      <c r="T39" s="29" t="s">
        <v>227</v>
      </c>
      <c r="U39" s="29" t="s">
        <v>228</v>
      </c>
      <c r="V39" s="29" t="s">
        <v>261</v>
      </c>
      <c r="W39" s="29" t="s">
        <v>230</v>
      </c>
      <c r="X39" s="30" t="s">
        <v>262</v>
      </c>
      <c r="Y39" s="30" t="s">
        <v>337</v>
      </c>
      <c r="Z39" s="30" t="s">
        <v>338</v>
      </c>
      <c r="AA39" s="25">
        <v>0.4</v>
      </c>
      <c r="AB39" s="255"/>
      <c r="AC39" s="268"/>
      <c r="AD39" s="255"/>
      <c r="AE39" s="268"/>
      <c r="AF39" s="271"/>
      <c r="AG39" s="274"/>
      <c r="AH39" s="277"/>
      <c r="AI39" s="219"/>
      <c r="AJ39" s="252"/>
      <c r="AK39" s="252"/>
      <c r="AL39" s="252"/>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33"/>
      <c r="BL39" s="33"/>
      <c r="BM39" s="33"/>
      <c r="BN39" s="33"/>
      <c r="BO39" s="33"/>
    </row>
    <row r="40" spans="1:67" s="32" customFormat="1" ht="73.5" customHeight="1" x14ac:dyDescent="0.3">
      <c r="A40" s="262"/>
      <c r="B40" s="265"/>
      <c r="C40" s="220"/>
      <c r="D40" s="253"/>
      <c r="E40" s="220"/>
      <c r="F40" s="220"/>
      <c r="G40" s="220"/>
      <c r="H40" s="253"/>
      <c r="I40" s="253"/>
      <c r="J40" s="220"/>
      <c r="K40" s="256"/>
      <c r="L40" s="259"/>
      <c r="M40" s="253"/>
      <c r="N40" s="256"/>
      <c r="O40" s="259"/>
      <c r="P40" s="272"/>
      <c r="Q40" s="34" t="s">
        <v>339</v>
      </c>
      <c r="R40" s="29" t="s">
        <v>225</v>
      </c>
      <c r="S40" s="29" t="s">
        <v>226</v>
      </c>
      <c r="T40" s="29" t="s">
        <v>227</v>
      </c>
      <c r="U40" s="29" t="s">
        <v>228</v>
      </c>
      <c r="V40" s="29" t="s">
        <v>261</v>
      </c>
      <c r="W40" s="29" t="s">
        <v>230</v>
      </c>
      <c r="X40" s="30" t="s">
        <v>262</v>
      </c>
      <c r="Y40" s="30" t="s">
        <v>263</v>
      </c>
      <c r="Z40" s="30" t="s">
        <v>264</v>
      </c>
      <c r="AA40" s="25">
        <v>0.4</v>
      </c>
      <c r="AB40" s="256"/>
      <c r="AC40" s="269"/>
      <c r="AD40" s="256"/>
      <c r="AE40" s="269"/>
      <c r="AF40" s="272"/>
      <c r="AG40" s="275"/>
      <c r="AH40" s="278"/>
      <c r="AI40" s="220"/>
      <c r="AJ40" s="253"/>
      <c r="AK40" s="253"/>
      <c r="AL40" s="25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row>
    <row r="41" spans="1:67" s="32" customFormat="1" ht="73.5" customHeight="1" x14ac:dyDescent="0.3">
      <c r="A41" s="260">
        <v>12</v>
      </c>
      <c r="B41" s="263" t="s">
        <v>253</v>
      </c>
      <c r="C41" s="218" t="s">
        <v>340</v>
      </c>
      <c r="D41" s="251" t="s">
        <v>270</v>
      </c>
      <c r="E41" s="218" t="s">
        <v>341</v>
      </c>
      <c r="F41" s="218" t="s">
        <v>342</v>
      </c>
      <c r="G41" s="218" t="s">
        <v>343</v>
      </c>
      <c r="H41" s="251" t="s">
        <v>344</v>
      </c>
      <c r="I41" s="251" t="s">
        <v>345</v>
      </c>
      <c r="J41" s="218" t="s">
        <v>346</v>
      </c>
      <c r="K41" s="254" t="s">
        <v>347</v>
      </c>
      <c r="L41" s="257">
        <v>0.2</v>
      </c>
      <c r="M41" s="251" t="s">
        <v>348</v>
      </c>
      <c r="N41" s="254" t="s">
        <v>278</v>
      </c>
      <c r="O41" s="257">
        <v>0.8</v>
      </c>
      <c r="P41" s="270" t="s">
        <v>223</v>
      </c>
      <c r="Q41" s="28" t="s">
        <v>349</v>
      </c>
      <c r="R41" s="29" t="s">
        <v>348</v>
      </c>
      <c r="S41" s="29" t="s">
        <v>348</v>
      </c>
      <c r="T41" s="29" t="s">
        <v>348</v>
      </c>
      <c r="U41" s="29" t="s">
        <v>348</v>
      </c>
      <c r="V41" s="29" t="s">
        <v>348</v>
      </c>
      <c r="W41" s="29" t="s">
        <v>348</v>
      </c>
      <c r="X41" s="30" t="s">
        <v>348</v>
      </c>
      <c r="Y41" s="30" t="s">
        <v>348</v>
      </c>
      <c r="Z41" s="30" t="s">
        <v>348</v>
      </c>
      <c r="AA41" s="25" t="s">
        <v>350</v>
      </c>
      <c r="AB41" s="254" t="s">
        <v>347</v>
      </c>
      <c r="AC41" s="267" t="s">
        <v>350</v>
      </c>
      <c r="AD41" s="254" t="s">
        <v>278</v>
      </c>
      <c r="AE41" s="267" t="s">
        <v>350</v>
      </c>
      <c r="AF41" s="270" t="s">
        <v>223</v>
      </c>
      <c r="AG41" s="273" t="s">
        <v>351</v>
      </c>
      <c r="AH41" s="276" t="s">
        <v>283</v>
      </c>
      <c r="AI41" s="218" t="s">
        <v>352</v>
      </c>
      <c r="AJ41" s="266" t="s">
        <v>325</v>
      </c>
      <c r="AK41" s="266" t="s">
        <v>286</v>
      </c>
      <c r="AL41" s="251" t="s">
        <v>287</v>
      </c>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row>
    <row r="42" spans="1:67" s="32" customFormat="1" ht="73.5" customHeight="1" x14ac:dyDescent="0.3">
      <c r="A42" s="261"/>
      <c r="B42" s="264"/>
      <c r="C42" s="219"/>
      <c r="D42" s="252"/>
      <c r="E42" s="219"/>
      <c r="F42" s="219"/>
      <c r="G42" s="219"/>
      <c r="H42" s="252"/>
      <c r="I42" s="252"/>
      <c r="J42" s="219"/>
      <c r="K42" s="255"/>
      <c r="L42" s="258"/>
      <c r="M42" s="252"/>
      <c r="N42" s="255"/>
      <c r="O42" s="258"/>
      <c r="P42" s="271"/>
      <c r="Q42" s="28" t="s">
        <v>353</v>
      </c>
      <c r="R42" s="29" t="s">
        <v>348</v>
      </c>
      <c r="S42" s="29" t="s">
        <v>348</v>
      </c>
      <c r="T42" s="29" t="s">
        <v>348</v>
      </c>
      <c r="U42" s="29" t="s">
        <v>348</v>
      </c>
      <c r="V42" s="29" t="s">
        <v>348</v>
      </c>
      <c r="W42" s="29" t="s">
        <v>348</v>
      </c>
      <c r="X42" s="30" t="s">
        <v>348</v>
      </c>
      <c r="Y42" s="30" t="s">
        <v>348</v>
      </c>
      <c r="Z42" s="30" t="s">
        <v>348</v>
      </c>
      <c r="AA42" s="25" t="s">
        <v>350</v>
      </c>
      <c r="AB42" s="255"/>
      <c r="AC42" s="268"/>
      <c r="AD42" s="255"/>
      <c r="AE42" s="268"/>
      <c r="AF42" s="271"/>
      <c r="AG42" s="274"/>
      <c r="AH42" s="277"/>
      <c r="AI42" s="219"/>
      <c r="AJ42" s="252"/>
      <c r="AK42" s="252"/>
      <c r="AL42" s="252"/>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row>
    <row r="43" spans="1:67" s="32" customFormat="1" ht="73.5" customHeight="1" x14ac:dyDescent="0.3">
      <c r="A43" s="262"/>
      <c r="B43" s="265"/>
      <c r="C43" s="220"/>
      <c r="D43" s="253"/>
      <c r="E43" s="220"/>
      <c r="F43" s="220"/>
      <c r="G43" s="220"/>
      <c r="H43" s="253"/>
      <c r="I43" s="253"/>
      <c r="J43" s="220"/>
      <c r="K43" s="256"/>
      <c r="L43" s="259"/>
      <c r="M43" s="253"/>
      <c r="N43" s="256"/>
      <c r="O43" s="259"/>
      <c r="P43" s="272"/>
      <c r="Q43" s="28">
        <v>0</v>
      </c>
      <c r="R43" s="29" t="s">
        <v>348</v>
      </c>
      <c r="S43" s="29" t="s">
        <v>348</v>
      </c>
      <c r="T43" s="29" t="s">
        <v>348</v>
      </c>
      <c r="U43" s="29" t="s">
        <v>348</v>
      </c>
      <c r="V43" s="29" t="s">
        <v>348</v>
      </c>
      <c r="W43" s="29" t="s">
        <v>348</v>
      </c>
      <c r="X43" s="30" t="s">
        <v>348</v>
      </c>
      <c r="Y43" s="30" t="s">
        <v>348</v>
      </c>
      <c r="Z43" s="30" t="s">
        <v>348</v>
      </c>
      <c r="AA43" s="25" t="s">
        <v>350</v>
      </c>
      <c r="AB43" s="256"/>
      <c r="AC43" s="269"/>
      <c r="AD43" s="256"/>
      <c r="AE43" s="269"/>
      <c r="AF43" s="272"/>
      <c r="AG43" s="275"/>
      <c r="AH43" s="278"/>
      <c r="AI43" s="220"/>
      <c r="AJ43" s="253"/>
      <c r="AK43" s="253"/>
      <c r="AL43" s="25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row>
    <row r="44" spans="1:67" s="32" customFormat="1" ht="73.5" customHeight="1" x14ac:dyDescent="0.3">
      <c r="A44" s="260">
        <v>13</v>
      </c>
      <c r="B44" s="263" t="s">
        <v>253</v>
      </c>
      <c r="C44" s="218" t="s">
        <v>340</v>
      </c>
      <c r="D44" s="251" t="s">
        <v>270</v>
      </c>
      <c r="E44" s="218" t="s">
        <v>354</v>
      </c>
      <c r="F44" s="218" t="s">
        <v>355</v>
      </c>
      <c r="G44" s="218" t="s">
        <v>356</v>
      </c>
      <c r="H44" s="251" t="s">
        <v>344</v>
      </c>
      <c r="I44" s="251" t="s">
        <v>345</v>
      </c>
      <c r="J44" s="218" t="s">
        <v>346</v>
      </c>
      <c r="K44" s="254" t="s">
        <v>347</v>
      </c>
      <c r="L44" s="257">
        <v>0.2</v>
      </c>
      <c r="M44" s="251" t="s">
        <v>348</v>
      </c>
      <c r="N44" s="254" t="s">
        <v>357</v>
      </c>
      <c r="O44" s="257">
        <v>1</v>
      </c>
      <c r="P44" s="270" t="s">
        <v>358</v>
      </c>
      <c r="Q44" s="28" t="s">
        <v>353</v>
      </c>
      <c r="R44" s="29" t="s">
        <v>348</v>
      </c>
      <c r="S44" s="29" t="s">
        <v>348</v>
      </c>
      <c r="T44" s="29" t="s">
        <v>348</v>
      </c>
      <c r="U44" s="29" t="s">
        <v>348</v>
      </c>
      <c r="V44" s="29" t="s">
        <v>348</v>
      </c>
      <c r="W44" s="29" t="s">
        <v>348</v>
      </c>
      <c r="X44" s="30" t="s">
        <v>348</v>
      </c>
      <c r="Y44" s="30" t="s">
        <v>348</v>
      </c>
      <c r="Z44" s="30" t="s">
        <v>348</v>
      </c>
      <c r="AA44" s="25" t="s">
        <v>350</v>
      </c>
      <c r="AB44" s="254" t="s">
        <v>347</v>
      </c>
      <c r="AC44" s="267" t="s">
        <v>350</v>
      </c>
      <c r="AD44" s="254" t="s">
        <v>357</v>
      </c>
      <c r="AE44" s="267" t="s">
        <v>350</v>
      </c>
      <c r="AF44" s="270" t="s">
        <v>358</v>
      </c>
      <c r="AG44" s="273" t="s">
        <v>351</v>
      </c>
      <c r="AH44" s="276" t="s">
        <v>283</v>
      </c>
      <c r="AI44" s="218" t="s">
        <v>359</v>
      </c>
      <c r="AJ44" s="266" t="s">
        <v>325</v>
      </c>
      <c r="AK44" s="266" t="s">
        <v>286</v>
      </c>
      <c r="AL44" s="251" t="s">
        <v>287</v>
      </c>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row>
    <row r="45" spans="1:67" s="32" customFormat="1" ht="73.5" customHeight="1" x14ac:dyDescent="0.3">
      <c r="A45" s="261"/>
      <c r="B45" s="264"/>
      <c r="C45" s="219"/>
      <c r="D45" s="252"/>
      <c r="E45" s="219"/>
      <c r="F45" s="219"/>
      <c r="G45" s="219"/>
      <c r="H45" s="252"/>
      <c r="I45" s="252"/>
      <c r="J45" s="219"/>
      <c r="K45" s="255"/>
      <c r="L45" s="258"/>
      <c r="M45" s="252"/>
      <c r="N45" s="255"/>
      <c r="O45" s="258"/>
      <c r="P45" s="271"/>
      <c r="Q45" s="28" t="s">
        <v>360</v>
      </c>
      <c r="R45" s="29" t="s">
        <v>348</v>
      </c>
      <c r="S45" s="29" t="s">
        <v>348</v>
      </c>
      <c r="T45" s="29" t="s">
        <v>348</v>
      </c>
      <c r="U45" s="29" t="s">
        <v>348</v>
      </c>
      <c r="V45" s="29" t="s">
        <v>348</v>
      </c>
      <c r="W45" s="29" t="s">
        <v>348</v>
      </c>
      <c r="X45" s="30" t="s">
        <v>348</v>
      </c>
      <c r="Y45" s="30" t="s">
        <v>348</v>
      </c>
      <c r="Z45" s="30" t="s">
        <v>348</v>
      </c>
      <c r="AA45" s="25" t="s">
        <v>350</v>
      </c>
      <c r="AB45" s="255"/>
      <c r="AC45" s="268"/>
      <c r="AD45" s="255"/>
      <c r="AE45" s="268"/>
      <c r="AF45" s="271"/>
      <c r="AG45" s="274"/>
      <c r="AH45" s="277"/>
      <c r="AI45" s="219"/>
      <c r="AJ45" s="252"/>
      <c r="AK45" s="252"/>
      <c r="AL45" s="252"/>
      <c r="AM45" s="33"/>
      <c r="AN45" s="33"/>
      <c r="AO45" s="33"/>
      <c r="AP45" s="33"/>
      <c r="AQ45" s="33"/>
      <c r="AR45" s="33"/>
      <c r="AS45" s="33"/>
      <c r="AT45" s="33"/>
      <c r="AU45" s="33"/>
      <c r="AV45" s="33"/>
      <c r="AW45" s="33"/>
      <c r="AX45" s="33"/>
      <c r="AY45" s="33"/>
      <c r="AZ45" s="33"/>
      <c r="BA45" s="33"/>
      <c r="BB45" s="33"/>
      <c r="BC45" s="33"/>
      <c r="BD45" s="33"/>
      <c r="BE45" s="33"/>
      <c r="BF45" s="33"/>
      <c r="BG45" s="33"/>
      <c r="BH45" s="33"/>
      <c r="BI45" s="33"/>
      <c r="BJ45" s="33"/>
      <c r="BK45" s="33"/>
      <c r="BL45" s="33"/>
      <c r="BM45" s="33"/>
      <c r="BN45" s="33"/>
      <c r="BO45" s="33"/>
    </row>
    <row r="46" spans="1:67" s="32" customFormat="1" ht="73.5" customHeight="1" x14ac:dyDescent="0.3">
      <c r="A46" s="262"/>
      <c r="B46" s="265"/>
      <c r="C46" s="220"/>
      <c r="D46" s="253"/>
      <c r="E46" s="220"/>
      <c r="F46" s="220"/>
      <c r="G46" s="220"/>
      <c r="H46" s="253"/>
      <c r="I46" s="253"/>
      <c r="J46" s="220"/>
      <c r="K46" s="256"/>
      <c r="L46" s="259"/>
      <c r="M46" s="253"/>
      <c r="N46" s="256"/>
      <c r="O46" s="259"/>
      <c r="P46" s="272"/>
      <c r="Q46" s="28">
        <v>0</v>
      </c>
      <c r="R46" s="29" t="s">
        <v>348</v>
      </c>
      <c r="S46" s="29" t="s">
        <v>348</v>
      </c>
      <c r="T46" s="29" t="s">
        <v>348</v>
      </c>
      <c r="U46" s="29" t="s">
        <v>348</v>
      </c>
      <c r="V46" s="29" t="s">
        <v>348</v>
      </c>
      <c r="W46" s="29" t="s">
        <v>348</v>
      </c>
      <c r="X46" s="30" t="s">
        <v>348</v>
      </c>
      <c r="Y46" s="30" t="s">
        <v>348</v>
      </c>
      <c r="Z46" s="30" t="s">
        <v>348</v>
      </c>
      <c r="AA46" s="25" t="s">
        <v>350</v>
      </c>
      <c r="AB46" s="256"/>
      <c r="AC46" s="269"/>
      <c r="AD46" s="256"/>
      <c r="AE46" s="269"/>
      <c r="AF46" s="272"/>
      <c r="AG46" s="275"/>
      <c r="AH46" s="278"/>
      <c r="AI46" s="220"/>
      <c r="AJ46" s="253"/>
      <c r="AK46" s="253"/>
      <c r="AL46" s="253"/>
      <c r="AM46" s="33"/>
      <c r="AN46" s="33"/>
      <c r="AO46" s="33"/>
      <c r="AP46" s="33"/>
      <c r="AQ46" s="33"/>
      <c r="AR46" s="33"/>
      <c r="AS46" s="33"/>
      <c r="AT46" s="33"/>
      <c r="AU46" s="33"/>
      <c r="AV46" s="33"/>
      <c r="AW46" s="33"/>
      <c r="AX46" s="33"/>
      <c r="AY46" s="33"/>
      <c r="AZ46" s="33"/>
      <c r="BA46" s="33"/>
      <c r="BB46" s="33"/>
      <c r="BC46" s="33"/>
      <c r="BD46" s="33"/>
      <c r="BE46" s="33"/>
      <c r="BF46" s="33"/>
      <c r="BG46" s="33"/>
      <c r="BH46" s="33"/>
      <c r="BI46" s="33"/>
      <c r="BJ46" s="33"/>
      <c r="BK46" s="33"/>
      <c r="BL46" s="33"/>
      <c r="BM46" s="33"/>
      <c r="BN46" s="33"/>
      <c r="BO46" s="33"/>
    </row>
    <row r="47" spans="1:67" ht="73.5" customHeight="1" x14ac:dyDescent="0.25">
      <c r="A47" s="190">
        <v>14</v>
      </c>
      <c r="B47" s="221" t="s">
        <v>361</v>
      </c>
      <c r="C47" s="141" t="s">
        <v>362</v>
      </c>
      <c r="D47" s="145" t="s">
        <v>213</v>
      </c>
      <c r="E47" s="141" t="s">
        <v>363</v>
      </c>
      <c r="F47" s="141" t="s">
        <v>364</v>
      </c>
      <c r="G47" s="141" t="s">
        <v>365</v>
      </c>
      <c r="H47" s="145" t="s">
        <v>258</v>
      </c>
      <c r="I47" s="145" t="s">
        <v>366</v>
      </c>
      <c r="J47" s="141" t="s">
        <v>248</v>
      </c>
      <c r="K47" s="148" t="s">
        <v>249</v>
      </c>
      <c r="L47" s="149">
        <v>0.6</v>
      </c>
      <c r="M47" s="145" t="s">
        <v>367</v>
      </c>
      <c r="N47" s="148" t="s">
        <v>368</v>
      </c>
      <c r="O47" s="149">
        <v>0.4</v>
      </c>
      <c r="P47" s="150" t="s">
        <v>222</v>
      </c>
      <c r="Q47" s="22" t="s">
        <v>369</v>
      </c>
      <c r="R47" s="23" t="s">
        <v>225</v>
      </c>
      <c r="S47" s="23" t="s">
        <v>226</v>
      </c>
      <c r="T47" s="23" t="s">
        <v>227</v>
      </c>
      <c r="U47" s="23" t="s">
        <v>228</v>
      </c>
      <c r="V47" s="23" t="s">
        <v>229</v>
      </c>
      <c r="W47" s="23" t="s">
        <v>370</v>
      </c>
      <c r="X47" s="24" t="s">
        <v>371</v>
      </c>
      <c r="Y47" s="24" t="s">
        <v>372</v>
      </c>
      <c r="Z47" s="24" t="s">
        <v>373</v>
      </c>
      <c r="AA47" s="25">
        <v>0.4</v>
      </c>
      <c r="AB47" s="148" t="s">
        <v>234</v>
      </c>
      <c r="AC47" s="151">
        <v>0.216</v>
      </c>
      <c r="AD47" s="148" t="s">
        <v>368</v>
      </c>
      <c r="AE47" s="151">
        <v>0.4</v>
      </c>
      <c r="AF47" s="150" t="s">
        <v>374</v>
      </c>
      <c r="AG47" s="153" t="s">
        <v>210</v>
      </c>
      <c r="AH47" s="139" t="s">
        <v>235</v>
      </c>
      <c r="AI47" s="222"/>
      <c r="AJ47" s="143" t="s">
        <v>375</v>
      </c>
      <c r="AK47" s="143" t="s">
        <v>236</v>
      </c>
      <c r="AL47" s="145"/>
      <c r="AM47" s="26"/>
      <c r="AN47" s="26"/>
      <c r="AO47" s="26"/>
      <c r="AP47" s="26"/>
      <c r="AQ47" s="26"/>
      <c r="AR47" s="26"/>
      <c r="AS47" s="26"/>
      <c r="AT47" s="26"/>
      <c r="AU47" s="26"/>
      <c r="AV47" s="26"/>
      <c r="AW47" s="26"/>
      <c r="AX47" s="26"/>
      <c r="AY47" s="26"/>
      <c r="AZ47" s="26"/>
      <c r="BA47" s="26"/>
      <c r="BB47" s="26"/>
      <c r="BC47" s="26"/>
      <c r="BD47" s="26"/>
      <c r="BE47" s="26"/>
      <c r="BF47" s="26"/>
      <c r="BG47" s="26"/>
      <c r="BH47" s="26"/>
      <c r="BI47" s="26"/>
      <c r="BJ47" s="26"/>
      <c r="BK47" s="26"/>
      <c r="BL47" s="26"/>
      <c r="BM47" s="26"/>
      <c r="BN47" s="26"/>
      <c r="BO47" s="26"/>
    </row>
    <row r="48" spans="1:67" ht="73.5" customHeight="1" x14ac:dyDescent="0.3">
      <c r="A48" s="190"/>
      <c r="B48" s="221"/>
      <c r="C48" s="141"/>
      <c r="D48" s="145"/>
      <c r="E48" s="141"/>
      <c r="F48" s="141"/>
      <c r="G48" s="141"/>
      <c r="H48" s="145"/>
      <c r="I48" s="145"/>
      <c r="J48" s="141"/>
      <c r="K48" s="148"/>
      <c r="L48" s="149"/>
      <c r="M48" s="145"/>
      <c r="N48" s="148"/>
      <c r="O48" s="149"/>
      <c r="P48" s="150"/>
      <c r="Q48" s="22" t="s">
        <v>376</v>
      </c>
      <c r="R48" s="23" t="s">
        <v>225</v>
      </c>
      <c r="S48" s="23" t="s">
        <v>226</v>
      </c>
      <c r="T48" s="23" t="s">
        <v>227</v>
      </c>
      <c r="U48" s="23" t="s">
        <v>228</v>
      </c>
      <c r="V48" s="23" t="s">
        <v>229</v>
      </c>
      <c r="W48" s="23" t="s">
        <v>230</v>
      </c>
      <c r="X48" s="24" t="s">
        <v>371</v>
      </c>
      <c r="Y48" s="24" t="s">
        <v>372</v>
      </c>
      <c r="Z48" s="24" t="s">
        <v>373</v>
      </c>
      <c r="AA48" s="25">
        <v>0.4</v>
      </c>
      <c r="AB48" s="148"/>
      <c r="AC48" s="152"/>
      <c r="AD48" s="148"/>
      <c r="AE48" s="152"/>
      <c r="AF48" s="150"/>
      <c r="AG48" s="153"/>
      <c r="AH48" s="140"/>
      <c r="AI48" s="142"/>
      <c r="AJ48" s="144"/>
      <c r="AK48" s="144"/>
      <c r="AL48" s="14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row>
    <row r="49" spans="1:67" ht="73.5" customHeight="1" x14ac:dyDescent="0.3">
      <c r="A49" s="190"/>
      <c r="B49" s="221"/>
      <c r="C49" s="141"/>
      <c r="D49" s="145"/>
      <c r="E49" s="141"/>
      <c r="F49" s="141"/>
      <c r="G49" s="141"/>
      <c r="H49" s="145"/>
      <c r="I49" s="145"/>
      <c r="J49" s="141"/>
      <c r="K49" s="148"/>
      <c r="L49" s="149"/>
      <c r="M49" s="145"/>
      <c r="N49" s="148"/>
      <c r="O49" s="149"/>
      <c r="P49" s="150"/>
      <c r="Q49" s="22" t="s">
        <v>242</v>
      </c>
      <c r="R49" s="23">
        <v>0</v>
      </c>
      <c r="S49" s="23" t="s">
        <v>236</v>
      </c>
      <c r="T49" s="23">
        <v>0</v>
      </c>
      <c r="U49" s="23">
        <v>0</v>
      </c>
      <c r="V49" s="23">
        <v>0</v>
      </c>
      <c r="W49" s="23">
        <v>0</v>
      </c>
      <c r="X49" s="24">
        <v>0</v>
      </c>
      <c r="Y49" s="24">
        <v>0</v>
      </c>
      <c r="Z49" s="24">
        <v>0</v>
      </c>
      <c r="AA49" s="25" t="s">
        <v>236</v>
      </c>
      <c r="AB49" s="148"/>
      <c r="AC49" s="152"/>
      <c r="AD49" s="148"/>
      <c r="AE49" s="152"/>
      <c r="AF49" s="150"/>
      <c r="AG49" s="153"/>
      <c r="AH49" s="140"/>
      <c r="AI49" s="142"/>
      <c r="AJ49" s="144"/>
      <c r="AK49" s="144"/>
      <c r="AL49" s="14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row>
    <row r="50" spans="1:67" ht="73.5" customHeight="1" x14ac:dyDescent="0.3">
      <c r="A50" s="190">
        <v>15</v>
      </c>
      <c r="B50" s="221" t="s">
        <v>361</v>
      </c>
      <c r="C50" s="141" t="s">
        <v>377</v>
      </c>
      <c r="D50" s="145" t="s">
        <v>213</v>
      </c>
      <c r="E50" s="141" t="s">
        <v>378</v>
      </c>
      <c r="F50" s="141" t="s">
        <v>379</v>
      </c>
      <c r="G50" s="141" t="s">
        <v>380</v>
      </c>
      <c r="H50" s="145" t="s">
        <v>274</v>
      </c>
      <c r="I50" s="145" t="s">
        <v>366</v>
      </c>
      <c r="J50" s="141" t="s">
        <v>219</v>
      </c>
      <c r="K50" s="148" t="s">
        <v>220</v>
      </c>
      <c r="L50" s="149">
        <v>0.8</v>
      </c>
      <c r="M50" s="145" t="s">
        <v>367</v>
      </c>
      <c r="N50" s="148" t="s">
        <v>368</v>
      </c>
      <c r="O50" s="149">
        <v>0.4</v>
      </c>
      <c r="P50" s="150" t="s">
        <v>222</v>
      </c>
      <c r="Q50" s="27" t="s">
        <v>381</v>
      </c>
      <c r="R50" s="23" t="s">
        <v>225</v>
      </c>
      <c r="S50" s="23" t="s">
        <v>226</v>
      </c>
      <c r="T50" s="23" t="s">
        <v>227</v>
      </c>
      <c r="U50" s="23" t="s">
        <v>228</v>
      </c>
      <c r="V50" s="23" t="s">
        <v>229</v>
      </c>
      <c r="W50" s="23" t="s">
        <v>230</v>
      </c>
      <c r="X50" s="24" t="s">
        <v>371</v>
      </c>
      <c r="Y50" s="24" t="s">
        <v>372</v>
      </c>
      <c r="Z50" s="24" t="s">
        <v>382</v>
      </c>
      <c r="AA50" s="25">
        <v>0.4</v>
      </c>
      <c r="AB50" s="148" t="s">
        <v>234</v>
      </c>
      <c r="AC50" s="151">
        <v>0.17279999999999998</v>
      </c>
      <c r="AD50" s="148" t="s">
        <v>368</v>
      </c>
      <c r="AE50" s="151">
        <v>0.4</v>
      </c>
      <c r="AF50" s="150" t="s">
        <v>374</v>
      </c>
      <c r="AG50" s="153" t="s">
        <v>210</v>
      </c>
      <c r="AH50" s="139" t="s">
        <v>235</v>
      </c>
      <c r="AI50" s="141"/>
      <c r="AJ50" s="143"/>
      <c r="AK50" s="143" t="s">
        <v>236</v>
      </c>
      <c r="AL50" s="145"/>
      <c r="AM50" s="14"/>
      <c r="AN50" s="14"/>
      <c r="AO50" s="14"/>
      <c r="AP50" s="14"/>
      <c r="AQ50" s="14"/>
      <c r="AR50" s="14"/>
      <c r="AS50" s="14"/>
      <c r="AT50" s="14"/>
      <c r="AU50" s="14"/>
      <c r="AV50" s="14"/>
      <c r="AW50" s="14"/>
      <c r="AX50" s="14"/>
      <c r="AY50" s="14"/>
      <c r="AZ50" s="14"/>
      <c r="BA50" s="14"/>
      <c r="BB50" s="14"/>
      <c r="BC50" s="14"/>
      <c r="BD50" s="14"/>
      <c r="BE50" s="14"/>
      <c r="BF50" s="14"/>
      <c r="BG50" s="14"/>
      <c r="BH50" s="14"/>
      <c r="BI50" s="14"/>
      <c r="BJ50" s="14"/>
      <c r="BK50" s="14"/>
      <c r="BL50" s="14"/>
      <c r="BM50" s="14"/>
      <c r="BN50" s="14"/>
      <c r="BO50" s="14"/>
    </row>
    <row r="51" spans="1:67" ht="73.5" customHeight="1" x14ac:dyDescent="0.3">
      <c r="A51" s="190"/>
      <c r="B51" s="221"/>
      <c r="C51" s="141"/>
      <c r="D51" s="145"/>
      <c r="E51" s="141"/>
      <c r="F51" s="141"/>
      <c r="G51" s="141"/>
      <c r="H51" s="145"/>
      <c r="I51" s="145"/>
      <c r="J51" s="141"/>
      <c r="K51" s="148"/>
      <c r="L51" s="149"/>
      <c r="M51" s="145"/>
      <c r="N51" s="148"/>
      <c r="O51" s="149"/>
      <c r="P51" s="150"/>
      <c r="Q51" s="27" t="s">
        <v>383</v>
      </c>
      <c r="R51" s="23" t="s">
        <v>225</v>
      </c>
      <c r="S51" s="23" t="s">
        <v>226</v>
      </c>
      <c r="T51" s="23" t="s">
        <v>227</v>
      </c>
      <c r="U51" s="23" t="s">
        <v>228</v>
      </c>
      <c r="V51" s="23" t="s">
        <v>229</v>
      </c>
      <c r="W51" s="23" t="s">
        <v>230</v>
      </c>
      <c r="X51" s="24" t="s">
        <v>371</v>
      </c>
      <c r="Y51" s="24" t="s">
        <v>372</v>
      </c>
      <c r="Z51" s="24" t="s">
        <v>373</v>
      </c>
      <c r="AA51" s="25">
        <v>0.4</v>
      </c>
      <c r="AB51" s="148"/>
      <c r="AC51" s="152"/>
      <c r="AD51" s="148"/>
      <c r="AE51" s="152"/>
      <c r="AF51" s="150"/>
      <c r="AG51" s="153"/>
      <c r="AH51" s="140"/>
      <c r="AI51" s="142"/>
      <c r="AJ51" s="144"/>
      <c r="AK51" s="144"/>
      <c r="AL51" s="144"/>
      <c r="AM51" s="14"/>
      <c r="AN51" s="14"/>
      <c r="AO51" s="14"/>
      <c r="AP51" s="14"/>
      <c r="AQ51" s="14"/>
      <c r="AR51" s="14"/>
      <c r="AS51" s="14"/>
      <c r="AT51" s="14"/>
      <c r="AU51" s="14"/>
      <c r="AV51" s="14"/>
      <c r="AW51" s="14"/>
      <c r="AX51" s="14"/>
      <c r="AY51" s="14"/>
      <c r="AZ51" s="14"/>
      <c r="BA51" s="14"/>
      <c r="BB51" s="14"/>
      <c r="BC51" s="14"/>
      <c r="BD51" s="14"/>
      <c r="BE51" s="14"/>
      <c r="BF51" s="14"/>
      <c r="BG51" s="14"/>
      <c r="BH51" s="14"/>
      <c r="BI51" s="14"/>
      <c r="BJ51" s="14"/>
      <c r="BK51" s="14"/>
      <c r="BL51" s="14"/>
      <c r="BM51" s="14"/>
      <c r="BN51" s="14"/>
      <c r="BO51" s="14"/>
    </row>
    <row r="52" spans="1:67" ht="73.5" customHeight="1" x14ac:dyDescent="0.3">
      <c r="A52" s="190"/>
      <c r="B52" s="221"/>
      <c r="C52" s="141"/>
      <c r="D52" s="145"/>
      <c r="E52" s="141"/>
      <c r="F52" s="141"/>
      <c r="G52" s="141"/>
      <c r="H52" s="145"/>
      <c r="I52" s="145"/>
      <c r="J52" s="141"/>
      <c r="K52" s="148"/>
      <c r="L52" s="149"/>
      <c r="M52" s="145"/>
      <c r="N52" s="148"/>
      <c r="O52" s="149"/>
      <c r="P52" s="150"/>
      <c r="Q52" s="27" t="s">
        <v>384</v>
      </c>
      <c r="R52" s="23" t="s">
        <v>225</v>
      </c>
      <c r="S52" s="23" t="s">
        <v>226</v>
      </c>
      <c r="T52" s="23" t="s">
        <v>227</v>
      </c>
      <c r="U52" s="23" t="s">
        <v>239</v>
      </c>
      <c r="V52" s="23" t="s">
        <v>229</v>
      </c>
      <c r="W52" s="23" t="s">
        <v>230</v>
      </c>
      <c r="X52" s="24" t="s">
        <v>371</v>
      </c>
      <c r="Y52" s="24" t="s">
        <v>372</v>
      </c>
      <c r="Z52" s="24" t="s">
        <v>373</v>
      </c>
      <c r="AA52" s="25">
        <v>0.4</v>
      </c>
      <c r="AB52" s="148"/>
      <c r="AC52" s="152"/>
      <c r="AD52" s="148"/>
      <c r="AE52" s="152"/>
      <c r="AF52" s="150"/>
      <c r="AG52" s="153"/>
      <c r="AH52" s="140"/>
      <c r="AI52" s="142"/>
      <c r="AJ52" s="144"/>
      <c r="AK52" s="144"/>
      <c r="AL52" s="144"/>
      <c r="AM52" s="14"/>
      <c r="AN52" s="14"/>
      <c r="AO52" s="14"/>
      <c r="AP52" s="14"/>
      <c r="AQ52" s="14"/>
      <c r="AR52" s="14"/>
      <c r="AS52" s="14"/>
      <c r="AT52" s="14"/>
      <c r="AU52" s="14"/>
      <c r="AV52" s="14"/>
      <c r="AW52" s="14"/>
      <c r="AX52" s="14"/>
      <c r="AY52" s="14"/>
      <c r="AZ52" s="14"/>
      <c r="BA52" s="14"/>
      <c r="BB52" s="14"/>
      <c r="BC52" s="14"/>
      <c r="BD52" s="14"/>
      <c r="BE52" s="14"/>
      <c r="BF52" s="14"/>
      <c r="BG52" s="14"/>
      <c r="BH52" s="14"/>
      <c r="BI52" s="14"/>
      <c r="BJ52" s="14"/>
      <c r="BK52" s="14"/>
      <c r="BL52" s="14"/>
      <c r="BM52" s="14"/>
      <c r="BN52" s="14"/>
      <c r="BO52" s="14"/>
    </row>
    <row r="53" spans="1:67" ht="73.5" customHeight="1" x14ac:dyDescent="0.3">
      <c r="A53" s="190">
        <v>16</v>
      </c>
      <c r="B53" s="221" t="s">
        <v>361</v>
      </c>
      <c r="C53" s="141" t="s">
        <v>385</v>
      </c>
      <c r="D53" s="145" t="s">
        <v>213</v>
      </c>
      <c r="E53" s="141" t="s">
        <v>386</v>
      </c>
      <c r="F53" s="141" t="s">
        <v>387</v>
      </c>
      <c r="G53" s="141" t="s">
        <v>388</v>
      </c>
      <c r="H53" s="145" t="s">
        <v>247</v>
      </c>
      <c r="I53" s="145" t="s">
        <v>389</v>
      </c>
      <c r="J53" s="141" t="s">
        <v>248</v>
      </c>
      <c r="K53" s="148" t="s">
        <v>249</v>
      </c>
      <c r="L53" s="149">
        <v>0.6</v>
      </c>
      <c r="M53" s="145" t="s">
        <v>390</v>
      </c>
      <c r="N53" s="148" t="s">
        <v>391</v>
      </c>
      <c r="O53" s="149">
        <v>0.2</v>
      </c>
      <c r="P53" s="150" t="s">
        <v>222</v>
      </c>
      <c r="Q53" s="22" t="s">
        <v>392</v>
      </c>
      <c r="R53" s="23" t="s">
        <v>225</v>
      </c>
      <c r="S53" s="23" t="s">
        <v>226</v>
      </c>
      <c r="T53" s="23" t="s">
        <v>227</v>
      </c>
      <c r="U53" s="23" t="s">
        <v>239</v>
      </c>
      <c r="V53" s="23" t="s">
        <v>229</v>
      </c>
      <c r="W53" s="23" t="s">
        <v>370</v>
      </c>
      <c r="X53" s="24" t="s">
        <v>393</v>
      </c>
      <c r="Y53" s="24" t="s">
        <v>372</v>
      </c>
      <c r="Z53" s="24" t="s">
        <v>373</v>
      </c>
      <c r="AA53" s="25">
        <v>0.4</v>
      </c>
      <c r="AB53" s="148" t="s">
        <v>234</v>
      </c>
      <c r="AC53" s="151">
        <v>0.12959999999999999</v>
      </c>
      <c r="AD53" s="148" t="s">
        <v>391</v>
      </c>
      <c r="AE53" s="151">
        <v>0.2</v>
      </c>
      <c r="AF53" s="150" t="s">
        <v>374</v>
      </c>
      <c r="AG53" s="153" t="s">
        <v>210</v>
      </c>
      <c r="AH53" s="139" t="s">
        <v>235</v>
      </c>
      <c r="AI53" s="141"/>
      <c r="AJ53" s="143"/>
      <c r="AK53" s="143" t="s">
        <v>236</v>
      </c>
      <c r="AL53" s="145"/>
      <c r="AM53" s="14"/>
      <c r="AN53" s="14"/>
      <c r="AO53" s="14"/>
      <c r="AP53" s="14"/>
      <c r="AQ53" s="14"/>
      <c r="AR53" s="14"/>
      <c r="AS53" s="14"/>
      <c r="AT53" s="14"/>
      <c r="AU53" s="14"/>
      <c r="AV53" s="14"/>
      <c r="AW53" s="14"/>
      <c r="AX53" s="14"/>
      <c r="AY53" s="14"/>
      <c r="AZ53" s="14"/>
      <c r="BA53" s="14"/>
      <c r="BB53" s="14"/>
      <c r="BC53" s="14"/>
      <c r="BD53" s="14"/>
      <c r="BE53" s="14"/>
      <c r="BF53" s="14"/>
      <c r="BG53" s="14"/>
      <c r="BH53" s="14"/>
      <c r="BI53" s="14"/>
      <c r="BJ53" s="14"/>
      <c r="BK53" s="14"/>
      <c r="BL53" s="14"/>
      <c r="BM53" s="14"/>
      <c r="BN53" s="14"/>
      <c r="BO53" s="14"/>
    </row>
    <row r="54" spans="1:67" ht="73.5" customHeight="1" x14ac:dyDescent="0.3">
      <c r="A54" s="190"/>
      <c r="B54" s="221"/>
      <c r="C54" s="141"/>
      <c r="D54" s="145"/>
      <c r="E54" s="141"/>
      <c r="F54" s="141"/>
      <c r="G54" s="141"/>
      <c r="H54" s="145"/>
      <c r="I54" s="145"/>
      <c r="J54" s="141"/>
      <c r="K54" s="148"/>
      <c r="L54" s="149"/>
      <c r="M54" s="145"/>
      <c r="N54" s="148"/>
      <c r="O54" s="149"/>
      <c r="P54" s="150"/>
      <c r="Q54" s="22" t="s">
        <v>394</v>
      </c>
      <c r="R54" s="23" t="s">
        <v>225</v>
      </c>
      <c r="S54" s="23" t="s">
        <v>226</v>
      </c>
      <c r="T54" s="23" t="s">
        <v>227</v>
      </c>
      <c r="U54" s="23" t="s">
        <v>239</v>
      </c>
      <c r="V54" s="23" t="s">
        <v>229</v>
      </c>
      <c r="W54" s="23" t="s">
        <v>370</v>
      </c>
      <c r="X54" s="24" t="s">
        <v>393</v>
      </c>
      <c r="Y54" s="24" t="s">
        <v>372</v>
      </c>
      <c r="Z54" s="24" t="s">
        <v>373</v>
      </c>
      <c r="AA54" s="25">
        <v>0.4</v>
      </c>
      <c r="AB54" s="148"/>
      <c r="AC54" s="152"/>
      <c r="AD54" s="148"/>
      <c r="AE54" s="152"/>
      <c r="AF54" s="150"/>
      <c r="AG54" s="153"/>
      <c r="AH54" s="140"/>
      <c r="AI54" s="142"/>
      <c r="AJ54" s="144"/>
      <c r="AK54" s="144"/>
      <c r="AL54" s="144"/>
      <c r="AM54" s="14"/>
      <c r="AN54" s="14"/>
      <c r="AO54" s="14"/>
      <c r="AP54" s="14"/>
      <c r="AQ54" s="14"/>
      <c r="AR54" s="14"/>
      <c r="AS54" s="14"/>
      <c r="AT54" s="14"/>
      <c r="AU54" s="14"/>
      <c r="AV54" s="14"/>
      <c r="AW54" s="14"/>
      <c r="AX54" s="14"/>
      <c r="AY54" s="14"/>
      <c r="AZ54" s="14"/>
      <c r="BA54" s="14"/>
      <c r="BB54" s="14"/>
      <c r="BC54" s="14"/>
      <c r="BD54" s="14"/>
      <c r="BE54" s="14"/>
      <c r="BF54" s="14"/>
      <c r="BG54" s="14"/>
      <c r="BH54" s="14"/>
      <c r="BI54" s="14"/>
      <c r="BJ54" s="14"/>
      <c r="BK54" s="14"/>
      <c r="BL54" s="14"/>
      <c r="BM54" s="14"/>
      <c r="BN54" s="14"/>
      <c r="BO54" s="14"/>
    </row>
    <row r="55" spans="1:67" ht="73.5" customHeight="1" x14ac:dyDescent="0.3">
      <c r="A55" s="190"/>
      <c r="B55" s="221"/>
      <c r="C55" s="141"/>
      <c r="D55" s="145"/>
      <c r="E55" s="141"/>
      <c r="F55" s="141"/>
      <c r="G55" s="141"/>
      <c r="H55" s="145"/>
      <c r="I55" s="145"/>
      <c r="J55" s="141"/>
      <c r="K55" s="148"/>
      <c r="L55" s="149"/>
      <c r="M55" s="145"/>
      <c r="N55" s="148"/>
      <c r="O55" s="149"/>
      <c r="P55" s="150"/>
      <c r="Q55" s="22" t="s">
        <v>395</v>
      </c>
      <c r="R55" s="23" t="s">
        <v>225</v>
      </c>
      <c r="S55" s="23" t="s">
        <v>226</v>
      </c>
      <c r="T55" s="23" t="s">
        <v>227</v>
      </c>
      <c r="U55" s="23" t="s">
        <v>239</v>
      </c>
      <c r="V55" s="23" t="s">
        <v>229</v>
      </c>
      <c r="W55" s="23" t="s">
        <v>370</v>
      </c>
      <c r="X55" s="24" t="s">
        <v>393</v>
      </c>
      <c r="Y55" s="24" t="s">
        <v>372</v>
      </c>
      <c r="Z55" s="24" t="s">
        <v>373</v>
      </c>
      <c r="AA55" s="25">
        <v>0.4</v>
      </c>
      <c r="AB55" s="148"/>
      <c r="AC55" s="152"/>
      <c r="AD55" s="148"/>
      <c r="AE55" s="152"/>
      <c r="AF55" s="150"/>
      <c r="AG55" s="153"/>
      <c r="AH55" s="140"/>
      <c r="AI55" s="142"/>
      <c r="AJ55" s="144"/>
      <c r="AK55" s="144"/>
      <c r="AL55" s="144"/>
      <c r="AM55" s="14"/>
      <c r="AN55" s="14"/>
      <c r="AO55" s="14"/>
      <c r="AP55" s="14"/>
      <c r="AQ55" s="14"/>
      <c r="AR55" s="14"/>
      <c r="AS55" s="14"/>
      <c r="AT55" s="14"/>
      <c r="AU55" s="14"/>
      <c r="AV55" s="14"/>
      <c r="AW55" s="14"/>
      <c r="AX55" s="14"/>
      <c r="AY55" s="14"/>
      <c r="AZ55" s="14"/>
      <c r="BA55" s="14"/>
      <c r="BB55" s="14"/>
      <c r="BC55" s="14"/>
      <c r="BD55" s="14"/>
      <c r="BE55" s="14"/>
      <c r="BF55" s="14"/>
      <c r="BG55" s="14"/>
      <c r="BH55" s="14"/>
      <c r="BI55" s="14"/>
      <c r="BJ55" s="14"/>
      <c r="BK55" s="14"/>
      <c r="BL55" s="14"/>
      <c r="BM55" s="14"/>
      <c r="BN55" s="14"/>
      <c r="BO55" s="14"/>
    </row>
    <row r="56" spans="1:67" ht="73.5" customHeight="1" x14ac:dyDescent="0.3">
      <c r="A56" s="190">
        <v>17</v>
      </c>
      <c r="B56" s="221" t="s">
        <v>361</v>
      </c>
      <c r="C56" s="141" t="s">
        <v>396</v>
      </c>
      <c r="D56" s="145" t="s">
        <v>270</v>
      </c>
      <c r="E56" s="141" t="s">
        <v>397</v>
      </c>
      <c r="F56" s="141" t="s">
        <v>398</v>
      </c>
      <c r="G56" s="141" t="s">
        <v>399</v>
      </c>
      <c r="H56" s="145" t="s">
        <v>400</v>
      </c>
      <c r="I56" s="145" t="s">
        <v>366</v>
      </c>
      <c r="J56" s="141" t="s">
        <v>275</v>
      </c>
      <c r="K56" s="148" t="s">
        <v>276</v>
      </c>
      <c r="L56" s="149">
        <v>0.4</v>
      </c>
      <c r="M56" s="145" t="s">
        <v>390</v>
      </c>
      <c r="N56" s="148" t="s">
        <v>391</v>
      </c>
      <c r="O56" s="149">
        <v>0.2</v>
      </c>
      <c r="P56" s="150" t="s">
        <v>374</v>
      </c>
      <c r="Q56" s="22" t="s">
        <v>401</v>
      </c>
      <c r="R56" s="23" t="s">
        <v>225</v>
      </c>
      <c r="S56" s="23" t="s">
        <v>226</v>
      </c>
      <c r="T56" s="23" t="s">
        <v>227</v>
      </c>
      <c r="U56" s="23" t="s">
        <v>228</v>
      </c>
      <c r="V56" s="23" t="s">
        <v>229</v>
      </c>
      <c r="W56" s="23" t="s">
        <v>370</v>
      </c>
      <c r="X56" s="24" t="s">
        <v>402</v>
      </c>
      <c r="Y56" s="24" t="s">
        <v>372</v>
      </c>
      <c r="Z56" s="24" t="s">
        <v>373</v>
      </c>
      <c r="AA56" s="25">
        <v>0.4</v>
      </c>
      <c r="AB56" s="148" t="s">
        <v>234</v>
      </c>
      <c r="AC56" s="151">
        <v>8.6399999999999991E-2</v>
      </c>
      <c r="AD56" s="148" t="s">
        <v>391</v>
      </c>
      <c r="AE56" s="151">
        <v>0.2</v>
      </c>
      <c r="AF56" s="150" t="s">
        <v>374</v>
      </c>
      <c r="AG56" s="153" t="s">
        <v>210</v>
      </c>
      <c r="AH56" s="139" t="s">
        <v>235</v>
      </c>
      <c r="AI56" s="141"/>
      <c r="AJ56" s="143"/>
      <c r="AK56" s="143" t="s">
        <v>236</v>
      </c>
      <c r="AL56" s="145"/>
      <c r="AM56" s="14"/>
      <c r="AN56" s="14"/>
      <c r="AO56" s="14"/>
      <c r="AP56" s="14"/>
      <c r="AQ56" s="14"/>
      <c r="AR56" s="14"/>
      <c r="AS56" s="14"/>
      <c r="AT56" s="14"/>
      <c r="AU56" s="14"/>
      <c r="AV56" s="14"/>
      <c r="AW56" s="14"/>
      <c r="AX56" s="14"/>
      <c r="AY56" s="14"/>
      <c r="AZ56" s="14"/>
      <c r="BA56" s="14"/>
      <c r="BB56" s="14"/>
      <c r="BC56" s="14"/>
      <c r="BD56" s="14"/>
      <c r="BE56" s="14"/>
      <c r="BF56" s="14"/>
      <c r="BG56" s="14"/>
      <c r="BH56" s="14"/>
      <c r="BI56" s="14"/>
      <c r="BJ56" s="14"/>
      <c r="BK56" s="14"/>
      <c r="BL56" s="14"/>
      <c r="BM56" s="14"/>
      <c r="BN56" s="14"/>
      <c r="BO56" s="14"/>
    </row>
    <row r="57" spans="1:67" ht="73.5" customHeight="1" x14ac:dyDescent="0.3">
      <c r="A57" s="190"/>
      <c r="B57" s="221"/>
      <c r="C57" s="141"/>
      <c r="D57" s="145"/>
      <c r="E57" s="141"/>
      <c r="F57" s="141"/>
      <c r="G57" s="141"/>
      <c r="H57" s="145"/>
      <c r="I57" s="145"/>
      <c r="J57" s="141"/>
      <c r="K57" s="148"/>
      <c r="L57" s="149"/>
      <c r="M57" s="145"/>
      <c r="N57" s="148"/>
      <c r="O57" s="149"/>
      <c r="P57" s="150"/>
      <c r="Q57" s="22" t="s">
        <v>403</v>
      </c>
      <c r="R57" s="23" t="s">
        <v>225</v>
      </c>
      <c r="S57" s="23" t="s">
        <v>226</v>
      </c>
      <c r="T57" s="23" t="s">
        <v>227</v>
      </c>
      <c r="U57" s="23" t="s">
        <v>228</v>
      </c>
      <c r="V57" s="23" t="s">
        <v>229</v>
      </c>
      <c r="W57" s="23" t="s">
        <v>370</v>
      </c>
      <c r="X57" s="24" t="s">
        <v>402</v>
      </c>
      <c r="Y57" s="24" t="s">
        <v>372</v>
      </c>
      <c r="Z57" s="24" t="s">
        <v>373</v>
      </c>
      <c r="AA57" s="25">
        <v>0.4</v>
      </c>
      <c r="AB57" s="148"/>
      <c r="AC57" s="152"/>
      <c r="AD57" s="148"/>
      <c r="AE57" s="152"/>
      <c r="AF57" s="150"/>
      <c r="AG57" s="153"/>
      <c r="AH57" s="140"/>
      <c r="AI57" s="142"/>
      <c r="AJ57" s="144"/>
      <c r="AK57" s="144"/>
      <c r="AL57" s="144"/>
      <c r="AM57" s="14"/>
      <c r="AN57" s="14"/>
      <c r="AO57" s="14"/>
      <c r="AP57" s="14"/>
      <c r="AQ57" s="14"/>
      <c r="AR57" s="14"/>
      <c r="AS57" s="14"/>
      <c r="AT57" s="14"/>
      <c r="AU57" s="14"/>
      <c r="AV57" s="14"/>
      <c r="AW57" s="14"/>
      <c r="AX57" s="14"/>
      <c r="AY57" s="14"/>
      <c r="AZ57" s="14"/>
      <c r="BA57" s="14"/>
      <c r="BB57" s="14"/>
      <c r="BC57" s="14"/>
      <c r="BD57" s="14"/>
      <c r="BE57" s="14"/>
      <c r="BF57" s="14"/>
      <c r="BG57" s="14"/>
      <c r="BH57" s="14"/>
      <c r="BI57" s="14"/>
      <c r="BJ57" s="14"/>
      <c r="BK57" s="14"/>
      <c r="BL57" s="14"/>
      <c r="BM57" s="14"/>
      <c r="BN57" s="14"/>
      <c r="BO57" s="14"/>
    </row>
    <row r="58" spans="1:67" ht="73.5" customHeight="1" x14ac:dyDescent="0.3">
      <c r="A58" s="190"/>
      <c r="B58" s="221"/>
      <c r="C58" s="141"/>
      <c r="D58" s="145"/>
      <c r="E58" s="141"/>
      <c r="F58" s="141"/>
      <c r="G58" s="141"/>
      <c r="H58" s="145"/>
      <c r="I58" s="145"/>
      <c r="J58" s="141"/>
      <c r="K58" s="148"/>
      <c r="L58" s="149"/>
      <c r="M58" s="145"/>
      <c r="N58" s="148"/>
      <c r="O58" s="149"/>
      <c r="P58" s="150"/>
      <c r="Q58" s="22" t="s">
        <v>404</v>
      </c>
      <c r="R58" s="23" t="s">
        <v>225</v>
      </c>
      <c r="S58" s="23" t="s">
        <v>226</v>
      </c>
      <c r="T58" s="23" t="s">
        <v>227</v>
      </c>
      <c r="U58" s="23" t="s">
        <v>228</v>
      </c>
      <c r="V58" s="23" t="s">
        <v>229</v>
      </c>
      <c r="W58" s="23" t="s">
        <v>370</v>
      </c>
      <c r="X58" s="24" t="s">
        <v>402</v>
      </c>
      <c r="Y58" s="24" t="s">
        <v>372</v>
      </c>
      <c r="Z58" s="24" t="s">
        <v>373</v>
      </c>
      <c r="AA58" s="25">
        <v>0.4</v>
      </c>
      <c r="AB58" s="148"/>
      <c r="AC58" s="152"/>
      <c r="AD58" s="148"/>
      <c r="AE58" s="152"/>
      <c r="AF58" s="150"/>
      <c r="AG58" s="153"/>
      <c r="AH58" s="140"/>
      <c r="AI58" s="142"/>
      <c r="AJ58" s="144"/>
      <c r="AK58" s="144"/>
      <c r="AL58" s="144"/>
      <c r="AM58" s="14"/>
      <c r="AN58" s="14"/>
      <c r="AO58" s="14"/>
      <c r="AP58" s="14"/>
      <c r="AQ58" s="14"/>
      <c r="AR58" s="14"/>
      <c r="AS58" s="14"/>
      <c r="AT58" s="14"/>
      <c r="AU58" s="14"/>
      <c r="AV58" s="14"/>
      <c r="AW58" s="14"/>
      <c r="AX58" s="14"/>
      <c r="AY58" s="14"/>
      <c r="AZ58" s="14"/>
      <c r="BA58" s="14"/>
      <c r="BB58" s="14"/>
      <c r="BC58" s="14"/>
      <c r="BD58" s="14"/>
      <c r="BE58" s="14"/>
      <c r="BF58" s="14"/>
      <c r="BG58" s="14"/>
      <c r="BH58" s="14"/>
      <c r="BI58" s="14"/>
      <c r="BJ58" s="14"/>
      <c r="BK58" s="14"/>
      <c r="BL58" s="14"/>
      <c r="BM58" s="14"/>
      <c r="BN58" s="14"/>
      <c r="BO58" s="14"/>
    </row>
    <row r="59" spans="1:67" ht="73.5" customHeight="1" x14ac:dyDescent="0.25">
      <c r="A59" s="190">
        <v>18</v>
      </c>
      <c r="B59" s="147" t="s">
        <v>405</v>
      </c>
      <c r="C59" s="141" t="s">
        <v>406</v>
      </c>
      <c r="D59" s="145" t="s">
        <v>213</v>
      </c>
      <c r="E59" s="141" t="s">
        <v>407</v>
      </c>
      <c r="F59" s="141" t="s">
        <v>408</v>
      </c>
      <c r="G59" s="141" t="s">
        <v>409</v>
      </c>
      <c r="H59" s="145" t="s">
        <v>274</v>
      </c>
      <c r="I59" s="145" t="s">
        <v>218</v>
      </c>
      <c r="J59" s="141" t="s">
        <v>410</v>
      </c>
      <c r="K59" s="148" t="s">
        <v>411</v>
      </c>
      <c r="L59" s="149">
        <v>1</v>
      </c>
      <c r="M59" s="145" t="s">
        <v>277</v>
      </c>
      <c r="N59" s="148" t="s">
        <v>278</v>
      </c>
      <c r="O59" s="149">
        <v>0.8</v>
      </c>
      <c r="P59" s="150" t="s">
        <v>223</v>
      </c>
      <c r="Q59" s="22" t="s">
        <v>412</v>
      </c>
      <c r="R59" s="23" t="s">
        <v>413</v>
      </c>
      <c r="S59" s="23" t="s">
        <v>414</v>
      </c>
      <c r="T59" s="23" t="s">
        <v>227</v>
      </c>
      <c r="U59" s="23" t="s">
        <v>239</v>
      </c>
      <c r="V59" s="23" t="s">
        <v>261</v>
      </c>
      <c r="W59" s="23" t="s">
        <v>230</v>
      </c>
      <c r="X59" s="24" t="s">
        <v>415</v>
      </c>
      <c r="Y59" s="24" t="s">
        <v>416</v>
      </c>
      <c r="Z59" s="24" t="s">
        <v>417</v>
      </c>
      <c r="AA59" s="25">
        <v>0.25</v>
      </c>
      <c r="AB59" s="148" t="s">
        <v>411</v>
      </c>
      <c r="AC59" s="151">
        <v>1</v>
      </c>
      <c r="AD59" s="148" t="s">
        <v>222</v>
      </c>
      <c r="AE59" s="151">
        <v>0.60000000000000009</v>
      </c>
      <c r="AF59" s="150" t="s">
        <v>223</v>
      </c>
      <c r="AG59" s="153" t="s">
        <v>282</v>
      </c>
      <c r="AH59" s="139" t="s">
        <v>283</v>
      </c>
      <c r="AI59" s="141" t="s">
        <v>418</v>
      </c>
      <c r="AJ59" s="143">
        <v>45291</v>
      </c>
      <c r="AK59" s="143" t="s">
        <v>286</v>
      </c>
      <c r="AL59" s="145" t="s">
        <v>419</v>
      </c>
      <c r="AM59" s="26"/>
      <c r="AN59" s="26"/>
      <c r="AO59" s="26"/>
      <c r="AP59" s="26"/>
      <c r="AQ59" s="26"/>
      <c r="AR59" s="26"/>
      <c r="AS59" s="26"/>
      <c r="AT59" s="26"/>
      <c r="AU59" s="26"/>
      <c r="AV59" s="26"/>
      <c r="AW59" s="26"/>
      <c r="AX59" s="26"/>
      <c r="AY59" s="26"/>
      <c r="AZ59" s="26"/>
      <c r="BA59" s="26"/>
      <c r="BB59" s="26"/>
      <c r="BC59" s="26"/>
      <c r="BD59" s="26"/>
      <c r="BE59" s="26"/>
      <c r="BF59" s="26"/>
      <c r="BG59" s="26"/>
      <c r="BH59" s="26"/>
      <c r="BI59" s="26"/>
      <c r="BJ59" s="26"/>
      <c r="BK59" s="26"/>
      <c r="BL59" s="26"/>
      <c r="BM59" s="26"/>
      <c r="BN59" s="26"/>
      <c r="BO59" s="26"/>
    </row>
    <row r="60" spans="1:67" ht="73.5" customHeight="1" x14ac:dyDescent="0.3">
      <c r="A60" s="190"/>
      <c r="B60" s="147"/>
      <c r="C60" s="141"/>
      <c r="D60" s="145"/>
      <c r="E60" s="141"/>
      <c r="F60" s="141"/>
      <c r="G60" s="141"/>
      <c r="H60" s="145"/>
      <c r="I60" s="145"/>
      <c r="J60" s="141"/>
      <c r="K60" s="148"/>
      <c r="L60" s="149"/>
      <c r="M60" s="145"/>
      <c r="N60" s="148"/>
      <c r="O60" s="149"/>
      <c r="P60" s="150"/>
      <c r="Q60" s="22"/>
      <c r="R60" s="23">
        <v>0</v>
      </c>
      <c r="S60" s="23" t="s">
        <v>236</v>
      </c>
      <c r="T60" s="23">
        <v>0</v>
      </c>
      <c r="U60" s="23">
        <v>0</v>
      </c>
      <c r="V60" s="23">
        <v>0</v>
      </c>
      <c r="W60" s="23">
        <v>0</v>
      </c>
      <c r="X60" s="24">
        <v>0</v>
      </c>
      <c r="Y60" s="24">
        <v>0</v>
      </c>
      <c r="Z60" s="24">
        <v>0</v>
      </c>
      <c r="AA60" s="25" t="s">
        <v>236</v>
      </c>
      <c r="AB60" s="148"/>
      <c r="AC60" s="152"/>
      <c r="AD60" s="148"/>
      <c r="AE60" s="152"/>
      <c r="AF60" s="150"/>
      <c r="AG60" s="153"/>
      <c r="AH60" s="140"/>
      <c r="AI60" s="142"/>
      <c r="AJ60" s="144"/>
      <c r="AK60" s="144"/>
      <c r="AL60" s="144"/>
      <c r="AM60" s="14"/>
      <c r="AN60" s="14"/>
      <c r="AO60" s="14"/>
      <c r="AP60" s="14"/>
      <c r="AQ60" s="14"/>
      <c r="AR60" s="14"/>
      <c r="AS60" s="14"/>
      <c r="AT60" s="14"/>
      <c r="AU60" s="14"/>
      <c r="AV60" s="14"/>
      <c r="AW60" s="14"/>
      <c r="AX60" s="14"/>
      <c r="AY60" s="14"/>
      <c r="AZ60" s="14"/>
      <c r="BA60" s="14"/>
      <c r="BB60" s="14"/>
      <c r="BC60" s="14"/>
      <c r="BD60" s="14"/>
      <c r="BE60" s="14"/>
      <c r="BF60" s="14"/>
      <c r="BG60" s="14"/>
      <c r="BH60" s="14"/>
      <c r="BI60" s="14"/>
      <c r="BJ60" s="14"/>
      <c r="BK60" s="14"/>
      <c r="BL60" s="14"/>
      <c r="BM60" s="14"/>
      <c r="BN60" s="14"/>
      <c r="BO60" s="14"/>
    </row>
    <row r="61" spans="1:67" ht="73.5" customHeight="1" x14ac:dyDescent="0.3">
      <c r="A61" s="190"/>
      <c r="B61" s="147"/>
      <c r="C61" s="141"/>
      <c r="D61" s="145"/>
      <c r="E61" s="141"/>
      <c r="F61" s="141"/>
      <c r="G61" s="141"/>
      <c r="H61" s="145"/>
      <c r="I61" s="145"/>
      <c r="J61" s="141"/>
      <c r="K61" s="148"/>
      <c r="L61" s="149"/>
      <c r="M61" s="145"/>
      <c r="N61" s="148"/>
      <c r="O61" s="149"/>
      <c r="P61" s="150"/>
      <c r="Q61" s="22" t="s">
        <v>242</v>
      </c>
      <c r="R61" s="23">
        <v>0</v>
      </c>
      <c r="S61" s="23" t="s">
        <v>236</v>
      </c>
      <c r="T61" s="23">
        <v>0</v>
      </c>
      <c r="U61" s="23">
        <v>0</v>
      </c>
      <c r="V61" s="23">
        <v>0</v>
      </c>
      <c r="W61" s="23">
        <v>0</v>
      </c>
      <c r="X61" s="24">
        <v>0</v>
      </c>
      <c r="Y61" s="24">
        <v>0</v>
      </c>
      <c r="Z61" s="24">
        <v>0</v>
      </c>
      <c r="AA61" s="25" t="s">
        <v>236</v>
      </c>
      <c r="AB61" s="148"/>
      <c r="AC61" s="152"/>
      <c r="AD61" s="148"/>
      <c r="AE61" s="152"/>
      <c r="AF61" s="150"/>
      <c r="AG61" s="153"/>
      <c r="AH61" s="140"/>
      <c r="AI61" s="142"/>
      <c r="AJ61" s="144"/>
      <c r="AK61" s="144"/>
      <c r="AL61" s="144"/>
      <c r="AM61" s="14"/>
      <c r="AN61" s="14"/>
      <c r="AO61" s="14"/>
      <c r="AP61" s="14"/>
      <c r="AQ61" s="14"/>
      <c r="AR61" s="14"/>
      <c r="AS61" s="14"/>
      <c r="AT61" s="14"/>
      <c r="AU61" s="14"/>
      <c r="AV61" s="14"/>
      <c r="AW61" s="14"/>
      <c r="AX61" s="14"/>
      <c r="AY61" s="14"/>
      <c r="AZ61" s="14"/>
      <c r="BA61" s="14"/>
      <c r="BB61" s="14"/>
      <c r="BC61" s="14"/>
      <c r="BD61" s="14"/>
      <c r="BE61" s="14"/>
      <c r="BF61" s="14"/>
      <c r="BG61" s="14"/>
      <c r="BH61" s="14"/>
      <c r="BI61" s="14"/>
      <c r="BJ61" s="14"/>
      <c r="BK61" s="14"/>
      <c r="BL61" s="14"/>
      <c r="BM61" s="14"/>
      <c r="BN61" s="14"/>
      <c r="BO61" s="14"/>
    </row>
    <row r="62" spans="1:67" s="32" customFormat="1" ht="73.5" customHeight="1" x14ac:dyDescent="0.3">
      <c r="A62" s="205">
        <v>19</v>
      </c>
      <c r="B62" s="280" t="s">
        <v>405</v>
      </c>
      <c r="C62" s="199" t="s">
        <v>420</v>
      </c>
      <c r="D62" s="203" t="s">
        <v>270</v>
      </c>
      <c r="E62" s="199" t="s">
        <v>421</v>
      </c>
      <c r="F62" s="199" t="s">
        <v>422</v>
      </c>
      <c r="G62" s="199" t="s">
        <v>423</v>
      </c>
      <c r="H62" s="203" t="s">
        <v>274</v>
      </c>
      <c r="I62" s="203" t="s">
        <v>218</v>
      </c>
      <c r="J62" s="199" t="s">
        <v>219</v>
      </c>
      <c r="K62" s="192" t="s">
        <v>220</v>
      </c>
      <c r="L62" s="204">
        <v>0.8</v>
      </c>
      <c r="M62" s="203" t="s">
        <v>424</v>
      </c>
      <c r="N62" s="192" t="s">
        <v>368</v>
      </c>
      <c r="O62" s="204">
        <v>0.4</v>
      </c>
      <c r="P62" s="195" t="s">
        <v>222</v>
      </c>
      <c r="Q62" s="28" t="s">
        <v>425</v>
      </c>
      <c r="R62" s="29" t="s">
        <v>413</v>
      </c>
      <c r="S62" s="29" t="s">
        <v>414</v>
      </c>
      <c r="T62" s="29" t="s">
        <v>227</v>
      </c>
      <c r="U62" s="29" t="s">
        <v>239</v>
      </c>
      <c r="V62" s="29" t="s">
        <v>261</v>
      </c>
      <c r="W62" s="29" t="s">
        <v>230</v>
      </c>
      <c r="X62" s="30" t="s">
        <v>426</v>
      </c>
      <c r="Y62" s="30" t="s">
        <v>427</v>
      </c>
      <c r="Z62" s="30" t="s">
        <v>428</v>
      </c>
      <c r="AA62" s="25">
        <v>0.25</v>
      </c>
      <c r="AB62" s="192" t="s">
        <v>220</v>
      </c>
      <c r="AC62" s="193">
        <v>0.8</v>
      </c>
      <c r="AD62" s="192" t="s">
        <v>391</v>
      </c>
      <c r="AE62" s="193">
        <v>0.30000000000000004</v>
      </c>
      <c r="AF62" s="195" t="s">
        <v>222</v>
      </c>
      <c r="AG62" s="196" t="s">
        <v>210</v>
      </c>
      <c r="AH62" s="197" t="s">
        <v>235</v>
      </c>
      <c r="AI62" s="199"/>
      <c r="AJ62" s="201"/>
      <c r="AK62" s="201" t="s">
        <v>236</v>
      </c>
      <c r="AL62" s="20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row>
    <row r="63" spans="1:67" s="32" customFormat="1" ht="73.5" customHeight="1" x14ac:dyDescent="0.3">
      <c r="A63" s="205"/>
      <c r="B63" s="280"/>
      <c r="C63" s="199"/>
      <c r="D63" s="203"/>
      <c r="E63" s="199"/>
      <c r="F63" s="199"/>
      <c r="G63" s="199"/>
      <c r="H63" s="203"/>
      <c r="I63" s="203"/>
      <c r="J63" s="199"/>
      <c r="K63" s="192"/>
      <c r="L63" s="204"/>
      <c r="M63" s="203"/>
      <c r="N63" s="192"/>
      <c r="O63" s="204"/>
      <c r="P63" s="195"/>
      <c r="Q63" s="28" t="s">
        <v>242</v>
      </c>
      <c r="R63" s="29">
        <v>0</v>
      </c>
      <c r="S63" s="29" t="s">
        <v>236</v>
      </c>
      <c r="T63" s="29">
        <v>0</v>
      </c>
      <c r="U63" s="29">
        <v>0</v>
      </c>
      <c r="V63" s="29" t="s">
        <v>261</v>
      </c>
      <c r="W63" s="29">
        <v>0</v>
      </c>
      <c r="X63" s="30">
        <v>0</v>
      </c>
      <c r="Y63" s="30">
        <v>0</v>
      </c>
      <c r="Z63" s="30">
        <v>0</v>
      </c>
      <c r="AA63" s="25" t="s">
        <v>236</v>
      </c>
      <c r="AB63" s="192"/>
      <c r="AC63" s="194"/>
      <c r="AD63" s="192"/>
      <c r="AE63" s="194"/>
      <c r="AF63" s="195"/>
      <c r="AG63" s="196"/>
      <c r="AH63" s="198"/>
      <c r="AI63" s="200"/>
      <c r="AJ63" s="202"/>
      <c r="AK63" s="202"/>
      <c r="AL63" s="202"/>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row>
    <row r="64" spans="1:67" s="32" customFormat="1" ht="73.5" customHeight="1" x14ac:dyDescent="0.3">
      <c r="A64" s="205"/>
      <c r="B64" s="280"/>
      <c r="C64" s="199"/>
      <c r="D64" s="203"/>
      <c r="E64" s="199"/>
      <c r="F64" s="199"/>
      <c r="G64" s="199"/>
      <c r="H64" s="203"/>
      <c r="I64" s="203"/>
      <c r="J64" s="199"/>
      <c r="K64" s="192"/>
      <c r="L64" s="204"/>
      <c r="M64" s="203"/>
      <c r="N64" s="192"/>
      <c r="O64" s="204"/>
      <c r="P64" s="195"/>
      <c r="Q64" s="28" t="s">
        <v>242</v>
      </c>
      <c r="R64" s="29">
        <v>0</v>
      </c>
      <c r="S64" s="29" t="s">
        <v>236</v>
      </c>
      <c r="T64" s="29">
        <v>0</v>
      </c>
      <c r="U64" s="29">
        <v>0</v>
      </c>
      <c r="V64" s="29" t="s">
        <v>261</v>
      </c>
      <c r="W64" s="29">
        <v>0</v>
      </c>
      <c r="X64" s="30">
        <v>0</v>
      </c>
      <c r="Y64" s="30">
        <v>0</v>
      </c>
      <c r="Z64" s="30">
        <v>0</v>
      </c>
      <c r="AA64" s="25" t="s">
        <v>236</v>
      </c>
      <c r="AB64" s="192"/>
      <c r="AC64" s="194"/>
      <c r="AD64" s="192"/>
      <c r="AE64" s="194"/>
      <c r="AF64" s="195"/>
      <c r="AG64" s="196"/>
      <c r="AH64" s="198"/>
      <c r="AI64" s="200"/>
      <c r="AJ64" s="202"/>
      <c r="AK64" s="202"/>
      <c r="AL64" s="202"/>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row>
    <row r="65" spans="1:67" s="32" customFormat="1" ht="73.5" customHeight="1" x14ac:dyDescent="0.3">
      <c r="A65" s="205">
        <v>20</v>
      </c>
      <c r="B65" s="280" t="s">
        <v>405</v>
      </c>
      <c r="C65" s="199" t="s">
        <v>429</v>
      </c>
      <c r="D65" s="203" t="s">
        <v>270</v>
      </c>
      <c r="E65" s="199" t="s">
        <v>430</v>
      </c>
      <c r="F65" s="199" t="s">
        <v>431</v>
      </c>
      <c r="G65" s="199" t="s">
        <v>432</v>
      </c>
      <c r="H65" s="203" t="s">
        <v>274</v>
      </c>
      <c r="I65" s="203" t="s">
        <v>218</v>
      </c>
      <c r="J65" s="199" t="s">
        <v>219</v>
      </c>
      <c r="K65" s="192" t="s">
        <v>220</v>
      </c>
      <c r="L65" s="204">
        <v>0.8</v>
      </c>
      <c r="M65" s="203" t="s">
        <v>424</v>
      </c>
      <c r="N65" s="192" t="s">
        <v>368</v>
      </c>
      <c r="O65" s="204">
        <v>0.4</v>
      </c>
      <c r="P65" s="195" t="s">
        <v>222</v>
      </c>
      <c r="Q65" s="28" t="s">
        <v>433</v>
      </c>
      <c r="R65" s="29" t="s">
        <v>225</v>
      </c>
      <c r="S65" s="29" t="s">
        <v>226</v>
      </c>
      <c r="T65" s="29" t="s">
        <v>227</v>
      </c>
      <c r="U65" s="29" t="s">
        <v>239</v>
      </c>
      <c r="V65" s="29" t="s">
        <v>229</v>
      </c>
      <c r="W65" s="29" t="s">
        <v>230</v>
      </c>
      <c r="X65" s="30" t="s">
        <v>426</v>
      </c>
      <c r="Y65" s="30" t="s">
        <v>434</v>
      </c>
      <c r="Z65" s="30" t="s">
        <v>435</v>
      </c>
      <c r="AA65" s="25">
        <v>0.4</v>
      </c>
      <c r="AB65" s="192" t="s">
        <v>276</v>
      </c>
      <c r="AC65" s="193">
        <v>0.48</v>
      </c>
      <c r="AD65" s="192" t="s">
        <v>368</v>
      </c>
      <c r="AE65" s="193">
        <v>0.4</v>
      </c>
      <c r="AF65" s="195" t="s">
        <v>222</v>
      </c>
      <c r="AG65" s="196" t="s">
        <v>210</v>
      </c>
      <c r="AH65" s="197" t="s">
        <v>235</v>
      </c>
      <c r="AI65" s="199"/>
      <c r="AJ65" s="201"/>
      <c r="AK65" s="201" t="s">
        <v>236</v>
      </c>
      <c r="AL65" s="203"/>
      <c r="AM65" s="33"/>
      <c r="AN65" s="33"/>
      <c r="AO65" s="33"/>
      <c r="AP65" s="33"/>
      <c r="AQ65" s="33"/>
      <c r="AR65" s="33"/>
      <c r="AS65" s="33"/>
      <c r="AT65" s="33"/>
      <c r="AU65" s="33"/>
      <c r="AV65" s="33"/>
      <c r="AW65" s="33"/>
      <c r="AX65" s="33"/>
      <c r="AY65" s="33"/>
      <c r="AZ65" s="33"/>
      <c r="BA65" s="33"/>
      <c r="BB65" s="33"/>
      <c r="BC65" s="33"/>
      <c r="BD65" s="33"/>
      <c r="BE65" s="33"/>
      <c r="BF65" s="33"/>
      <c r="BG65" s="33"/>
      <c r="BH65" s="33"/>
      <c r="BI65" s="33"/>
      <c r="BJ65" s="33"/>
      <c r="BK65" s="33"/>
      <c r="BL65" s="33"/>
      <c r="BM65" s="33"/>
      <c r="BN65" s="33"/>
      <c r="BO65" s="33"/>
    </row>
    <row r="66" spans="1:67" s="32" customFormat="1" ht="73.5" customHeight="1" x14ac:dyDescent="0.3">
      <c r="A66" s="205"/>
      <c r="B66" s="280"/>
      <c r="C66" s="199"/>
      <c r="D66" s="203"/>
      <c r="E66" s="199"/>
      <c r="F66" s="199"/>
      <c r="G66" s="199"/>
      <c r="H66" s="203"/>
      <c r="I66" s="203"/>
      <c r="J66" s="199"/>
      <c r="K66" s="192"/>
      <c r="L66" s="204"/>
      <c r="M66" s="203"/>
      <c r="N66" s="192"/>
      <c r="O66" s="204"/>
      <c r="P66" s="195"/>
      <c r="Q66" s="28" t="s">
        <v>242</v>
      </c>
      <c r="R66" s="29">
        <v>0</v>
      </c>
      <c r="S66" s="29" t="s">
        <v>236</v>
      </c>
      <c r="T66" s="29">
        <v>0</v>
      </c>
      <c r="U66" s="29">
        <v>0</v>
      </c>
      <c r="V66" s="29">
        <v>0</v>
      </c>
      <c r="W66" s="29">
        <v>0</v>
      </c>
      <c r="X66" s="30">
        <v>0</v>
      </c>
      <c r="Y66" s="30">
        <v>0</v>
      </c>
      <c r="Z66" s="30">
        <v>0</v>
      </c>
      <c r="AA66" s="25" t="s">
        <v>236</v>
      </c>
      <c r="AB66" s="192"/>
      <c r="AC66" s="194"/>
      <c r="AD66" s="192"/>
      <c r="AE66" s="194"/>
      <c r="AF66" s="195"/>
      <c r="AG66" s="196"/>
      <c r="AH66" s="198"/>
      <c r="AI66" s="200"/>
      <c r="AJ66" s="202"/>
      <c r="AK66" s="202"/>
      <c r="AL66" s="202"/>
      <c r="AM66" s="33"/>
      <c r="AN66" s="33"/>
      <c r="AO66" s="33"/>
      <c r="AP66" s="33"/>
      <c r="AQ66" s="33"/>
      <c r="AR66" s="33"/>
      <c r="AS66" s="33"/>
      <c r="AT66" s="33"/>
      <c r="AU66" s="33"/>
      <c r="AV66" s="33"/>
      <c r="AW66" s="33"/>
      <c r="AX66" s="33"/>
      <c r="AY66" s="33"/>
      <c r="AZ66" s="33"/>
      <c r="BA66" s="33"/>
      <c r="BB66" s="33"/>
      <c r="BC66" s="33"/>
      <c r="BD66" s="33"/>
      <c r="BE66" s="33"/>
      <c r="BF66" s="33"/>
      <c r="BG66" s="33"/>
      <c r="BH66" s="33"/>
      <c r="BI66" s="33"/>
      <c r="BJ66" s="33"/>
      <c r="BK66" s="33"/>
      <c r="BL66" s="33"/>
      <c r="BM66" s="33"/>
      <c r="BN66" s="33"/>
      <c r="BO66" s="33"/>
    </row>
    <row r="67" spans="1:67" s="32" customFormat="1" ht="73.5" customHeight="1" x14ac:dyDescent="0.3">
      <c r="A67" s="205"/>
      <c r="B67" s="280"/>
      <c r="C67" s="199"/>
      <c r="D67" s="203"/>
      <c r="E67" s="199"/>
      <c r="F67" s="199"/>
      <c r="G67" s="199"/>
      <c r="H67" s="203"/>
      <c r="I67" s="203"/>
      <c r="J67" s="199"/>
      <c r="K67" s="192"/>
      <c r="L67" s="204"/>
      <c r="M67" s="203"/>
      <c r="N67" s="192"/>
      <c r="O67" s="204"/>
      <c r="P67" s="195"/>
      <c r="Q67" s="28" t="s">
        <v>242</v>
      </c>
      <c r="R67" s="29">
        <v>0</v>
      </c>
      <c r="S67" s="29" t="s">
        <v>236</v>
      </c>
      <c r="T67" s="29">
        <v>0</v>
      </c>
      <c r="U67" s="29">
        <v>0</v>
      </c>
      <c r="V67" s="29">
        <v>0</v>
      </c>
      <c r="W67" s="29">
        <v>0</v>
      </c>
      <c r="X67" s="30">
        <v>0</v>
      </c>
      <c r="Y67" s="30">
        <v>0</v>
      </c>
      <c r="Z67" s="30">
        <v>0</v>
      </c>
      <c r="AA67" s="25" t="s">
        <v>236</v>
      </c>
      <c r="AB67" s="192"/>
      <c r="AC67" s="194"/>
      <c r="AD67" s="192"/>
      <c r="AE67" s="194"/>
      <c r="AF67" s="195"/>
      <c r="AG67" s="196"/>
      <c r="AH67" s="198"/>
      <c r="AI67" s="200"/>
      <c r="AJ67" s="202"/>
      <c r="AK67" s="202"/>
      <c r="AL67" s="202"/>
      <c r="AM67" s="33"/>
      <c r="AN67" s="33"/>
      <c r="AO67" s="33"/>
      <c r="AP67" s="33"/>
      <c r="AQ67" s="33"/>
      <c r="AR67" s="33"/>
      <c r="AS67" s="33"/>
      <c r="AT67" s="33"/>
      <c r="AU67" s="33"/>
      <c r="AV67" s="33"/>
      <c r="AW67" s="33"/>
      <c r="AX67" s="33"/>
      <c r="AY67" s="33"/>
      <c r="AZ67" s="33"/>
      <c r="BA67" s="33"/>
      <c r="BB67" s="33"/>
      <c r="BC67" s="33"/>
      <c r="BD67" s="33"/>
      <c r="BE67" s="33"/>
      <c r="BF67" s="33"/>
      <c r="BG67" s="33"/>
      <c r="BH67" s="33"/>
      <c r="BI67" s="33"/>
      <c r="BJ67" s="33"/>
      <c r="BK67" s="33"/>
      <c r="BL67" s="33"/>
      <c r="BM67" s="33"/>
      <c r="BN67" s="33"/>
      <c r="BO67" s="33"/>
    </row>
    <row r="68" spans="1:67" ht="73.5" customHeight="1" x14ac:dyDescent="0.3">
      <c r="A68" s="190">
        <v>21</v>
      </c>
      <c r="B68" s="147" t="s">
        <v>405</v>
      </c>
      <c r="C68" s="141" t="s">
        <v>436</v>
      </c>
      <c r="D68" s="145" t="s">
        <v>270</v>
      </c>
      <c r="E68" s="141" t="s">
        <v>437</v>
      </c>
      <c r="F68" s="141" t="s">
        <v>438</v>
      </c>
      <c r="G68" s="141" t="s">
        <v>439</v>
      </c>
      <c r="H68" s="145" t="s">
        <v>274</v>
      </c>
      <c r="I68" s="145" t="s">
        <v>218</v>
      </c>
      <c r="J68" s="141" t="s">
        <v>219</v>
      </c>
      <c r="K68" s="148" t="s">
        <v>220</v>
      </c>
      <c r="L68" s="149">
        <v>0.8</v>
      </c>
      <c r="M68" s="145" t="s">
        <v>424</v>
      </c>
      <c r="N68" s="148" t="s">
        <v>368</v>
      </c>
      <c r="O68" s="149">
        <v>0.4</v>
      </c>
      <c r="P68" s="150" t="s">
        <v>222</v>
      </c>
      <c r="Q68" s="22" t="s">
        <v>440</v>
      </c>
      <c r="R68" s="23" t="s">
        <v>441</v>
      </c>
      <c r="S68" s="23" t="s">
        <v>226</v>
      </c>
      <c r="T68" s="23" t="s">
        <v>227</v>
      </c>
      <c r="U68" s="23" t="s">
        <v>239</v>
      </c>
      <c r="V68" s="23" t="s">
        <v>229</v>
      </c>
      <c r="W68" s="23" t="s">
        <v>230</v>
      </c>
      <c r="X68" s="24" t="s">
        <v>415</v>
      </c>
      <c r="Y68" s="24" t="s">
        <v>442</v>
      </c>
      <c r="Z68" s="24" t="s">
        <v>443</v>
      </c>
      <c r="AA68" s="25">
        <v>0.3</v>
      </c>
      <c r="AB68" s="148" t="s">
        <v>276</v>
      </c>
      <c r="AC68" s="151">
        <v>0.56000000000000005</v>
      </c>
      <c r="AD68" s="148" t="s">
        <v>368</v>
      </c>
      <c r="AE68" s="151">
        <v>0.4</v>
      </c>
      <c r="AF68" s="150" t="s">
        <v>222</v>
      </c>
      <c r="AG68" s="153" t="s">
        <v>210</v>
      </c>
      <c r="AH68" s="139" t="s">
        <v>235</v>
      </c>
      <c r="AI68" s="141"/>
      <c r="AJ68" s="143"/>
      <c r="AK68" s="143" t="s">
        <v>236</v>
      </c>
      <c r="AL68" s="145"/>
      <c r="AM68" s="14"/>
      <c r="AN68" s="14"/>
      <c r="AO68" s="14"/>
      <c r="AP68" s="14"/>
      <c r="AQ68" s="14"/>
      <c r="AR68" s="14"/>
      <c r="AS68" s="14"/>
      <c r="AT68" s="14"/>
      <c r="AU68" s="14"/>
      <c r="AV68" s="14"/>
      <c r="AW68" s="14"/>
      <c r="AX68" s="14"/>
      <c r="AY68" s="14"/>
      <c r="AZ68" s="14"/>
      <c r="BA68" s="14"/>
      <c r="BB68" s="14"/>
      <c r="BC68" s="14"/>
      <c r="BD68" s="14"/>
      <c r="BE68" s="14"/>
      <c r="BF68" s="14"/>
      <c r="BG68" s="14"/>
      <c r="BH68" s="14"/>
      <c r="BI68" s="14"/>
      <c r="BJ68" s="14"/>
      <c r="BK68" s="14"/>
      <c r="BL68" s="14"/>
      <c r="BM68" s="14"/>
      <c r="BN68" s="14"/>
      <c r="BO68" s="14"/>
    </row>
    <row r="69" spans="1:67" ht="73.5" customHeight="1" x14ac:dyDescent="0.3">
      <c r="A69" s="190"/>
      <c r="B69" s="147"/>
      <c r="C69" s="141"/>
      <c r="D69" s="145"/>
      <c r="E69" s="141"/>
      <c r="F69" s="141"/>
      <c r="G69" s="141"/>
      <c r="H69" s="145"/>
      <c r="I69" s="145"/>
      <c r="J69" s="141"/>
      <c r="K69" s="148"/>
      <c r="L69" s="149"/>
      <c r="M69" s="145"/>
      <c r="N69" s="148"/>
      <c r="O69" s="149"/>
      <c r="P69" s="150"/>
      <c r="Q69" s="22" t="s">
        <v>242</v>
      </c>
      <c r="R69" s="23">
        <v>0</v>
      </c>
      <c r="S69" s="23" t="s">
        <v>236</v>
      </c>
      <c r="T69" s="23">
        <v>0</v>
      </c>
      <c r="U69" s="23">
        <v>0</v>
      </c>
      <c r="V69" s="23">
        <v>0</v>
      </c>
      <c r="W69" s="23">
        <v>0</v>
      </c>
      <c r="X69" s="24">
        <v>0</v>
      </c>
      <c r="Y69" s="24">
        <v>0</v>
      </c>
      <c r="Z69" s="24">
        <v>0</v>
      </c>
      <c r="AA69" s="25" t="s">
        <v>236</v>
      </c>
      <c r="AB69" s="148"/>
      <c r="AC69" s="152"/>
      <c r="AD69" s="148"/>
      <c r="AE69" s="152"/>
      <c r="AF69" s="150"/>
      <c r="AG69" s="153"/>
      <c r="AH69" s="140"/>
      <c r="AI69" s="142"/>
      <c r="AJ69" s="144"/>
      <c r="AK69" s="144"/>
      <c r="AL69" s="144"/>
    </row>
    <row r="70" spans="1:67" ht="73.5" customHeight="1" x14ac:dyDescent="0.3">
      <c r="A70" s="190"/>
      <c r="B70" s="147"/>
      <c r="C70" s="141"/>
      <c r="D70" s="145"/>
      <c r="E70" s="141"/>
      <c r="F70" s="141"/>
      <c r="G70" s="141"/>
      <c r="H70" s="145"/>
      <c r="I70" s="145"/>
      <c r="J70" s="141"/>
      <c r="K70" s="148"/>
      <c r="L70" s="149"/>
      <c r="M70" s="145"/>
      <c r="N70" s="148"/>
      <c r="O70" s="149"/>
      <c r="P70" s="150"/>
      <c r="Q70" s="22" t="s">
        <v>242</v>
      </c>
      <c r="R70" s="23">
        <v>0</v>
      </c>
      <c r="S70" s="23" t="s">
        <v>236</v>
      </c>
      <c r="T70" s="23">
        <v>0</v>
      </c>
      <c r="U70" s="23">
        <v>0</v>
      </c>
      <c r="V70" s="23">
        <v>0</v>
      </c>
      <c r="W70" s="23">
        <v>0</v>
      </c>
      <c r="X70" s="24">
        <v>0</v>
      </c>
      <c r="Y70" s="24">
        <v>0</v>
      </c>
      <c r="Z70" s="24">
        <v>0</v>
      </c>
      <c r="AA70" s="25" t="s">
        <v>236</v>
      </c>
      <c r="AB70" s="148"/>
      <c r="AC70" s="152"/>
      <c r="AD70" s="148"/>
      <c r="AE70" s="152"/>
      <c r="AF70" s="150"/>
      <c r="AG70" s="153"/>
      <c r="AH70" s="140"/>
      <c r="AI70" s="142"/>
      <c r="AJ70" s="144"/>
      <c r="AK70" s="144"/>
      <c r="AL70" s="144"/>
    </row>
    <row r="71" spans="1:67" ht="117.75" customHeight="1" x14ac:dyDescent="0.3">
      <c r="A71" s="190">
        <v>22</v>
      </c>
      <c r="B71" s="147" t="s">
        <v>405</v>
      </c>
      <c r="C71" s="141" t="s">
        <v>444</v>
      </c>
      <c r="D71" s="145" t="s">
        <v>213</v>
      </c>
      <c r="E71" s="141" t="s">
        <v>445</v>
      </c>
      <c r="F71" s="141" t="s">
        <v>446</v>
      </c>
      <c r="G71" s="141" t="s">
        <v>447</v>
      </c>
      <c r="H71" s="145" t="s">
        <v>274</v>
      </c>
      <c r="I71" s="145" t="s">
        <v>218</v>
      </c>
      <c r="J71" s="141" t="s">
        <v>248</v>
      </c>
      <c r="K71" s="148" t="s">
        <v>249</v>
      </c>
      <c r="L71" s="149">
        <v>0.6</v>
      </c>
      <c r="M71" s="145" t="s">
        <v>424</v>
      </c>
      <c r="N71" s="148" t="s">
        <v>368</v>
      </c>
      <c r="O71" s="149">
        <v>0.4</v>
      </c>
      <c r="P71" s="150" t="s">
        <v>222</v>
      </c>
      <c r="Q71" s="22" t="s">
        <v>448</v>
      </c>
      <c r="R71" s="23">
        <v>0</v>
      </c>
      <c r="S71" s="23" t="s">
        <v>236</v>
      </c>
      <c r="T71" s="23">
        <v>0</v>
      </c>
      <c r="U71" s="23">
        <v>0</v>
      </c>
      <c r="V71" s="23">
        <v>0</v>
      </c>
      <c r="W71" s="23">
        <v>0</v>
      </c>
      <c r="X71" s="24">
        <v>0</v>
      </c>
      <c r="Y71" s="24">
        <v>0</v>
      </c>
      <c r="Z71" s="24">
        <v>0</v>
      </c>
      <c r="AA71" s="25" t="s">
        <v>236</v>
      </c>
      <c r="AB71" s="148" t="s">
        <v>249</v>
      </c>
      <c r="AC71" s="151">
        <v>0.6</v>
      </c>
      <c r="AD71" s="148" t="s">
        <v>368</v>
      </c>
      <c r="AE71" s="151">
        <v>0.4</v>
      </c>
      <c r="AF71" s="150" t="s">
        <v>222</v>
      </c>
      <c r="AG71" s="153" t="s">
        <v>210</v>
      </c>
      <c r="AH71" s="139" t="s">
        <v>235</v>
      </c>
      <c r="AI71" s="141"/>
      <c r="AJ71" s="143"/>
      <c r="AK71" s="143" t="s">
        <v>236</v>
      </c>
      <c r="AL71" s="145"/>
      <c r="AM71" s="14"/>
      <c r="AN71" s="14"/>
      <c r="AO71" s="14"/>
      <c r="AP71" s="14"/>
      <c r="AQ71" s="14"/>
      <c r="AR71" s="14"/>
      <c r="AS71" s="14"/>
      <c r="AT71" s="14"/>
      <c r="AU71" s="14"/>
      <c r="AV71" s="14"/>
      <c r="AW71" s="14"/>
      <c r="AX71" s="14"/>
      <c r="AY71" s="14"/>
      <c r="AZ71" s="14"/>
      <c r="BA71" s="14"/>
      <c r="BB71" s="14"/>
      <c r="BC71" s="14"/>
      <c r="BD71" s="14"/>
      <c r="BE71" s="14"/>
      <c r="BF71" s="14"/>
      <c r="BG71" s="14"/>
      <c r="BH71" s="14"/>
      <c r="BI71" s="14"/>
      <c r="BJ71" s="14"/>
      <c r="BK71" s="14"/>
      <c r="BL71" s="14"/>
      <c r="BM71" s="14"/>
      <c r="BN71" s="14"/>
      <c r="BO71" s="14"/>
    </row>
    <row r="72" spans="1:67" ht="73.5" customHeight="1" x14ac:dyDescent="0.3">
      <c r="A72" s="190"/>
      <c r="B72" s="147"/>
      <c r="C72" s="141"/>
      <c r="D72" s="145"/>
      <c r="E72" s="141"/>
      <c r="F72" s="141"/>
      <c r="G72" s="141"/>
      <c r="H72" s="145"/>
      <c r="I72" s="145"/>
      <c r="J72" s="141"/>
      <c r="K72" s="148"/>
      <c r="L72" s="149"/>
      <c r="M72" s="145"/>
      <c r="N72" s="148"/>
      <c r="O72" s="149"/>
      <c r="P72" s="150"/>
      <c r="Q72" s="22" t="s">
        <v>242</v>
      </c>
      <c r="R72" s="23">
        <v>0</v>
      </c>
      <c r="S72" s="23" t="s">
        <v>236</v>
      </c>
      <c r="T72" s="23">
        <v>0</v>
      </c>
      <c r="U72" s="23">
        <v>0</v>
      </c>
      <c r="V72" s="23">
        <v>0</v>
      </c>
      <c r="W72" s="23">
        <v>0</v>
      </c>
      <c r="X72" s="24">
        <v>0</v>
      </c>
      <c r="Y72" s="24">
        <v>0</v>
      </c>
      <c r="Z72" s="24">
        <v>0</v>
      </c>
      <c r="AA72" s="25" t="s">
        <v>236</v>
      </c>
      <c r="AB72" s="148"/>
      <c r="AC72" s="152"/>
      <c r="AD72" s="148"/>
      <c r="AE72" s="152"/>
      <c r="AF72" s="150"/>
      <c r="AG72" s="153"/>
      <c r="AH72" s="140"/>
      <c r="AI72" s="142"/>
      <c r="AJ72" s="144"/>
      <c r="AK72" s="144"/>
      <c r="AL72" s="144"/>
    </row>
    <row r="73" spans="1:67" ht="73.5" customHeight="1" x14ac:dyDescent="0.3">
      <c r="A73" s="190"/>
      <c r="B73" s="147"/>
      <c r="C73" s="141"/>
      <c r="D73" s="145"/>
      <c r="E73" s="141"/>
      <c r="F73" s="141"/>
      <c r="G73" s="141"/>
      <c r="H73" s="145"/>
      <c r="I73" s="145"/>
      <c r="J73" s="141"/>
      <c r="K73" s="148"/>
      <c r="L73" s="149"/>
      <c r="M73" s="145"/>
      <c r="N73" s="148"/>
      <c r="O73" s="149"/>
      <c r="P73" s="150"/>
      <c r="Q73" s="22" t="s">
        <v>242</v>
      </c>
      <c r="R73" s="23">
        <v>0</v>
      </c>
      <c r="S73" s="23" t="s">
        <v>236</v>
      </c>
      <c r="T73" s="23">
        <v>0</v>
      </c>
      <c r="U73" s="23">
        <v>0</v>
      </c>
      <c r="V73" s="23">
        <v>0</v>
      </c>
      <c r="W73" s="23">
        <v>0</v>
      </c>
      <c r="X73" s="24">
        <v>0</v>
      </c>
      <c r="Y73" s="24">
        <v>0</v>
      </c>
      <c r="Z73" s="24">
        <v>0</v>
      </c>
      <c r="AA73" s="25" t="s">
        <v>236</v>
      </c>
      <c r="AB73" s="148"/>
      <c r="AC73" s="152"/>
      <c r="AD73" s="148"/>
      <c r="AE73" s="152"/>
      <c r="AF73" s="150"/>
      <c r="AG73" s="153"/>
      <c r="AH73" s="140"/>
      <c r="AI73" s="142"/>
      <c r="AJ73" s="144"/>
      <c r="AK73" s="144"/>
      <c r="AL73" s="144"/>
    </row>
    <row r="74" spans="1:67" ht="73.5" customHeight="1" x14ac:dyDescent="0.3">
      <c r="A74" s="190">
        <v>23</v>
      </c>
      <c r="B74" s="147" t="s">
        <v>405</v>
      </c>
      <c r="C74" s="141" t="s">
        <v>449</v>
      </c>
      <c r="D74" s="145" t="s">
        <v>294</v>
      </c>
      <c r="E74" s="141" t="s">
        <v>450</v>
      </c>
      <c r="F74" s="141" t="s">
        <v>451</v>
      </c>
      <c r="G74" s="141" t="s">
        <v>452</v>
      </c>
      <c r="H74" s="145" t="s">
        <v>308</v>
      </c>
      <c r="I74" s="145" t="s">
        <v>218</v>
      </c>
      <c r="J74" s="141" t="s">
        <v>219</v>
      </c>
      <c r="K74" s="148" t="s">
        <v>220</v>
      </c>
      <c r="L74" s="149">
        <v>0.8</v>
      </c>
      <c r="M74" s="145" t="s">
        <v>453</v>
      </c>
      <c r="N74" s="148" t="s">
        <v>357</v>
      </c>
      <c r="O74" s="149">
        <v>1</v>
      </c>
      <c r="P74" s="150" t="s">
        <v>358</v>
      </c>
      <c r="Q74" s="22" t="s">
        <v>454</v>
      </c>
      <c r="R74" s="23" t="s">
        <v>225</v>
      </c>
      <c r="S74" s="23" t="s">
        <v>226</v>
      </c>
      <c r="T74" s="23" t="s">
        <v>227</v>
      </c>
      <c r="U74" s="23" t="s">
        <v>239</v>
      </c>
      <c r="V74" s="23" t="s">
        <v>229</v>
      </c>
      <c r="W74" s="23" t="s">
        <v>230</v>
      </c>
      <c r="X74" s="24" t="s">
        <v>426</v>
      </c>
      <c r="Y74" s="24" t="s">
        <v>434</v>
      </c>
      <c r="Z74" s="24" t="s">
        <v>435</v>
      </c>
      <c r="AA74" s="25">
        <v>0.4</v>
      </c>
      <c r="AB74" s="148" t="s">
        <v>276</v>
      </c>
      <c r="AC74" s="151">
        <v>0.48</v>
      </c>
      <c r="AD74" s="148" t="s">
        <v>357</v>
      </c>
      <c r="AE74" s="151">
        <v>1</v>
      </c>
      <c r="AF74" s="150" t="s">
        <v>358</v>
      </c>
      <c r="AG74" s="153" t="s">
        <v>282</v>
      </c>
      <c r="AH74" s="139" t="s">
        <v>283</v>
      </c>
      <c r="AI74" s="141" t="s">
        <v>455</v>
      </c>
      <c r="AJ74" s="143">
        <v>45291</v>
      </c>
      <c r="AK74" s="143" t="s">
        <v>286</v>
      </c>
      <c r="AL74" s="145" t="s">
        <v>419</v>
      </c>
      <c r="AM74" s="14"/>
      <c r="AN74" s="14"/>
      <c r="AO74" s="14"/>
      <c r="AP74" s="14"/>
      <c r="AQ74" s="14"/>
      <c r="AR74" s="14"/>
      <c r="AS74" s="14"/>
      <c r="AT74" s="14"/>
      <c r="AU74" s="14"/>
      <c r="AV74" s="14"/>
      <c r="AW74" s="14"/>
      <c r="AX74" s="14"/>
      <c r="AY74" s="14"/>
      <c r="AZ74" s="14"/>
      <c r="BA74" s="14"/>
      <c r="BB74" s="14"/>
      <c r="BC74" s="14"/>
      <c r="BD74" s="14"/>
      <c r="BE74" s="14"/>
      <c r="BF74" s="14"/>
      <c r="BG74" s="14"/>
      <c r="BH74" s="14"/>
      <c r="BI74" s="14"/>
      <c r="BJ74" s="14"/>
      <c r="BK74" s="14"/>
      <c r="BL74" s="14"/>
      <c r="BM74" s="14"/>
      <c r="BN74" s="14"/>
      <c r="BO74" s="14"/>
    </row>
    <row r="75" spans="1:67" ht="73.5" customHeight="1" x14ac:dyDescent="0.3">
      <c r="A75" s="190"/>
      <c r="B75" s="147"/>
      <c r="C75" s="141"/>
      <c r="D75" s="145"/>
      <c r="E75" s="141"/>
      <c r="F75" s="141"/>
      <c r="G75" s="141"/>
      <c r="H75" s="145"/>
      <c r="I75" s="145"/>
      <c r="J75" s="141"/>
      <c r="K75" s="148"/>
      <c r="L75" s="149"/>
      <c r="M75" s="145"/>
      <c r="N75" s="148"/>
      <c r="O75" s="149"/>
      <c r="P75" s="150"/>
      <c r="Q75" s="22" t="s">
        <v>242</v>
      </c>
      <c r="R75" s="23">
        <v>0</v>
      </c>
      <c r="S75" s="23" t="s">
        <v>236</v>
      </c>
      <c r="T75" s="23">
        <v>0</v>
      </c>
      <c r="U75" s="23">
        <v>0</v>
      </c>
      <c r="V75" s="23">
        <v>0</v>
      </c>
      <c r="W75" s="23">
        <v>0</v>
      </c>
      <c r="X75" s="24">
        <v>0</v>
      </c>
      <c r="Y75" s="24">
        <v>0</v>
      </c>
      <c r="Z75" s="24">
        <v>0</v>
      </c>
      <c r="AA75" s="25" t="s">
        <v>236</v>
      </c>
      <c r="AB75" s="148"/>
      <c r="AC75" s="152"/>
      <c r="AD75" s="148"/>
      <c r="AE75" s="152"/>
      <c r="AF75" s="150"/>
      <c r="AG75" s="153"/>
      <c r="AH75" s="140"/>
      <c r="AI75" s="142"/>
      <c r="AJ75" s="144"/>
      <c r="AK75" s="144"/>
      <c r="AL75" s="144"/>
    </row>
    <row r="76" spans="1:67" ht="73.5" customHeight="1" x14ac:dyDescent="0.3">
      <c r="A76" s="190"/>
      <c r="B76" s="147"/>
      <c r="C76" s="141"/>
      <c r="D76" s="145"/>
      <c r="E76" s="141"/>
      <c r="F76" s="141"/>
      <c r="G76" s="141"/>
      <c r="H76" s="145"/>
      <c r="I76" s="145"/>
      <c r="J76" s="141"/>
      <c r="K76" s="148"/>
      <c r="L76" s="149"/>
      <c r="M76" s="145"/>
      <c r="N76" s="148"/>
      <c r="O76" s="149"/>
      <c r="P76" s="150"/>
      <c r="Q76" s="22" t="s">
        <v>242</v>
      </c>
      <c r="R76" s="23">
        <v>0</v>
      </c>
      <c r="S76" s="23" t="s">
        <v>236</v>
      </c>
      <c r="T76" s="23">
        <v>0</v>
      </c>
      <c r="U76" s="23">
        <v>0</v>
      </c>
      <c r="V76" s="23">
        <v>0</v>
      </c>
      <c r="W76" s="23">
        <v>0</v>
      </c>
      <c r="X76" s="24">
        <v>0</v>
      </c>
      <c r="Y76" s="24">
        <v>0</v>
      </c>
      <c r="Z76" s="24">
        <v>0</v>
      </c>
      <c r="AA76" s="25" t="s">
        <v>236</v>
      </c>
      <c r="AB76" s="148"/>
      <c r="AC76" s="152"/>
      <c r="AD76" s="148"/>
      <c r="AE76" s="152"/>
      <c r="AF76" s="150"/>
      <c r="AG76" s="153"/>
      <c r="AH76" s="140"/>
      <c r="AI76" s="142"/>
      <c r="AJ76" s="144"/>
      <c r="AK76" s="144"/>
      <c r="AL76" s="144"/>
    </row>
    <row r="77" spans="1:67" ht="73.5" customHeight="1" x14ac:dyDescent="0.3">
      <c r="A77" s="190">
        <v>24</v>
      </c>
      <c r="B77" s="147" t="s">
        <v>405</v>
      </c>
      <c r="C77" s="141" t="s">
        <v>449</v>
      </c>
      <c r="D77" s="145" t="s">
        <v>294</v>
      </c>
      <c r="E77" s="141" t="s">
        <v>456</v>
      </c>
      <c r="F77" s="141" t="s">
        <v>457</v>
      </c>
      <c r="G77" s="141" t="s">
        <v>458</v>
      </c>
      <c r="H77" s="145" t="s">
        <v>308</v>
      </c>
      <c r="I77" s="145" t="s">
        <v>218</v>
      </c>
      <c r="J77" s="141" t="s">
        <v>219</v>
      </c>
      <c r="K77" s="148" t="s">
        <v>220</v>
      </c>
      <c r="L77" s="149">
        <v>0.8</v>
      </c>
      <c r="M77" s="145" t="s">
        <v>453</v>
      </c>
      <c r="N77" s="148" t="s">
        <v>357</v>
      </c>
      <c r="O77" s="149">
        <v>1</v>
      </c>
      <c r="P77" s="150" t="s">
        <v>358</v>
      </c>
      <c r="Q77" s="22" t="s">
        <v>459</v>
      </c>
      <c r="R77" s="23" t="s">
        <v>225</v>
      </c>
      <c r="S77" s="23" t="s">
        <v>226</v>
      </c>
      <c r="T77" s="23" t="s">
        <v>227</v>
      </c>
      <c r="U77" s="23" t="s">
        <v>239</v>
      </c>
      <c r="V77" s="23" t="s">
        <v>229</v>
      </c>
      <c r="W77" s="23" t="s">
        <v>230</v>
      </c>
      <c r="X77" s="24" t="s">
        <v>426</v>
      </c>
      <c r="Y77" s="24" t="s">
        <v>460</v>
      </c>
      <c r="Z77" s="24" t="s">
        <v>435</v>
      </c>
      <c r="AA77" s="25">
        <v>0.4</v>
      </c>
      <c r="AB77" s="148" t="s">
        <v>276</v>
      </c>
      <c r="AC77" s="151">
        <v>0.48</v>
      </c>
      <c r="AD77" s="148" t="s">
        <v>357</v>
      </c>
      <c r="AE77" s="151">
        <v>1</v>
      </c>
      <c r="AF77" s="150" t="s">
        <v>358</v>
      </c>
      <c r="AG77" s="153" t="s">
        <v>282</v>
      </c>
      <c r="AH77" s="139" t="s">
        <v>283</v>
      </c>
      <c r="AI77" s="141" t="s">
        <v>461</v>
      </c>
      <c r="AJ77" s="143">
        <v>45291</v>
      </c>
      <c r="AK77" s="143" t="s">
        <v>286</v>
      </c>
      <c r="AL77" s="145" t="s">
        <v>419</v>
      </c>
      <c r="AM77" s="14"/>
      <c r="AN77" s="14"/>
      <c r="AO77" s="14"/>
      <c r="AP77" s="14"/>
      <c r="AQ77" s="14"/>
      <c r="AR77" s="14"/>
      <c r="AS77" s="14"/>
      <c r="AT77" s="14"/>
      <c r="AU77" s="14"/>
      <c r="AV77" s="14"/>
      <c r="AW77" s="14"/>
      <c r="AX77" s="14"/>
      <c r="AY77" s="14"/>
      <c r="AZ77" s="14"/>
      <c r="BA77" s="14"/>
      <c r="BB77" s="14"/>
      <c r="BC77" s="14"/>
      <c r="BD77" s="14"/>
      <c r="BE77" s="14"/>
      <c r="BF77" s="14"/>
      <c r="BG77" s="14"/>
      <c r="BH77" s="14"/>
      <c r="BI77" s="14"/>
      <c r="BJ77" s="14"/>
      <c r="BK77" s="14"/>
      <c r="BL77" s="14"/>
      <c r="BM77" s="14"/>
      <c r="BN77" s="14"/>
      <c r="BO77" s="14"/>
    </row>
    <row r="78" spans="1:67" ht="73.5" customHeight="1" x14ac:dyDescent="0.3">
      <c r="A78" s="190"/>
      <c r="B78" s="147"/>
      <c r="C78" s="141"/>
      <c r="D78" s="145"/>
      <c r="E78" s="141"/>
      <c r="F78" s="141"/>
      <c r="G78" s="141"/>
      <c r="H78" s="145"/>
      <c r="I78" s="145"/>
      <c r="J78" s="141"/>
      <c r="K78" s="148"/>
      <c r="L78" s="149"/>
      <c r="M78" s="145"/>
      <c r="N78" s="148"/>
      <c r="O78" s="149"/>
      <c r="P78" s="150"/>
      <c r="Q78" s="22" t="s">
        <v>242</v>
      </c>
      <c r="R78" s="23">
        <v>0</v>
      </c>
      <c r="S78" s="23" t="s">
        <v>236</v>
      </c>
      <c r="T78" s="23">
        <v>0</v>
      </c>
      <c r="U78" s="23">
        <v>0</v>
      </c>
      <c r="V78" s="23">
        <v>0</v>
      </c>
      <c r="W78" s="23">
        <v>0</v>
      </c>
      <c r="X78" s="24">
        <v>0</v>
      </c>
      <c r="Y78" s="24">
        <v>0</v>
      </c>
      <c r="Z78" s="24">
        <v>0</v>
      </c>
      <c r="AA78" s="25" t="s">
        <v>236</v>
      </c>
      <c r="AB78" s="148"/>
      <c r="AC78" s="152"/>
      <c r="AD78" s="148"/>
      <c r="AE78" s="152"/>
      <c r="AF78" s="150"/>
      <c r="AG78" s="153"/>
      <c r="AH78" s="140"/>
      <c r="AI78" s="142"/>
      <c r="AJ78" s="144"/>
      <c r="AK78" s="144"/>
      <c r="AL78" s="144"/>
    </row>
    <row r="79" spans="1:67" ht="73.5" customHeight="1" x14ac:dyDescent="0.3">
      <c r="A79" s="190"/>
      <c r="B79" s="147"/>
      <c r="C79" s="141"/>
      <c r="D79" s="145"/>
      <c r="E79" s="141"/>
      <c r="F79" s="141"/>
      <c r="G79" s="141"/>
      <c r="H79" s="145"/>
      <c r="I79" s="145"/>
      <c r="J79" s="141"/>
      <c r="K79" s="148"/>
      <c r="L79" s="149"/>
      <c r="M79" s="145"/>
      <c r="N79" s="148"/>
      <c r="O79" s="149"/>
      <c r="P79" s="150"/>
      <c r="Q79" s="22" t="s">
        <v>242</v>
      </c>
      <c r="R79" s="23">
        <v>0</v>
      </c>
      <c r="S79" s="23" t="s">
        <v>236</v>
      </c>
      <c r="T79" s="23">
        <v>0</v>
      </c>
      <c r="U79" s="23">
        <v>0</v>
      </c>
      <c r="V79" s="23">
        <v>0</v>
      </c>
      <c r="W79" s="23">
        <v>0</v>
      </c>
      <c r="X79" s="24">
        <v>0</v>
      </c>
      <c r="Y79" s="24">
        <v>0</v>
      </c>
      <c r="Z79" s="24">
        <v>0</v>
      </c>
      <c r="AA79" s="25" t="s">
        <v>236</v>
      </c>
      <c r="AB79" s="148"/>
      <c r="AC79" s="152"/>
      <c r="AD79" s="148"/>
      <c r="AE79" s="152"/>
      <c r="AF79" s="150"/>
      <c r="AG79" s="153"/>
      <c r="AH79" s="140"/>
      <c r="AI79" s="142"/>
      <c r="AJ79" s="144"/>
      <c r="AK79" s="144"/>
      <c r="AL79" s="144"/>
    </row>
    <row r="80" spans="1:67" ht="73.5" customHeight="1" x14ac:dyDescent="0.3">
      <c r="A80" s="212">
        <v>25</v>
      </c>
      <c r="B80" s="223" t="s">
        <v>405</v>
      </c>
      <c r="C80" s="169" t="s">
        <v>449</v>
      </c>
      <c r="D80" s="175" t="s">
        <v>270</v>
      </c>
      <c r="E80" s="169" t="s">
        <v>462</v>
      </c>
      <c r="F80" s="169" t="s">
        <v>463</v>
      </c>
      <c r="G80" s="169" t="s">
        <v>464</v>
      </c>
      <c r="H80" s="175" t="s">
        <v>400</v>
      </c>
      <c r="I80" s="175" t="s">
        <v>218</v>
      </c>
      <c r="J80" s="169" t="s">
        <v>219</v>
      </c>
      <c r="K80" s="157" t="s">
        <v>220</v>
      </c>
      <c r="L80" s="182">
        <v>0.8</v>
      </c>
      <c r="M80" s="175" t="s">
        <v>453</v>
      </c>
      <c r="N80" s="157" t="s">
        <v>357</v>
      </c>
      <c r="O80" s="182">
        <v>1</v>
      </c>
      <c r="P80" s="160" t="s">
        <v>358</v>
      </c>
      <c r="Q80" s="22" t="s">
        <v>465</v>
      </c>
      <c r="R80" s="23" t="s">
        <v>225</v>
      </c>
      <c r="S80" s="23" t="s">
        <v>226</v>
      </c>
      <c r="T80" s="23" t="s">
        <v>227</v>
      </c>
      <c r="U80" s="23" t="s">
        <v>239</v>
      </c>
      <c r="V80" s="23" t="s">
        <v>229</v>
      </c>
      <c r="W80" s="23" t="s">
        <v>230</v>
      </c>
      <c r="X80" s="24" t="s">
        <v>426</v>
      </c>
      <c r="Y80" s="24" t="s">
        <v>460</v>
      </c>
      <c r="Z80" s="24" t="s">
        <v>435</v>
      </c>
      <c r="AA80" s="25">
        <v>0.4</v>
      </c>
      <c r="AB80" s="157" t="s">
        <v>276</v>
      </c>
      <c r="AC80" s="154">
        <v>0.48</v>
      </c>
      <c r="AD80" s="157" t="s">
        <v>357</v>
      </c>
      <c r="AE80" s="154">
        <v>1</v>
      </c>
      <c r="AF80" s="160" t="s">
        <v>358</v>
      </c>
      <c r="AG80" s="163" t="s">
        <v>282</v>
      </c>
      <c r="AH80" s="166" t="s">
        <v>283</v>
      </c>
      <c r="AI80" s="169" t="s">
        <v>466</v>
      </c>
      <c r="AJ80" s="172">
        <v>45291</v>
      </c>
      <c r="AK80" s="172" t="s">
        <v>286</v>
      </c>
      <c r="AL80" s="175" t="s">
        <v>419</v>
      </c>
      <c r="AM80" s="14"/>
      <c r="AN80" s="14"/>
      <c r="AO80" s="14"/>
      <c r="AP80" s="14"/>
      <c r="AQ80" s="14"/>
      <c r="AR80" s="14"/>
      <c r="AS80" s="14"/>
      <c r="AT80" s="14"/>
      <c r="AU80" s="14"/>
      <c r="AV80" s="14"/>
      <c r="AW80" s="14"/>
      <c r="AX80" s="14"/>
      <c r="AY80" s="14"/>
      <c r="AZ80" s="14"/>
      <c r="BA80" s="14"/>
      <c r="BB80" s="14"/>
      <c r="BC80" s="14"/>
      <c r="BD80" s="14"/>
      <c r="BE80" s="14"/>
      <c r="BF80" s="14"/>
      <c r="BG80" s="14"/>
      <c r="BH80" s="14"/>
      <c r="BI80" s="14"/>
      <c r="BJ80" s="14"/>
      <c r="BK80" s="14"/>
      <c r="BL80" s="14"/>
      <c r="BM80" s="14"/>
      <c r="BN80" s="14"/>
      <c r="BO80" s="14"/>
    </row>
    <row r="81" spans="1:67" ht="73.5" customHeight="1" x14ac:dyDescent="0.3">
      <c r="A81" s="213"/>
      <c r="B81" s="224"/>
      <c r="C81" s="170"/>
      <c r="D81" s="173"/>
      <c r="E81" s="170"/>
      <c r="F81" s="170"/>
      <c r="G81" s="170"/>
      <c r="H81" s="173"/>
      <c r="I81" s="173"/>
      <c r="J81" s="170"/>
      <c r="K81" s="158"/>
      <c r="L81" s="183"/>
      <c r="M81" s="173"/>
      <c r="N81" s="158"/>
      <c r="O81" s="183"/>
      <c r="P81" s="161"/>
      <c r="Q81" s="22" t="s">
        <v>242</v>
      </c>
      <c r="R81" s="23">
        <v>0</v>
      </c>
      <c r="S81" s="23" t="s">
        <v>236</v>
      </c>
      <c r="T81" s="23">
        <v>0</v>
      </c>
      <c r="U81" s="23">
        <v>0</v>
      </c>
      <c r="V81" s="23">
        <v>0</v>
      </c>
      <c r="W81" s="23">
        <v>0</v>
      </c>
      <c r="X81" s="24">
        <v>0</v>
      </c>
      <c r="Y81" s="24">
        <v>0</v>
      </c>
      <c r="Z81" s="24">
        <v>0</v>
      </c>
      <c r="AA81" s="25" t="s">
        <v>236</v>
      </c>
      <c r="AB81" s="158"/>
      <c r="AC81" s="155"/>
      <c r="AD81" s="158"/>
      <c r="AE81" s="155"/>
      <c r="AF81" s="161"/>
      <c r="AG81" s="164"/>
      <c r="AH81" s="167"/>
      <c r="AI81" s="170"/>
      <c r="AJ81" s="173"/>
      <c r="AK81" s="173"/>
      <c r="AL81" s="173"/>
      <c r="AM81" s="14"/>
      <c r="AN81" s="14"/>
      <c r="AO81" s="14"/>
      <c r="AP81" s="14"/>
      <c r="AQ81" s="14"/>
      <c r="AR81" s="14"/>
      <c r="AS81" s="14"/>
      <c r="AT81" s="14"/>
      <c r="AU81" s="14"/>
      <c r="AV81" s="14"/>
      <c r="AW81" s="14"/>
      <c r="AX81" s="14"/>
      <c r="AY81" s="14"/>
      <c r="AZ81" s="14"/>
      <c r="BA81" s="14"/>
      <c r="BB81" s="14"/>
      <c r="BC81" s="14"/>
      <c r="BD81" s="14"/>
      <c r="BE81" s="14"/>
      <c r="BF81" s="14"/>
      <c r="BG81" s="14"/>
      <c r="BH81" s="14"/>
      <c r="BI81" s="14"/>
      <c r="BJ81" s="14"/>
      <c r="BK81" s="14"/>
      <c r="BL81" s="14"/>
      <c r="BM81" s="14"/>
      <c r="BN81" s="14"/>
      <c r="BO81" s="14"/>
    </row>
    <row r="82" spans="1:67" ht="73.5" customHeight="1" x14ac:dyDescent="0.3">
      <c r="A82" s="214"/>
      <c r="B82" s="225"/>
      <c r="C82" s="171"/>
      <c r="D82" s="174"/>
      <c r="E82" s="171"/>
      <c r="F82" s="171"/>
      <c r="G82" s="171"/>
      <c r="H82" s="174"/>
      <c r="I82" s="174"/>
      <c r="J82" s="171"/>
      <c r="K82" s="159"/>
      <c r="L82" s="184"/>
      <c r="M82" s="174"/>
      <c r="N82" s="159"/>
      <c r="O82" s="184"/>
      <c r="P82" s="162"/>
      <c r="Q82" s="22" t="s">
        <v>242</v>
      </c>
      <c r="R82" s="23">
        <v>0</v>
      </c>
      <c r="S82" s="23" t="s">
        <v>236</v>
      </c>
      <c r="T82" s="23">
        <v>0</v>
      </c>
      <c r="U82" s="23">
        <v>0</v>
      </c>
      <c r="V82" s="23">
        <v>0</v>
      </c>
      <c r="W82" s="23">
        <v>0</v>
      </c>
      <c r="X82" s="24">
        <v>0</v>
      </c>
      <c r="Y82" s="24">
        <v>0</v>
      </c>
      <c r="Z82" s="24">
        <v>0</v>
      </c>
      <c r="AA82" s="25" t="s">
        <v>236</v>
      </c>
      <c r="AB82" s="159"/>
      <c r="AC82" s="156"/>
      <c r="AD82" s="159"/>
      <c r="AE82" s="156"/>
      <c r="AF82" s="162"/>
      <c r="AG82" s="165"/>
      <c r="AH82" s="168"/>
      <c r="AI82" s="171"/>
      <c r="AJ82" s="174"/>
      <c r="AK82" s="174"/>
      <c r="AL82" s="174"/>
      <c r="AM82" s="14"/>
      <c r="AN82" s="14"/>
      <c r="AO82" s="14"/>
      <c r="AP82" s="14"/>
      <c r="AQ82" s="14"/>
      <c r="AR82" s="14"/>
      <c r="AS82" s="14"/>
      <c r="AT82" s="14"/>
      <c r="AU82" s="14"/>
      <c r="AV82" s="14"/>
      <c r="AW82" s="14"/>
      <c r="AX82" s="14"/>
      <c r="AY82" s="14"/>
      <c r="AZ82" s="14"/>
      <c r="BA82" s="14"/>
      <c r="BB82" s="14"/>
      <c r="BC82" s="14"/>
      <c r="BD82" s="14"/>
      <c r="BE82" s="14"/>
      <c r="BF82" s="14"/>
      <c r="BG82" s="14"/>
      <c r="BH82" s="14"/>
      <c r="BI82" s="14"/>
      <c r="BJ82" s="14"/>
      <c r="BK82" s="14"/>
      <c r="BL82" s="14"/>
      <c r="BM82" s="14"/>
      <c r="BN82" s="14"/>
      <c r="BO82" s="14"/>
    </row>
    <row r="83" spans="1:67" ht="73.5" customHeight="1" x14ac:dyDescent="0.3">
      <c r="A83" s="190">
        <v>26</v>
      </c>
      <c r="B83" s="147" t="s">
        <v>405</v>
      </c>
      <c r="C83" s="141" t="s">
        <v>467</v>
      </c>
      <c r="D83" s="145" t="s">
        <v>270</v>
      </c>
      <c r="E83" s="141" t="s">
        <v>468</v>
      </c>
      <c r="F83" s="141" t="s">
        <v>469</v>
      </c>
      <c r="G83" s="141" t="s">
        <v>470</v>
      </c>
      <c r="H83" s="145" t="s">
        <v>344</v>
      </c>
      <c r="I83" s="145" t="s">
        <v>218</v>
      </c>
      <c r="J83" s="141" t="s">
        <v>471</v>
      </c>
      <c r="K83" s="148" t="s">
        <v>472</v>
      </c>
      <c r="L83" s="149">
        <v>0.8</v>
      </c>
      <c r="M83" s="145" t="s">
        <v>348</v>
      </c>
      <c r="N83" s="148" t="s">
        <v>278</v>
      </c>
      <c r="O83" s="149">
        <v>0.8</v>
      </c>
      <c r="P83" s="150" t="s">
        <v>358</v>
      </c>
      <c r="Q83" s="22" t="s">
        <v>473</v>
      </c>
      <c r="R83" s="23" t="s">
        <v>348</v>
      </c>
      <c r="S83" s="23" t="s">
        <v>348</v>
      </c>
      <c r="T83" s="23" t="s">
        <v>348</v>
      </c>
      <c r="U83" s="23" t="s">
        <v>348</v>
      </c>
      <c r="V83" s="23" t="s">
        <v>348</v>
      </c>
      <c r="W83" s="23" t="s">
        <v>348</v>
      </c>
      <c r="X83" s="24" t="s">
        <v>348</v>
      </c>
      <c r="Y83" s="24" t="s">
        <v>348</v>
      </c>
      <c r="Z83" s="24" t="s">
        <v>348</v>
      </c>
      <c r="AA83" s="25" t="s">
        <v>350</v>
      </c>
      <c r="AB83" s="148" t="s">
        <v>474</v>
      </c>
      <c r="AC83" s="151" t="s">
        <v>350</v>
      </c>
      <c r="AD83" s="148" t="s">
        <v>278</v>
      </c>
      <c r="AE83" s="151" t="s">
        <v>350</v>
      </c>
      <c r="AF83" s="150" t="s">
        <v>358</v>
      </c>
      <c r="AG83" s="153" t="s">
        <v>351</v>
      </c>
      <c r="AH83" s="139" t="s">
        <v>283</v>
      </c>
      <c r="AI83" s="141" t="s">
        <v>475</v>
      </c>
      <c r="AJ83" s="143">
        <v>45291</v>
      </c>
      <c r="AK83" s="143" t="s">
        <v>286</v>
      </c>
      <c r="AL83" s="145" t="s">
        <v>419</v>
      </c>
      <c r="AM83" s="14"/>
      <c r="AN83" s="14"/>
      <c r="AO83" s="14"/>
      <c r="AP83" s="14"/>
      <c r="AQ83" s="14"/>
      <c r="AR83" s="14"/>
      <c r="AS83" s="14"/>
      <c r="AT83" s="14"/>
      <c r="AU83" s="14"/>
      <c r="AV83" s="14"/>
      <c r="AW83" s="14"/>
      <c r="AX83" s="14"/>
      <c r="AY83" s="14"/>
      <c r="AZ83" s="14"/>
      <c r="BA83" s="14"/>
      <c r="BB83" s="14"/>
      <c r="BC83" s="14"/>
      <c r="BD83" s="14"/>
      <c r="BE83" s="14"/>
      <c r="BF83" s="14"/>
      <c r="BG83" s="14"/>
      <c r="BH83" s="14"/>
      <c r="BI83" s="14"/>
      <c r="BJ83" s="14"/>
      <c r="BK83" s="14"/>
      <c r="BL83" s="14"/>
      <c r="BM83" s="14"/>
      <c r="BN83" s="14"/>
      <c r="BO83" s="14"/>
    </row>
    <row r="84" spans="1:67" ht="73.5" customHeight="1" x14ac:dyDescent="0.3">
      <c r="A84" s="190"/>
      <c r="B84" s="147"/>
      <c r="C84" s="141"/>
      <c r="D84" s="145"/>
      <c r="E84" s="141"/>
      <c r="F84" s="141"/>
      <c r="G84" s="141"/>
      <c r="H84" s="145"/>
      <c r="I84" s="145"/>
      <c r="J84" s="141"/>
      <c r="K84" s="148"/>
      <c r="L84" s="149"/>
      <c r="M84" s="145"/>
      <c r="N84" s="148"/>
      <c r="O84" s="149"/>
      <c r="P84" s="150"/>
      <c r="Q84" s="22">
        <v>0</v>
      </c>
      <c r="R84" s="23" t="s">
        <v>348</v>
      </c>
      <c r="S84" s="23" t="s">
        <v>348</v>
      </c>
      <c r="T84" s="23" t="s">
        <v>348</v>
      </c>
      <c r="U84" s="23" t="s">
        <v>348</v>
      </c>
      <c r="V84" s="23" t="s">
        <v>348</v>
      </c>
      <c r="W84" s="23" t="s">
        <v>348</v>
      </c>
      <c r="X84" s="24" t="s">
        <v>348</v>
      </c>
      <c r="Y84" s="24" t="s">
        <v>348</v>
      </c>
      <c r="Z84" s="24" t="s">
        <v>348</v>
      </c>
      <c r="AA84" s="25" t="s">
        <v>350</v>
      </c>
      <c r="AB84" s="148"/>
      <c r="AC84" s="152"/>
      <c r="AD84" s="148"/>
      <c r="AE84" s="152"/>
      <c r="AF84" s="150"/>
      <c r="AG84" s="153"/>
      <c r="AH84" s="140"/>
      <c r="AI84" s="142"/>
      <c r="AJ84" s="144"/>
      <c r="AK84" s="144"/>
      <c r="AL84" s="144"/>
      <c r="AM84" s="14"/>
      <c r="AN84" s="14"/>
      <c r="AO84" s="14"/>
      <c r="AP84" s="14"/>
      <c r="AQ84" s="14"/>
      <c r="AR84" s="14"/>
      <c r="AS84" s="14"/>
      <c r="AT84" s="14"/>
      <c r="AU84" s="14"/>
      <c r="AV84" s="14"/>
      <c r="AW84" s="14"/>
      <c r="AX84" s="14"/>
      <c r="AY84" s="14"/>
      <c r="AZ84" s="14"/>
      <c r="BA84" s="14"/>
      <c r="BB84" s="14"/>
      <c r="BC84" s="14"/>
      <c r="BD84" s="14"/>
      <c r="BE84" s="14"/>
      <c r="BF84" s="14"/>
      <c r="BG84" s="14"/>
      <c r="BH84" s="14"/>
      <c r="BI84" s="14"/>
      <c r="BJ84" s="14"/>
      <c r="BK84" s="14"/>
      <c r="BL84" s="14"/>
      <c r="BM84" s="14"/>
      <c r="BN84" s="14"/>
      <c r="BO84" s="14"/>
    </row>
    <row r="85" spans="1:67" ht="73.5" customHeight="1" x14ac:dyDescent="0.3">
      <c r="A85" s="190"/>
      <c r="B85" s="147"/>
      <c r="C85" s="141"/>
      <c r="D85" s="145"/>
      <c r="E85" s="141"/>
      <c r="F85" s="141"/>
      <c r="G85" s="141"/>
      <c r="H85" s="145"/>
      <c r="I85" s="145"/>
      <c r="J85" s="141"/>
      <c r="K85" s="148"/>
      <c r="L85" s="149"/>
      <c r="M85" s="145"/>
      <c r="N85" s="148"/>
      <c r="O85" s="149"/>
      <c r="P85" s="150"/>
      <c r="Q85" s="22">
        <v>0</v>
      </c>
      <c r="R85" s="23" t="s">
        <v>348</v>
      </c>
      <c r="S85" s="23" t="s">
        <v>348</v>
      </c>
      <c r="T85" s="23" t="s">
        <v>348</v>
      </c>
      <c r="U85" s="23" t="s">
        <v>348</v>
      </c>
      <c r="V85" s="23" t="s">
        <v>348</v>
      </c>
      <c r="W85" s="23" t="s">
        <v>348</v>
      </c>
      <c r="X85" s="24" t="s">
        <v>348</v>
      </c>
      <c r="Y85" s="24" t="s">
        <v>348</v>
      </c>
      <c r="Z85" s="24" t="s">
        <v>348</v>
      </c>
      <c r="AA85" s="25" t="s">
        <v>350</v>
      </c>
      <c r="AB85" s="148"/>
      <c r="AC85" s="152"/>
      <c r="AD85" s="148"/>
      <c r="AE85" s="152"/>
      <c r="AF85" s="150"/>
      <c r="AG85" s="153"/>
      <c r="AH85" s="140"/>
      <c r="AI85" s="142"/>
      <c r="AJ85" s="144"/>
      <c r="AK85" s="144"/>
      <c r="AL85" s="144"/>
      <c r="AM85" s="14"/>
      <c r="AN85" s="14"/>
      <c r="AO85" s="14"/>
      <c r="AP85" s="14"/>
      <c r="AQ85" s="14"/>
      <c r="AR85" s="14"/>
      <c r="AS85" s="14"/>
      <c r="AT85" s="14"/>
      <c r="AU85" s="14"/>
      <c r="AV85" s="14"/>
      <c r="AW85" s="14"/>
      <c r="AX85" s="14"/>
      <c r="AY85" s="14"/>
      <c r="AZ85" s="14"/>
      <c r="BA85" s="14"/>
      <c r="BB85" s="14"/>
      <c r="BC85" s="14"/>
      <c r="BD85" s="14"/>
      <c r="BE85" s="14"/>
      <c r="BF85" s="14"/>
      <c r="BG85" s="14"/>
      <c r="BH85" s="14"/>
      <c r="BI85" s="14"/>
      <c r="BJ85" s="14"/>
      <c r="BK85" s="14"/>
      <c r="BL85" s="14"/>
      <c r="BM85" s="14"/>
      <c r="BN85" s="14"/>
      <c r="BO85" s="14"/>
    </row>
    <row r="86" spans="1:67" ht="73.5" customHeight="1" x14ac:dyDescent="0.3">
      <c r="A86" s="190">
        <v>27</v>
      </c>
      <c r="B86" s="147" t="s">
        <v>405</v>
      </c>
      <c r="C86" s="141" t="s">
        <v>476</v>
      </c>
      <c r="D86" s="145" t="s">
        <v>270</v>
      </c>
      <c r="E86" s="141" t="s">
        <v>468</v>
      </c>
      <c r="F86" s="141" t="s">
        <v>469</v>
      </c>
      <c r="G86" s="141" t="s">
        <v>477</v>
      </c>
      <c r="H86" s="145" t="s">
        <v>344</v>
      </c>
      <c r="I86" s="145" t="s">
        <v>218</v>
      </c>
      <c r="J86" s="141" t="s">
        <v>471</v>
      </c>
      <c r="K86" s="148" t="s">
        <v>472</v>
      </c>
      <c r="L86" s="149">
        <v>0.8</v>
      </c>
      <c r="M86" s="145" t="s">
        <v>348</v>
      </c>
      <c r="N86" s="148" t="s">
        <v>278</v>
      </c>
      <c r="O86" s="149">
        <v>0.8</v>
      </c>
      <c r="P86" s="150" t="s">
        <v>358</v>
      </c>
      <c r="Q86" s="22" t="s">
        <v>478</v>
      </c>
      <c r="R86" s="23" t="s">
        <v>348</v>
      </c>
      <c r="S86" s="23" t="s">
        <v>348</v>
      </c>
      <c r="T86" s="23" t="s">
        <v>348</v>
      </c>
      <c r="U86" s="23" t="s">
        <v>348</v>
      </c>
      <c r="V86" s="23" t="s">
        <v>348</v>
      </c>
      <c r="W86" s="23" t="s">
        <v>348</v>
      </c>
      <c r="X86" s="24" t="s">
        <v>348</v>
      </c>
      <c r="Y86" s="24" t="s">
        <v>348</v>
      </c>
      <c r="Z86" s="24" t="s">
        <v>348</v>
      </c>
      <c r="AA86" s="25" t="s">
        <v>350</v>
      </c>
      <c r="AB86" s="148" t="s">
        <v>479</v>
      </c>
      <c r="AC86" s="151" t="s">
        <v>350</v>
      </c>
      <c r="AD86" s="148" t="s">
        <v>278</v>
      </c>
      <c r="AE86" s="151" t="s">
        <v>350</v>
      </c>
      <c r="AF86" s="150" t="s">
        <v>223</v>
      </c>
      <c r="AG86" s="153" t="s">
        <v>351</v>
      </c>
      <c r="AH86" s="139" t="s">
        <v>283</v>
      </c>
      <c r="AI86" s="141" t="s">
        <v>475</v>
      </c>
      <c r="AJ86" s="143">
        <v>45291</v>
      </c>
      <c r="AK86" s="143" t="s">
        <v>286</v>
      </c>
      <c r="AL86" s="145" t="s">
        <v>480</v>
      </c>
      <c r="AM86" s="14"/>
      <c r="AN86" s="14"/>
      <c r="AO86" s="14"/>
      <c r="AP86" s="14"/>
      <c r="AQ86" s="14"/>
      <c r="AR86" s="14"/>
      <c r="AS86" s="14"/>
      <c r="AT86" s="14"/>
      <c r="AU86" s="14"/>
      <c r="AV86" s="14"/>
      <c r="AW86" s="14"/>
      <c r="AX86" s="14"/>
      <c r="AY86" s="14"/>
      <c r="AZ86" s="14"/>
      <c r="BA86" s="14"/>
      <c r="BB86" s="14"/>
      <c r="BC86" s="14"/>
      <c r="BD86" s="14"/>
      <c r="BE86" s="14"/>
      <c r="BF86" s="14"/>
      <c r="BG86" s="14"/>
      <c r="BH86" s="14"/>
      <c r="BI86" s="14"/>
      <c r="BJ86" s="14"/>
      <c r="BK86" s="14"/>
      <c r="BL86" s="14"/>
      <c r="BM86" s="14"/>
      <c r="BN86" s="14"/>
      <c r="BO86" s="14"/>
    </row>
    <row r="87" spans="1:67" ht="73.5" customHeight="1" x14ac:dyDescent="0.3">
      <c r="A87" s="190"/>
      <c r="B87" s="147"/>
      <c r="C87" s="141"/>
      <c r="D87" s="145"/>
      <c r="E87" s="141"/>
      <c r="F87" s="141"/>
      <c r="G87" s="141"/>
      <c r="H87" s="145"/>
      <c r="I87" s="145"/>
      <c r="J87" s="141"/>
      <c r="K87" s="148"/>
      <c r="L87" s="149"/>
      <c r="M87" s="145"/>
      <c r="N87" s="148"/>
      <c r="O87" s="149"/>
      <c r="P87" s="150"/>
      <c r="Q87" s="22">
        <v>0</v>
      </c>
      <c r="R87" s="23" t="s">
        <v>348</v>
      </c>
      <c r="S87" s="23" t="s">
        <v>348</v>
      </c>
      <c r="T87" s="23" t="s">
        <v>348</v>
      </c>
      <c r="U87" s="23" t="s">
        <v>348</v>
      </c>
      <c r="V87" s="23" t="s">
        <v>348</v>
      </c>
      <c r="W87" s="23" t="s">
        <v>348</v>
      </c>
      <c r="X87" s="24" t="s">
        <v>348</v>
      </c>
      <c r="Y87" s="24" t="s">
        <v>348</v>
      </c>
      <c r="Z87" s="24" t="s">
        <v>348</v>
      </c>
      <c r="AA87" s="25" t="s">
        <v>350</v>
      </c>
      <c r="AB87" s="148"/>
      <c r="AC87" s="152"/>
      <c r="AD87" s="148"/>
      <c r="AE87" s="152"/>
      <c r="AF87" s="150"/>
      <c r="AG87" s="153"/>
      <c r="AH87" s="140"/>
      <c r="AI87" s="142"/>
      <c r="AJ87" s="144"/>
      <c r="AK87" s="144"/>
      <c r="AL87" s="144"/>
      <c r="AM87" s="14"/>
      <c r="AN87" s="14"/>
      <c r="AO87" s="14"/>
      <c r="AP87" s="14"/>
      <c r="AQ87" s="14"/>
      <c r="AR87" s="14"/>
      <c r="AS87" s="14"/>
      <c r="AT87" s="14"/>
      <c r="AU87" s="14"/>
      <c r="AV87" s="14"/>
      <c r="AW87" s="14"/>
      <c r="AX87" s="14"/>
      <c r="AY87" s="14"/>
      <c r="AZ87" s="14"/>
      <c r="BA87" s="14"/>
      <c r="BB87" s="14"/>
      <c r="BC87" s="14"/>
      <c r="BD87" s="14"/>
      <c r="BE87" s="14"/>
      <c r="BF87" s="14"/>
      <c r="BG87" s="14"/>
      <c r="BH87" s="14"/>
      <c r="BI87" s="14"/>
      <c r="BJ87" s="14"/>
      <c r="BK87" s="14"/>
      <c r="BL87" s="14"/>
      <c r="BM87" s="14"/>
      <c r="BN87" s="14"/>
      <c r="BO87" s="14"/>
    </row>
    <row r="88" spans="1:67" ht="73.5" customHeight="1" x14ac:dyDescent="0.3">
      <c r="A88" s="190"/>
      <c r="B88" s="147"/>
      <c r="C88" s="141"/>
      <c r="D88" s="145"/>
      <c r="E88" s="141"/>
      <c r="F88" s="141"/>
      <c r="G88" s="141"/>
      <c r="H88" s="145"/>
      <c r="I88" s="145"/>
      <c r="J88" s="141"/>
      <c r="K88" s="148"/>
      <c r="L88" s="149"/>
      <c r="M88" s="145"/>
      <c r="N88" s="148"/>
      <c r="O88" s="149"/>
      <c r="P88" s="150"/>
      <c r="Q88" s="22">
        <v>0</v>
      </c>
      <c r="R88" s="23" t="s">
        <v>348</v>
      </c>
      <c r="S88" s="23" t="s">
        <v>348</v>
      </c>
      <c r="T88" s="23" t="s">
        <v>348</v>
      </c>
      <c r="U88" s="23" t="s">
        <v>348</v>
      </c>
      <c r="V88" s="23" t="s">
        <v>348</v>
      </c>
      <c r="W88" s="23" t="s">
        <v>348</v>
      </c>
      <c r="X88" s="24" t="s">
        <v>348</v>
      </c>
      <c r="Y88" s="24" t="s">
        <v>348</v>
      </c>
      <c r="Z88" s="24" t="s">
        <v>348</v>
      </c>
      <c r="AA88" s="25" t="s">
        <v>350</v>
      </c>
      <c r="AB88" s="148"/>
      <c r="AC88" s="152"/>
      <c r="AD88" s="148"/>
      <c r="AE88" s="152"/>
      <c r="AF88" s="150"/>
      <c r="AG88" s="153"/>
      <c r="AH88" s="140"/>
      <c r="AI88" s="142"/>
      <c r="AJ88" s="144"/>
      <c r="AK88" s="144"/>
      <c r="AL88" s="144"/>
      <c r="AM88" s="14"/>
      <c r="AN88" s="14"/>
      <c r="AO88" s="14"/>
      <c r="AP88" s="14"/>
      <c r="AQ88" s="14"/>
      <c r="AR88" s="14"/>
      <c r="AS88" s="14"/>
      <c r="AT88" s="14"/>
      <c r="AU88" s="14"/>
      <c r="AV88" s="14"/>
      <c r="AW88" s="14"/>
      <c r="AX88" s="14"/>
      <c r="AY88" s="14"/>
      <c r="AZ88" s="14"/>
      <c r="BA88" s="14"/>
      <c r="BB88" s="14"/>
      <c r="BC88" s="14"/>
      <c r="BD88" s="14"/>
      <c r="BE88" s="14"/>
      <c r="BF88" s="14"/>
      <c r="BG88" s="14"/>
      <c r="BH88" s="14"/>
      <c r="BI88" s="14"/>
      <c r="BJ88" s="14"/>
      <c r="BK88" s="14"/>
      <c r="BL88" s="14"/>
      <c r="BM88" s="14"/>
      <c r="BN88" s="14"/>
      <c r="BO88" s="14"/>
    </row>
    <row r="89" spans="1:67" ht="73.5" customHeight="1" x14ac:dyDescent="0.3">
      <c r="A89" s="190">
        <v>28</v>
      </c>
      <c r="B89" s="147" t="s">
        <v>405</v>
      </c>
      <c r="C89" s="141" t="s">
        <v>481</v>
      </c>
      <c r="D89" s="145" t="s">
        <v>270</v>
      </c>
      <c r="E89" s="141" t="s">
        <v>468</v>
      </c>
      <c r="F89" s="141" t="s">
        <v>469</v>
      </c>
      <c r="G89" s="141" t="s">
        <v>482</v>
      </c>
      <c r="H89" s="145" t="s">
        <v>344</v>
      </c>
      <c r="I89" s="145" t="s">
        <v>218</v>
      </c>
      <c r="J89" s="141" t="s">
        <v>471</v>
      </c>
      <c r="K89" s="148" t="s">
        <v>472</v>
      </c>
      <c r="L89" s="149">
        <v>0.8</v>
      </c>
      <c r="M89" s="145" t="s">
        <v>348</v>
      </c>
      <c r="N89" s="148" t="s">
        <v>278</v>
      </c>
      <c r="O89" s="149">
        <v>0.8</v>
      </c>
      <c r="P89" s="150" t="s">
        <v>358</v>
      </c>
      <c r="Q89" s="22" t="s">
        <v>483</v>
      </c>
      <c r="R89" s="23" t="s">
        <v>348</v>
      </c>
      <c r="S89" s="23" t="s">
        <v>348</v>
      </c>
      <c r="T89" s="23" t="s">
        <v>348</v>
      </c>
      <c r="U89" s="23" t="s">
        <v>348</v>
      </c>
      <c r="V89" s="23" t="s">
        <v>348</v>
      </c>
      <c r="W89" s="23" t="s">
        <v>348</v>
      </c>
      <c r="X89" s="24" t="s">
        <v>348</v>
      </c>
      <c r="Y89" s="24" t="s">
        <v>348</v>
      </c>
      <c r="Z89" s="24" t="s">
        <v>348</v>
      </c>
      <c r="AA89" s="25" t="s">
        <v>350</v>
      </c>
      <c r="AB89" s="148" t="s">
        <v>472</v>
      </c>
      <c r="AC89" s="151" t="s">
        <v>350</v>
      </c>
      <c r="AD89" s="148" t="s">
        <v>278</v>
      </c>
      <c r="AE89" s="151" t="s">
        <v>350</v>
      </c>
      <c r="AF89" s="150" t="s">
        <v>358</v>
      </c>
      <c r="AG89" s="153" t="s">
        <v>351</v>
      </c>
      <c r="AH89" s="139" t="s">
        <v>283</v>
      </c>
      <c r="AI89" s="141" t="s">
        <v>484</v>
      </c>
      <c r="AJ89" s="143">
        <v>45291</v>
      </c>
      <c r="AK89" s="143" t="s">
        <v>286</v>
      </c>
      <c r="AL89" s="145" t="s">
        <v>485</v>
      </c>
      <c r="AM89" s="14"/>
      <c r="AN89" s="14"/>
      <c r="AO89" s="14"/>
      <c r="AP89" s="14"/>
      <c r="AQ89" s="14"/>
      <c r="AR89" s="14"/>
      <c r="AS89" s="14"/>
      <c r="AT89" s="14"/>
      <c r="AU89" s="14"/>
      <c r="AV89" s="14"/>
      <c r="AW89" s="14"/>
      <c r="AX89" s="14"/>
      <c r="AY89" s="14"/>
      <c r="AZ89" s="14"/>
      <c r="BA89" s="14"/>
      <c r="BB89" s="14"/>
      <c r="BC89" s="14"/>
      <c r="BD89" s="14"/>
      <c r="BE89" s="14"/>
      <c r="BF89" s="14"/>
      <c r="BG89" s="14"/>
      <c r="BH89" s="14"/>
      <c r="BI89" s="14"/>
      <c r="BJ89" s="14"/>
      <c r="BK89" s="14"/>
      <c r="BL89" s="14"/>
      <c r="BM89" s="14"/>
      <c r="BN89" s="14"/>
      <c r="BO89" s="14"/>
    </row>
    <row r="90" spans="1:67" ht="73.5" customHeight="1" x14ac:dyDescent="0.3">
      <c r="A90" s="190"/>
      <c r="B90" s="147"/>
      <c r="C90" s="141"/>
      <c r="D90" s="145"/>
      <c r="E90" s="141"/>
      <c r="F90" s="141"/>
      <c r="G90" s="141"/>
      <c r="H90" s="145"/>
      <c r="I90" s="145"/>
      <c r="J90" s="141"/>
      <c r="K90" s="148"/>
      <c r="L90" s="149"/>
      <c r="M90" s="145"/>
      <c r="N90" s="148"/>
      <c r="O90" s="149"/>
      <c r="P90" s="150"/>
      <c r="Q90" s="22">
        <v>0</v>
      </c>
      <c r="R90" s="23" t="s">
        <v>348</v>
      </c>
      <c r="S90" s="23" t="s">
        <v>348</v>
      </c>
      <c r="T90" s="23" t="s">
        <v>348</v>
      </c>
      <c r="U90" s="23" t="s">
        <v>348</v>
      </c>
      <c r="V90" s="23" t="s">
        <v>348</v>
      </c>
      <c r="W90" s="23" t="s">
        <v>348</v>
      </c>
      <c r="X90" s="24" t="s">
        <v>348</v>
      </c>
      <c r="Y90" s="24" t="s">
        <v>348</v>
      </c>
      <c r="Z90" s="24" t="s">
        <v>348</v>
      </c>
      <c r="AA90" s="25" t="s">
        <v>350</v>
      </c>
      <c r="AB90" s="148"/>
      <c r="AC90" s="152"/>
      <c r="AD90" s="148"/>
      <c r="AE90" s="152"/>
      <c r="AF90" s="150"/>
      <c r="AG90" s="153"/>
      <c r="AH90" s="140"/>
      <c r="AI90" s="142"/>
      <c r="AJ90" s="144"/>
      <c r="AK90" s="144"/>
      <c r="AL90" s="144"/>
      <c r="AM90" s="14"/>
      <c r="AN90" s="14"/>
      <c r="AO90" s="14"/>
      <c r="AP90" s="14"/>
      <c r="AQ90" s="14"/>
      <c r="AR90" s="14"/>
      <c r="AS90" s="14"/>
      <c r="AT90" s="14"/>
      <c r="AU90" s="14"/>
      <c r="AV90" s="14"/>
      <c r="AW90" s="14"/>
      <c r="AX90" s="14"/>
      <c r="AY90" s="14"/>
      <c r="AZ90" s="14"/>
      <c r="BA90" s="14"/>
      <c r="BB90" s="14"/>
      <c r="BC90" s="14"/>
      <c r="BD90" s="14"/>
      <c r="BE90" s="14"/>
      <c r="BF90" s="14"/>
      <c r="BG90" s="14"/>
      <c r="BH90" s="14"/>
      <c r="BI90" s="14"/>
      <c r="BJ90" s="14"/>
      <c r="BK90" s="14"/>
      <c r="BL90" s="14"/>
      <c r="BM90" s="14"/>
      <c r="BN90" s="14"/>
      <c r="BO90" s="14"/>
    </row>
    <row r="91" spans="1:67" ht="73.5" customHeight="1" x14ac:dyDescent="0.3">
      <c r="A91" s="190"/>
      <c r="B91" s="147"/>
      <c r="C91" s="141"/>
      <c r="D91" s="145"/>
      <c r="E91" s="141"/>
      <c r="F91" s="141"/>
      <c r="G91" s="141"/>
      <c r="H91" s="145"/>
      <c r="I91" s="145"/>
      <c r="J91" s="141"/>
      <c r="K91" s="148"/>
      <c r="L91" s="149"/>
      <c r="M91" s="145"/>
      <c r="N91" s="148"/>
      <c r="O91" s="149"/>
      <c r="P91" s="150"/>
      <c r="Q91" s="22">
        <v>0</v>
      </c>
      <c r="R91" s="23" t="s">
        <v>348</v>
      </c>
      <c r="S91" s="23" t="s">
        <v>348</v>
      </c>
      <c r="T91" s="23" t="s">
        <v>348</v>
      </c>
      <c r="U91" s="23" t="s">
        <v>348</v>
      </c>
      <c r="V91" s="23" t="s">
        <v>348</v>
      </c>
      <c r="W91" s="23" t="s">
        <v>348</v>
      </c>
      <c r="X91" s="24" t="s">
        <v>348</v>
      </c>
      <c r="Y91" s="24" t="s">
        <v>348</v>
      </c>
      <c r="Z91" s="24" t="s">
        <v>348</v>
      </c>
      <c r="AA91" s="25" t="s">
        <v>350</v>
      </c>
      <c r="AB91" s="148"/>
      <c r="AC91" s="152"/>
      <c r="AD91" s="148"/>
      <c r="AE91" s="152"/>
      <c r="AF91" s="150"/>
      <c r="AG91" s="153"/>
      <c r="AH91" s="140"/>
      <c r="AI91" s="142"/>
      <c r="AJ91" s="144"/>
      <c r="AK91" s="144"/>
      <c r="AL91" s="144"/>
      <c r="AM91" s="14"/>
      <c r="AN91" s="14"/>
      <c r="AO91" s="14"/>
      <c r="AP91" s="14"/>
      <c r="AQ91" s="14"/>
      <c r="AR91" s="14"/>
      <c r="AS91" s="14"/>
      <c r="AT91" s="14"/>
      <c r="AU91" s="14"/>
      <c r="AV91" s="14"/>
      <c r="AW91" s="14"/>
      <c r="AX91" s="14"/>
      <c r="AY91" s="14"/>
      <c r="AZ91" s="14"/>
      <c r="BA91" s="14"/>
      <c r="BB91" s="14"/>
      <c r="BC91" s="14"/>
      <c r="BD91" s="14"/>
      <c r="BE91" s="14"/>
      <c r="BF91" s="14"/>
      <c r="BG91" s="14"/>
      <c r="BH91" s="14"/>
      <c r="BI91" s="14"/>
      <c r="BJ91" s="14"/>
      <c r="BK91" s="14"/>
      <c r="BL91" s="14"/>
      <c r="BM91" s="14"/>
      <c r="BN91" s="14"/>
      <c r="BO91" s="14"/>
    </row>
    <row r="92" spans="1:67" ht="73.5" customHeight="1" x14ac:dyDescent="0.3">
      <c r="A92" s="212">
        <v>29</v>
      </c>
      <c r="B92" s="215" t="s">
        <v>486</v>
      </c>
      <c r="C92" s="169" t="s">
        <v>487</v>
      </c>
      <c r="D92" s="175" t="s">
        <v>213</v>
      </c>
      <c r="E92" s="169" t="s">
        <v>488</v>
      </c>
      <c r="F92" s="169" t="s">
        <v>489</v>
      </c>
      <c r="G92" s="169" t="s">
        <v>490</v>
      </c>
      <c r="H92" s="175" t="s">
        <v>258</v>
      </c>
      <c r="I92" s="175" t="s">
        <v>218</v>
      </c>
      <c r="J92" s="169" t="s">
        <v>248</v>
      </c>
      <c r="K92" s="157" t="s">
        <v>249</v>
      </c>
      <c r="L92" s="182">
        <v>0.6</v>
      </c>
      <c r="M92" s="175" t="s">
        <v>367</v>
      </c>
      <c r="N92" s="157" t="s">
        <v>368</v>
      </c>
      <c r="O92" s="182">
        <v>0.4</v>
      </c>
      <c r="P92" s="160" t="s">
        <v>222</v>
      </c>
      <c r="Q92" s="22" t="s">
        <v>491</v>
      </c>
      <c r="R92" s="23" t="s">
        <v>225</v>
      </c>
      <c r="S92" s="23" t="s">
        <v>226</v>
      </c>
      <c r="T92" s="23" t="s">
        <v>227</v>
      </c>
      <c r="U92" s="23" t="s">
        <v>228</v>
      </c>
      <c r="V92" s="23" t="s">
        <v>229</v>
      </c>
      <c r="W92" s="23" t="s">
        <v>230</v>
      </c>
      <c r="X92" s="24" t="s">
        <v>492</v>
      </c>
      <c r="Y92" s="24" t="s">
        <v>493</v>
      </c>
      <c r="Z92" s="24" t="s">
        <v>494</v>
      </c>
      <c r="AA92" s="25">
        <v>0.4</v>
      </c>
      <c r="AB92" s="157" t="s">
        <v>234</v>
      </c>
      <c r="AC92" s="154">
        <v>0.36</v>
      </c>
      <c r="AD92" s="157" t="s">
        <v>368</v>
      </c>
      <c r="AE92" s="154">
        <v>0.4</v>
      </c>
      <c r="AF92" s="160" t="s">
        <v>374</v>
      </c>
      <c r="AG92" s="163" t="s">
        <v>210</v>
      </c>
      <c r="AH92" s="166" t="s">
        <v>235</v>
      </c>
      <c r="AI92" s="169" t="s">
        <v>495</v>
      </c>
      <c r="AJ92" s="172" t="s">
        <v>496</v>
      </c>
      <c r="AK92" s="172" t="s">
        <v>286</v>
      </c>
      <c r="AL92" s="175" t="s">
        <v>497</v>
      </c>
      <c r="AM92" s="14"/>
      <c r="AN92" s="14"/>
      <c r="AO92" s="14"/>
      <c r="AP92" s="14"/>
      <c r="AQ92" s="14"/>
      <c r="AR92" s="14"/>
      <c r="AS92" s="14"/>
      <c r="AT92" s="14"/>
      <c r="AU92" s="14"/>
      <c r="AV92" s="14"/>
      <c r="AW92" s="14"/>
      <c r="AX92" s="14"/>
      <c r="AY92" s="14"/>
      <c r="AZ92" s="14"/>
      <c r="BA92" s="14"/>
      <c r="BB92" s="14"/>
      <c r="BC92" s="14"/>
      <c r="BD92" s="14"/>
      <c r="BE92" s="14"/>
      <c r="BF92" s="14"/>
      <c r="BG92" s="14"/>
      <c r="BH92" s="14"/>
      <c r="BI92" s="14"/>
      <c r="BJ92" s="14"/>
      <c r="BK92" s="14"/>
      <c r="BL92" s="14"/>
      <c r="BM92" s="14"/>
      <c r="BN92" s="14"/>
      <c r="BO92" s="14"/>
    </row>
    <row r="93" spans="1:67" ht="73.5" customHeight="1" x14ac:dyDescent="0.3">
      <c r="A93" s="213"/>
      <c r="B93" s="216"/>
      <c r="C93" s="170"/>
      <c r="D93" s="173"/>
      <c r="E93" s="170"/>
      <c r="F93" s="170"/>
      <c r="G93" s="170"/>
      <c r="H93" s="173"/>
      <c r="I93" s="173"/>
      <c r="J93" s="170"/>
      <c r="K93" s="158"/>
      <c r="L93" s="183"/>
      <c r="M93" s="173"/>
      <c r="N93" s="158"/>
      <c r="O93" s="183"/>
      <c r="P93" s="161"/>
      <c r="Q93" s="22" t="s">
        <v>242</v>
      </c>
      <c r="R93" s="23">
        <v>0</v>
      </c>
      <c r="S93" s="23" t="s">
        <v>236</v>
      </c>
      <c r="T93" s="23">
        <v>0</v>
      </c>
      <c r="U93" s="23">
        <v>0</v>
      </c>
      <c r="V93" s="23">
        <v>0</v>
      </c>
      <c r="W93" s="23">
        <v>0</v>
      </c>
      <c r="X93" s="24">
        <v>0</v>
      </c>
      <c r="Y93" s="24">
        <v>0</v>
      </c>
      <c r="Z93" s="24">
        <v>0</v>
      </c>
      <c r="AA93" s="25" t="s">
        <v>236</v>
      </c>
      <c r="AB93" s="158"/>
      <c r="AC93" s="155"/>
      <c r="AD93" s="158"/>
      <c r="AE93" s="155"/>
      <c r="AF93" s="161"/>
      <c r="AG93" s="164"/>
      <c r="AH93" s="167"/>
      <c r="AI93" s="170"/>
      <c r="AJ93" s="173"/>
      <c r="AK93" s="173"/>
      <c r="AL93" s="173"/>
      <c r="AM93" s="14"/>
      <c r="AN93" s="14"/>
      <c r="AO93" s="14"/>
      <c r="AP93" s="14"/>
      <c r="AQ93" s="14"/>
      <c r="AR93" s="14"/>
      <c r="AS93" s="14"/>
      <c r="AT93" s="14"/>
      <c r="AU93" s="14"/>
      <c r="AV93" s="14"/>
      <c r="AW93" s="14"/>
      <c r="AX93" s="14"/>
      <c r="AY93" s="14"/>
      <c r="AZ93" s="14"/>
      <c r="BA93" s="14"/>
      <c r="BB93" s="14"/>
      <c r="BC93" s="14"/>
      <c r="BD93" s="14"/>
      <c r="BE93" s="14"/>
      <c r="BF93" s="14"/>
      <c r="BG93" s="14"/>
      <c r="BH93" s="14"/>
      <c r="BI93" s="14"/>
      <c r="BJ93" s="14"/>
      <c r="BK93" s="14"/>
      <c r="BL93" s="14"/>
      <c r="BM93" s="14"/>
      <c r="BN93" s="14"/>
      <c r="BO93" s="14"/>
    </row>
    <row r="94" spans="1:67" ht="73.5" customHeight="1" x14ac:dyDescent="0.3">
      <c r="A94" s="214"/>
      <c r="B94" s="217"/>
      <c r="C94" s="171"/>
      <c r="D94" s="174"/>
      <c r="E94" s="171"/>
      <c r="F94" s="171"/>
      <c r="G94" s="171"/>
      <c r="H94" s="174"/>
      <c r="I94" s="174"/>
      <c r="J94" s="171"/>
      <c r="K94" s="159"/>
      <c r="L94" s="184"/>
      <c r="M94" s="174"/>
      <c r="N94" s="159"/>
      <c r="O94" s="184"/>
      <c r="P94" s="162"/>
      <c r="Q94" s="22" t="s">
        <v>242</v>
      </c>
      <c r="R94" s="23">
        <v>0</v>
      </c>
      <c r="S94" s="23" t="s">
        <v>236</v>
      </c>
      <c r="T94" s="23">
        <v>0</v>
      </c>
      <c r="U94" s="23">
        <v>0</v>
      </c>
      <c r="V94" s="23">
        <v>0</v>
      </c>
      <c r="W94" s="23">
        <v>0</v>
      </c>
      <c r="X94" s="24">
        <v>0</v>
      </c>
      <c r="Y94" s="24">
        <v>0</v>
      </c>
      <c r="Z94" s="24">
        <v>0</v>
      </c>
      <c r="AA94" s="25" t="s">
        <v>236</v>
      </c>
      <c r="AB94" s="159"/>
      <c r="AC94" s="156"/>
      <c r="AD94" s="159"/>
      <c r="AE94" s="156"/>
      <c r="AF94" s="162"/>
      <c r="AG94" s="165"/>
      <c r="AH94" s="168"/>
      <c r="AI94" s="171"/>
      <c r="AJ94" s="174"/>
      <c r="AK94" s="174"/>
      <c r="AL94" s="174"/>
      <c r="AM94" s="14"/>
      <c r="AN94" s="14"/>
      <c r="AO94" s="14"/>
      <c r="AP94" s="14"/>
      <c r="AQ94" s="14"/>
      <c r="AR94" s="14"/>
      <c r="AS94" s="14"/>
      <c r="AT94" s="14"/>
      <c r="AU94" s="14"/>
      <c r="AV94" s="14"/>
      <c r="AW94" s="14"/>
      <c r="AX94" s="14"/>
      <c r="AY94" s="14"/>
      <c r="AZ94" s="14"/>
      <c r="BA94" s="14"/>
      <c r="BB94" s="14"/>
      <c r="BC94" s="14"/>
      <c r="BD94" s="14"/>
      <c r="BE94" s="14"/>
      <c r="BF94" s="14"/>
      <c r="BG94" s="14"/>
      <c r="BH94" s="14"/>
      <c r="BI94" s="14"/>
      <c r="BJ94" s="14"/>
      <c r="BK94" s="14"/>
      <c r="BL94" s="14"/>
      <c r="BM94" s="14"/>
      <c r="BN94" s="14"/>
      <c r="BO94" s="14"/>
    </row>
    <row r="95" spans="1:67" ht="73.5" customHeight="1" x14ac:dyDescent="0.3">
      <c r="A95" s="212">
        <v>30</v>
      </c>
      <c r="B95" s="215" t="s">
        <v>486</v>
      </c>
      <c r="C95" s="169" t="s">
        <v>498</v>
      </c>
      <c r="D95" s="175" t="s">
        <v>213</v>
      </c>
      <c r="E95" s="169" t="s">
        <v>499</v>
      </c>
      <c r="F95" s="169" t="s">
        <v>500</v>
      </c>
      <c r="G95" s="169" t="s">
        <v>501</v>
      </c>
      <c r="H95" s="175" t="s">
        <v>247</v>
      </c>
      <c r="I95" s="175" t="s">
        <v>389</v>
      </c>
      <c r="J95" s="169" t="s">
        <v>248</v>
      </c>
      <c r="K95" s="157" t="s">
        <v>249</v>
      </c>
      <c r="L95" s="182">
        <v>0.6</v>
      </c>
      <c r="M95" s="175" t="s">
        <v>221</v>
      </c>
      <c r="N95" s="157" t="s">
        <v>222</v>
      </c>
      <c r="O95" s="182">
        <v>0.6</v>
      </c>
      <c r="P95" s="160" t="s">
        <v>222</v>
      </c>
      <c r="Q95" s="22" t="s">
        <v>502</v>
      </c>
      <c r="R95" s="23" t="s">
        <v>225</v>
      </c>
      <c r="S95" s="23" t="s">
        <v>226</v>
      </c>
      <c r="T95" s="23" t="s">
        <v>227</v>
      </c>
      <c r="U95" s="23" t="s">
        <v>239</v>
      </c>
      <c r="V95" s="23" t="s">
        <v>229</v>
      </c>
      <c r="W95" s="23" t="s">
        <v>370</v>
      </c>
      <c r="X95" s="24" t="s">
        <v>503</v>
      </c>
      <c r="Y95" s="24" t="s">
        <v>504</v>
      </c>
      <c r="Z95" s="24" t="s">
        <v>505</v>
      </c>
      <c r="AA95" s="25">
        <v>0.4</v>
      </c>
      <c r="AB95" s="157" t="s">
        <v>234</v>
      </c>
      <c r="AC95" s="154">
        <v>0.36</v>
      </c>
      <c r="AD95" s="157" t="s">
        <v>222</v>
      </c>
      <c r="AE95" s="154">
        <v>0.6</v>
      </c>
      <c r="AF95" s="160" t="s">
        <v>222</v>
      </c>
      <c r="AG95" s="163" t="s">
        <v>210</v>
      </c>
      <c r="AH95" s="166" t="s">
        <v>235</v>
      </c>
      <c r="AI95" s="169" t="s">
        <v>506</v>
      </c>
      <c r="AJ95" s="172" t="s">
        <v>496</v>
      </c>
      <c r="AK95" s="172" t="s">
        <v>286</v>
      </c>
      <c r="AL95" s="175" t="s">
        <v>497</v>
      </c>
      <c r="AM95" s="14"/>
      <c r="AN95" s="14"/>
      <c r="AO95" s="14"/>
      <c r="AP95" s="14"/>
      <c r="AQ95" s="14"/>
      <c r="AR95" s="14"/>
      <c r="AS95" s="14"/>
      <c r="AT95" s="14"/>
      <c r="AU95" s="14"/>
      <c r="AV95" s="14"/>
      <c r="AW95" s="14"/>
      <c r="AX95" s="14"/>
      <c r="AY95" s="14"/>
      <c r="AZ95" s="14"/>
      <c r="BA95" s="14"/>
      <c r="BB95" s="14"/>
      <c r="BC95" s="14"/>
      <c r="BD95" s="14"/>
      <c r="BE95" s="14"/>
      <c r="BF95" s="14"/>
      <c r="BG95" s="14"/>
      <c r="BH95" s="14"/>
      <c r="BI95" s="14"/>
      <c r="BJ95" s="14"/>
      <c r="BK95" s="14"/>
      <c r="BL95" s="14"/>
      <c r="BM95" s="14"/>
      <c r="BN95" s="14"/>
      <c r="BO95" s="14"/>
    </row>
    <row r="96" spans="1:67" ht="73.5" customHeight="1" x14ac:dyDescent="0.3">
      <c r="A96" s="213"/>
      <c r="B96" s="216"/>
      <c r="C96" s="170"/>
      <c r="D96" s="173"/>
      <c r="E96" s="170"/>
      <c r="F96" s="170"/>
      <c r="G96" s="170"/>
      <c r="H96" s="173"/>
      <c r="I96" s="173"/>
      <c r="J96" s="170"/>
      <c r="K96" s="158"/>
      <c r="L96" s="183"/>
      <c r="M96" s="173"/>
      <c r="N96" s="158"/>
      <c r="O96" s="183"/>
      <c r="P96" s="161"/>
      <c r="Q96" s="22" t="s">
        <v>242</v>
      </c>
      <c r="R96" s="23">
        <v>0</v>
      </c>
      <c r="S96" s="23" t="s">
        <v>236</v>
      </c>
      <c r="T96" s="23">
        <v>0</v>
      </c>
      <c r="U96" s="23">
        <v>0</v>
      </c>
      <c r="V96" s="23" t="s">
        <v>229</v>
      </c>
      <c r="W96" s="23">
        <v>0</v>
      </c>
      <c r="X96" s="24">
        <v>0</v>
      </c>
      <c r="Y96" s="24">
        <v>0</v>
      </c>
      <c r="Z96" s="24">
        <v>0</v>
      </c>
      <c r="AA96" s="25" t="s">
        <v>236</v>
      </c>
      <c r="AB96" s="158"/>
      <c r="AC96" s="155"/>
      <c r="AD96" s="158"/>
      <c r="AE96" s="155"/>
      <c r="AF96" s="161"/>
      <c r="AG96" s="164"/>
      <c r="AH96" s="167"/>
      <c r="AI96" s="170"/>
      <c r="AJ96" s="173"/>
      <c r="AK96" s="173"/>
      <c r="AL96" s="173"/>
      <c r="AM96" s="14"/>
      <c r="AN96" s="14"/>
      <c r="AO96" s="14"/>
      <c r="AP96" s="14"/>
      <c r="AQ96" s="14"/>
      <c r="AR96" s="14"/>
      <c r="AS96" s="14"/>
      <c r="AT96" s="14"/>
      <c r="AU96" s="14"/>
      <c r="AV96" s="14"/>
      <c r="AW96" s="14"/>
      <c r="AX96" s="14"/>
      <c r="AY96" s="14"/>
      <c r="AZ96" s="14"/>
      <c r="BA96" s="14"/>
      <c r="BB96" s="14"/>
      <c r="BC96" s="14"/>
      <c r="BD96" s="14"/>
      <c r="BE96" s="14"/>
      <c r="BF96" s="14"/>
      <c r="BG96" s="14"/>
      <c r="BH96" s="14"/>
      <c r="BI96" s="14"/>
      <c r="BJ96" s="14"/>
      <c r="BK96" s="14"/>
      <c r="BL96" s="14"/>
      <c r="BM96" s="14"/>
      <c r="BN96" s="14"/>
      <c r="BO96" s="14"/>
    </row>
    <row r="97" spans="1:67" ht="73.5" customHeight="1" x14ac:dyDescent="0.3">
      <c r="A97" s="214"/>
      <c r="B97" s="217"/>
      <c r="C97" s="171"/>
      <c r="D97" s="174"/>
      <c r="E97" s="171"/>
      <c r="F97" s="171"/>
      <c r="G97" s="171"/>
      <c r="H97" s="174"/>
      <c r="I97" s="174"/>
      <c r="J97" s="171"/>
      <c r="K97" s="159"/>
      <c r="L97" s="184"/>
      <c r="M97" s="174"/>
      <c r="N97" s="159"/>
      <c r="O97" s="184"/>
      <c r="P97" s="162"/>
      <c r="Q97" s="22" t="s">
        <v>242</v>
      </c>
      <c r="R97" s="23">
        <v>0</v>
      </c>
      <c r="S97" s="23" t="s">
        <v>236</v>
      </c>
      <c r="T97" s="23">
        <v>0</v>
      </c>
      <c r="U97" s="23">
        <v>0</v>
      </c>
      <c r="V97" s="23" t="s">
        <v>229</v>
      </c>
      <c r="W97" s="23">
        <v>0</v>
      </c>
      <c r="X97" s="24">
        <v>0</v>
      </c>
      <c r="Y97" s="24">
        <v>0</v>
      </c>
      <c r="Z97" s="24">
        <v>0</v>
      </c>
      <c r="AA97" s="25" t="s">
        <v>236</v>
      </c>
      <c r="AB97" s="159"/>
      <c r="AC97" s="156"/>
      <c r="AD97" s="159"/>
      <c r="AE97" s="156"/>
      <c r="AF97" s="162"/>
      <c r="AG97" s="165"/>
      <c r="AH97" s="168"/>
      <c r="AI97" s="171"/>
      <c r="AJ97" s="174"/>
      <c r="AK97" s="174"/>
      <c r="AL97" s="174"/>
      <c r="AM97" s="14"/>
      <c r="AN97" s="14"/>
      <c r="AO97" s="14"/>
      <c r="AP97" s="14"/>
      <c r="AQ97" s="14"/>
      <c r="AR97" s="14"/>
      <c r="AS97" s="14"/>
      <c r="AT97" s="14"/>
      <c r="AU97" s="14"/>
      <c r="AV97" s="14"/>
      <c r="AW97" s="14"/>
      <c r="AX97" s="14"/>
      <c r="AY97" s="14"/>
      <c r="AZ97" s="14"/>
      <c r="BA97" s="14"/>
      <c r="BB97" s="14"/>
      <c r="BC97" s="14"/>
      <c r="BD97" s="14"/>
      <c r="BE97" s="14"/>
      <c r="BF97" s="14"/>
      <c r="BG97" s="14"/>
      <c r="BH97" s="14"/>
      <c r="BI97" s="14"/>
      <c r="BJ97" s="14"/>
      <c r="BK97" s="14"/>
      <c r="BL97" s="14"/>
      <c r="BM97" s="14"/>
      <c r="BN97" s="14"/>
      <c r="BO97" s="14"/>
    </row>
    <row r="98" spans="1:67" ht="73.5" customHeight="1" x14ac:dyDescent="0.3">
      <c r="A98" s="212">
        <v>31</v>
      </c>
      <c r="B98" s="215" t="s">
        <v>486</v>
      </c>
      <c r="C98" s="169" t="s">
        <v>498</v>
      </c>
      <c r="D98" s="175" t="s">
        <v>213</v>
      </c>
      <c r="E98" s="169" t="s">
        <v>507</v>
      </c>
      <c r="F98" s="169" t="s">
        <v>508</v>
      </c>
      <c r="G98" s="169" t="s">
        <v>509</v>
      </c>
      <c r="H98" s="175" t="s">
        <v>274</v>
      </c>
      <c r="I98" s="175" t="s">
        <v>218</v>
      </c>
      <c r="J98" s="169" t="s">
        <v>248</v>
      </c>
      <c r="K98" s="157" t="s">
        <v>249</v>
      </c>
      <c r="L98" s="182">
        <v>0.6</v>
      </c>
      <c r="M98" s="175" t="s">
        <v>221</v>
      </c>
      <c r="N98" s="157" t="s">
        <v>222</v>
      </c>
      <c r="O98" s="182">
        <v>0.6</v>
      </c>
      <c r="P98" s="160" t="s">
        <v>222</v>
      </c>
      <c r="Q98" s="22" t="s">
        <v>510</v>
      </c>
      <c r="R98" s="23" t="s">
        <v>225</v>
      </c>
      <c r="S98" s="23" t="s">
        <v>226</v>
      </c>
      <c r="T98" s="23" t="s">
        <v>227</v>
      </c>
      <c r="U98" s="23" t="s">
        <v>239</v>
      </c>
      <c r="V98" s="23" t="s">
        <v>229</v>
      </c>
      <c r="W98" s="23" t="s">
        <v>370</v>
      </c>
      <c r="X98" s="24" t="s">
        <v>503</v>
      </c>
      <c r="Y98" s="24" t="s">
        <v>511</v>
      </c>
      <c r="Z98" s="24" t="s">
        <v>512</v>
      </c>
      <c r="AA98" s="25">
        <v>0.4</v>
      </c>
      <c r="AB98" s="157" t="s">
        <v>234</v>
      </c>
      <c r="AC98" s="154">
        <v>0.36</v>
      </c>
      <c r="AD98" s="157" t="s">
        <v>222</v>
      </c>
      <c r="AE98" s="154">
        <v>0.6</v>
      </c>
      <c r="AF98" s="160" t="s">
        <v>222</v>
      </c>
      <c r="AG98" s="163" t="s">
        <v>210</v>
      </c>
      <c r="AH98" s="166" t="s">
        <v>235</v>
      </c>
      <c r="AI98" s="169" t="s">
        <v>513</v>
      </c>
      <c r="AJ98" s="172" t="s">
        <v>496</v>
      </c>
      <c r="AK98" s="172" t="s">
        <v>286</v>
      </c>
      <c r="AL98" s="175" t="s">
        <v>497</v>
      </c>
      <c r="AM98" s="14"/>
      <c r="AN98" s="14"/>
      <c r="AO98" s="14"/>
      <c r="AP98" s="14"/>
      <c r="AQ98" s="14"/>
      <c r="AR98" s="14"/>
      <c r="AS98" s="14"/>
      <c r="AT98" s="14"/>
      <c r="AU98" s="14"/>
      <c r="AV98" s="14"/>
      <c r="AW98" s="14"/>
      <c r="AX98" s="14"/>
      <c r="AY98" s="14"/>
      <c r="AZ98" s="14"/>
      <c r="BA98" s="14"/>
      <c r="BB98" s="14"/>
      <c r="BC98" s="14"/>
      <c r="BD98" s="14"/>
      <c r="BE98" s="14"/>
      <c r="BF98" s="14"/>
      <c r="BG98" s="14"/>
      <c r="BH98" s="14"/>
      <c r="BI98" s="14"/>
      <c r="BJ98" s="14"/>
      <c r="BK98" s="14"/>
      <c r="BL98" s="14"/>
      <c r="BM98" s="14"/>
      <c r="BN98" s="14"/>
      <c r="BO98" s="14"/>
    </row>
    <row r="99" spans="1:67" ht="73.5" customHeight="1" x14ac:dyDescent="0.3">
      <c r="A99" s="213"/>
      <c r="B99" s="216"/>
      <c r="C99" s="170"/>
      <c r="D99" s="173"/>
      <c r="E99" s="170"/>
      <c r="F99" s="170"/>
      <c r="G99" s="170"/>
      <c r="H99" s="173"/>
      <c r="I99" s="173"/>
      <c r="J99" s="170"/>
      <c r="K99" s="158"/>
      <c r="L99" s="183"/>
      <c r="M99" s="173"/>
      <c r="N99" s="158"/>
      <c r="O99" s="183"/>
      <c r="P99" s="161"/>
      <c r="Q99" s="22" t="s">
        <v>242</v>
      </c>
      <c r="R99" s="23">
        <v>0</v>
      </c>
      <c r="S99" s="23" t="s">
        <v>236</v>
      </c>
      <c r="T99" s="23">
        <v>0</v>
      </c>
      <c r="U99" s="23">
        <v>0</v>
      </c>
      <c r="V99" s="23">
        <v>0</v>
      </c>
      <c r="W99" s="23">
        <v>0</v>
      </c>
      <c r="X99" s="24">
        <v>0</v>
      </c>
      <c r="Y99" s="24">
        <v>0</v>
      </c>
      <c r="Z99" s="24">
        <v>0</v>
      </c>
      <c r="AA99" s="25" t="s">
        <v>236</v>
      </c>
      <c r="AB99" s="158"/>
      <c r="AC99" s="155"/>
      <c r="AD99" s="158"/>
      <c r="AE99" s="155"/>
      <c r="AF99" s="161"/>
      <c r="AG99" s="164"/>
      <c r="AH99" s="167"/>
      <c r="AI99" s="170"/>
      <c r="AJ99" s="173"/>
      <c r="AK99" s="173"/>
      <c r="AL99" s="173"/>
      <c r="AM99" s="14"/>
      <c r="AN99" s="14"/>
      <c r="AO99" s="14"/>
      <c r="AP99" s="14"/>
      <c r="AQ99" s="14"/>
      <c r="AR99" s="14"/>
      <c r="AS99" s="14"/>
      <c r="AT99" s="14"/>
      <c r="AU99" s="14"/>
      <c r="AV99" s="14"/>
      <c r="AW99" s="14"/>
      <c r="AX99" s="14"/>
      <c r="AY99" s="14"/>
      <c r="AZ99" s="14"/>
      <c r="BA99" s="14"/>
      <c r="BB99" s="14"/>
      <c r="BC99" s="14"/>
      <c r="BD99" s="14"/>
      <c r="BE99" s="14"/>
      <c r="BF99" s="14"/>
      <c r="BG99" s="14"/>
      <c r="BH99" s="14"/>
      <c r="BI99" s="14"/>
      <c r="BJ99" s="14"/>
      <c r="BK99" s="14"/>
      <c r="BL99" s="14"/>
      <c r="BM99" s="14"/>
      <c r="BN99" s="14"/>
      <c r="BO99" s="14"/>
    </row>
    <row r="100" spans="1:67" ht="73.5" customHeight="1" x14ac:dyDescent="0.3">
      <c r="A100" s="214"/>
      <c r="B100" s="217"/>
      <c r="C100" s="171"/>
      <c r="D100" s="174"/>
      <c r="E100" s="171"/>
      <c r="F100" s="171"/>
      <c r="G100" s="171"/>
      <c r="H100" s="174"/>
      <c r="I100" s="174"/>
      <c r="J100" s="171"/>
      <c r="K100" s="159"/>
      <c r="L100" s="184"/>
      <c r="M100" s="174"/>
      <c r="N100" s="159"/>
      <c r="O100" s="184"/>
      <c r="P100" s="162"/>
      <c r="Q100" s="22" t="s">
        <v>242</v>
      </c>
      <c r="R100" s="23">
        <v>0</v>
      </c>
      <c r="S100" s="23" t="s">
        <v>236</v>
      </c>
      <c r="T100" s="23">
        <v>0</v>
      </c>
      <c r="U100" s="23">
        <v>0</v>
      </c>
      <c r="V100" s="23">
        <v>0</v>
      </c>
      <c r="W100" s="23">
        <v>0</v>
      </c>
      <c r="X100" s="24">
        <v>0</v>
      </c>
      <c r="Y100" s="24">
        <v>0</v>
      </c>
      <c r="Z100" s="24">
        <v>0</v>
      </c>
      <c r="AA100" s="25" t="s">
        <v>236</v>
      </c>
      <c r="AB100" s="159"/>
      <c r="AC100" s="156"/>
      <c r="AD100" s="159"/>
      <c r="AE100" s="156"/>
      <c r="AF100" s="162"/>
      <c r="AG100" s="165"/>
      <c r="AH100" s="168"/>
      <c r="AI100" s="171"/>
      <c r="AJ100" s="174"/>
      <c r="AK100" s="174"/>
      <c r="AL100" s="174"/>
      <c r="AM100" s="14"/>
      <c r="AN100" s="14"/>
      <c r="AO100" s="14"/>
      <c r="AP100" s="14"/>
      <c r="AQ100" s="14"/>
      <c r="AR100" s="14"/>
      <c r="AS100" s="14"/>
      <c r="AT100" s="14"/>
      <c r="AU100" s="14"/>
      <c r="AV100" s="14"/>
      <c r="AW100" s="14"/>
      <c r="AX100" s="14"/>
      <c r="AY100" s="14"/>
      <c r="AZ100" s="14"/>
      <c r="BA100" s="14"/>
      <c r="BB100" s="14"/>
      <c r="BC100" s="14"/>
      <c r="BD100" s="14"/>
      <c r="BE100" s="14"/>
      <c r="BF100" s="14"/>
      <c r="BG100" s="14"/>
      <c r="BH100" s="14"/>
      <c r="BI100" s="14"/>
      <c r="BJ100" s="14"/>
      <c r="BK100" s="14"/>
      <c r="BL100" s="14"/>
      <c r="BM100" s="14"/>
      <c r="BN100" s="14"/>
      <c r="BO100" s="14"/>
    </row>
    <row r="101" spans="1:67" ht="121.5" customHeight="1" x14ac:dyDescent="0.3">
      <c r="A101" s="212">
        <v>32</v>
      </c>
      <c r="B101" s="215" t="s">
        <v>486</v>
      </c>
      <c r="C101" s="169" t="s">
        <v>498</v>
      </c>
      <c r="D101" s="175" t="s">
        <v>213</v>
      </c>
      <c r="E101" s="169" t="s">
        <v>514</v>
      </c>
      <c r="F101" s="169" t="s">
        <v>515</v>
      </c>
      <c r="G101" s="169" t="s">
        <v>516</v>
      </c>
      <c r="H101" s="175" t="s">
        <v>344</v>
      </c>
      <c r="I101" s="175" t="s">
        <v>218</v>
      </c>
      <c r="J101" s="169" t="s">
        <v>346</v>
      </c>
      <c r="K101" s="157" t="s">
        <v>347</v>
      </c>
      <c r="L101" s="182">
        <v>0.2</v>
      </c>
      <c r="M101" s="175" t="s">
        <v>348</v>
      </c>
      <c r="N101" s="157" t="s">
        <v>357</v>
      </c>
      <c r="O101" s="182">
        <v>1</v>
      </c>
      <c r="P101" s="160" t="s">
        <v>358</v>
      </c>
      <c r="Q101" s="22" t="s">
        <v>517</v>
      </c>
      <c r="R101" s="23" t="s">
        <v>348</v>
      </c>
      <c r="S101" s="23" t="s">
        <v>348</v>
      </c>
      <c r="T101" s="23" t="s">
        <v>348</v>
      </c>
      <c r="U101" s="23" t="s">
        <v>348</v>
      </c>
      <c r="V101" s="23" t="s">
        <v>348</v>
      </c>
      <c r="W101" s="23" t="s">
        <v>348</v>
      </c>
      <c r="X101" s="24" t="s">
        <v>348</v>
      </c>
      <c r="Y101" s="24" t="s">
        <v>348</v>
      </c>
      <c r="Z101" s="24" t="s">
        <v>348</v>
      </c>
      <c r="AA101" s="25" t="s">
        <v>350</v>
      </c>
      <c r="AB101" s="157" t="s">
        <v>347</v>
      </c>
      <c r="AC101" s="154" t="s">
        <v>350</v>
      </c>
      <c r="AD101" s="157" t="s">
        <v>357</v>
      </c>
      <c r="AE101" s="154" t="s">
        <v>350</v>
      </c>
      <c r="AF101" s="160" t="s">
        <v>358</v>
      </c>
      <c r="AG101" s="163" t="s">
        <v>351</v>
      </c>
      <c r="AH101" s="166" t="s">
        <v>283</v>
      </c>
      <c r="AI101" s="169" t="s">
        <v>518</v>
      </c>
      <c r="AJ101" s="172" t="s">
        <v>519</v>
      </c>
      <c r="AK101" s="172" t="s">
        <v>286</v>
      </c>
      <c r="AL101" s="175" t="s">
        <v>520</v>
      </c>
      <c r="AM101" s="14"/>
      <c r="AN101" s="14"/>
      <c r="AO101" s="14"/>
      <c r="AP101" s="14"/>
      <c r="AQ101" s="14"/>
      <c r="AR101" s="14"/>
      <c r="AS101" s="14"/>
      <c r="AT101" s="14"/>
      <c r="AU101" s="14"/>
      <c r="AV101" s="14"/>
      <c r="AW101" s="14"/>
      <c r="AX101" s="14"/>
      <c r="AY101" s="14"/>
      <c r="AZ101" s="14"/>
      <c r="BA101" s="14"/>
      <c r="BB101" s="14"/>
      <c r="BC101" s="14"/>
      <c r="BD101" s="14"/>
      <c r="BE101" s="14"/>
      <c r="BF101" s="14"/>
      <c r="BG101" s="14"/>
      <c r="BH101" s="14"/>
      <c r="BI101" s="14"/>
      <c r="BJ101" s="14"/>
      <c r="BK101" s="14"/>
      <c r="BL101" s="14"/>
      <c r="BM101" s="14"/>
      <c r="BN101" s="14"/>
      <c r="BO101" s="14"/>
    </row>
    <row r="102" spans="1:67" ht="73.5" customHeight="1" x14ac:dyDescent="0.3">
      <c r="A102" s="213"/>
      <c r="B102" s="216"/>
      <c r="C102" s="170"/>
      <c r="D102" s="173"/>
      <c r="E102" s="170"/>
      <c r="F102" s="170"/>
      <c r="G102" s="170"/>
      <c r="H102" s="173"/>
      <c r="I102" s="173"/>
      <c r="J102" s="170"/>
      <c r="K102" s="158"/>
      <c r="L102" s="183"/>
      <c r="M102" s="173"/>
      <c r="N102" s="158"/>
      <c r="O102" s="183"/>
      <c r="P102" s="161"/>
      <c r="Q102" s="22">
        <v>0</v>
      </c>
      <c r="R102" s="23" t="s">
        <v>348</v>
      </c>
      <c r="S102" s="23" t="s">
        <v>348</v>
      </c>
      <c r="T102" s="23" t="s">
        <v>348</v>
      </c>
      <c r="U102" s="23" t="s">
        <v>348</v>
      </c>
      <c r="V102" s="23" t="s">
        <v>348</v>
      </c>
      <c r="W102" s="23" t="s">
        <v>348</v>
      </c>
      <c r="X102" s="24" t="s">
        <v>348</v>
      </c>
      <c r="Y102" s="24" t="s">
        <v>348</v>
      </c>
      <c r="Z102" s="24" t="s">
        <v>348</v>
      </c>
      <c r="AA102" s="25" t="s">
        <v>350</v>
      </c>
      <c r="AB102" s="158"/>
      <c r="AC102" s="155"/>
      <c r="AD102" s="158"/>
      <c r="AE102" s="155"/>
      <c r="AF102" s="161"/>
      <c r="AG102" s="164"/>
      <c r="AH102" s="167"/>
      <c r="AI102" s="170"/>
      <c r="AJ102" s="173"/>
      <c r="AK102" s="173"/>
      <c r="AL102" s="173"/>
      <c r="AM102" s="14"/>
      <c r="AN102" s="14"/>
      <c r="AO102" s="14"/>
      <c r="AP102" s="14"/>
      <c r="AQ102" s="14"/>
      <c r="AR102" s="14"/>
      <c r="AS102" s="14"/>
      <c r="AT102" s="14"/>
      <c r="AU102" s="14"/>
      <c r="AV102" s="14"/>
      <c r="AW102" s="14"/>
      <c r="AX102" s="14"/>
      <c r="AY102" s="14"/>
      <c r="AZ102" s="14"/>
      <c r="BA102" s="14"/>
      <c r="BB102" s="14"/>
      <c r="BC102" s="14"/>
      <c r="BD102" s="14"/>
      <c r="BE102" s="14"/>
      <c r="BF102" s="14"/>
      <c r="BG102" s="14"/>
      <c r="BH102" s="14"/>
      <c r="BI102" s="14"/>
      <c r="BJ102" s="14"/>
      <c r="BK102" s="14"/>
      <c r="BL102" s="14"/>
      <c r="BM102" s="14"/>
      <c r="BN102" s="14"/>
      <c r="BO102" s="14"/>
    </row>
    <row r="103" spans="1:67" ht="73.5" customHeight="1" x14ac:dyDescent="0.3">
      <c r="A103" s="214"/>
      <c r="B103" s="217"/>
      <c r="C103" s="171"/>
      <c r="D103" s="174"/>
      <c r="E103" s="171"/>
      <c r="F103" s="171"/>
      <c r="G103" s="171"/>
      <c r="H103" s="174"/>
      <c r="I103" s="174"/>
      <c r="J103" s="171"/>
      <c r="K103" s="159"/>
      <c r="L103" s="184"/>
      <c r="M103" s="174"/>
      <c r="N103" s="159"/>
      <c r="O103" s="184"/>
      <c r="P103" s="162"/>
      <c r="Q103" s="22">
        <v>0</v>
      </c>
      <c r="R103" s="23" t="s">
        <v>348</v>
      </c>
      <c r="S103" s="23" t="s">
        <v>348</v>
      </c>
      <c r="T103" s="23" t="s">
        <v>348</v>
      </c>
      <c r="U103" s="23" t="s">
        <v>348</v>
      </c>
      <c r="V103" s="23" t="s">
        <v>348</v>
      </c>
      <c r="W103" s="23" t="s">
        <v>348</v>
      </c>
      <c r="X103" s="24" t="s">
        <v>348</v>
      </c>
      <c r="Y103" s="24" t="s">
        <v>348</v>
      </c>
      <c r="Z103" s="24" t="s">
        <v>348</v>
      </c>
      <c r="AA103" s="25" t="s">
        <v>350</v>
      </c>
      <c r="AB103" s="159"/>
      <c r="AC103" s="156"/>
      <c r="AD103" s="159"/>
      <c r="AE103" s="156"/>
      <c r="AF103" s="162"/>
      <c r="AG103" s="165"/>
      <c r="AH103" s="168"/>
      <c r="AI103" s="171"/>
      <c r="AJ103" s="174"/>
      <c r="AK103" s="174"/>
      <c r="AL103" s="174"/>
      <c r="AM103" s="14"/>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14"/>
      <c r="BM103" s="14"/>
      <c r="BN103" s="14"/>
      <c r="BO103" s="14"/>
    </row>
    <row r="104" spans="1:67" ht="73.5" customHeight="1" x14ac:dyDescent="0.3">
      <c r="A104" s="212">
        <v>33</v>
      </c>
      <c r="B104" s="209" t="s">
        <v>521</v>
      </c>
      <c r="C104" s="169" t="s">
        <v>522</v>
      </c>
      <c r="D104" s="175" t="s">
        <v>213</v>
      </c>
      <c r="E104" s="169" t="s">
        <v>523</v>
      </c>
      <c r="F104" s="169" t="s">
        <v>524</v>
      </c>
      <c r="G104" s="169" t="s">
        <v>525</v>
      </c>
      <c r="H104" s="175" t="s">
        <v>274</v>
      </c>
      <c r="I104" s="175" t="s">
        <v>218</v>
      </c>
      <c r="J104" s="169" t="s">
        <v>219</v>
      </c>
      <c r="K104" s="157" t="s">
        <v>220</v>
      </c>
      <c r="L104" s="182">
        <v>0.8</v>
      </c>
      <c r="M104" s="175" t="s">
        <v>221</v>
      </c>
      <c r="N104" s="157" t="s">
        <v>222</v>
      </c>
      <c r="O104" s="182">
        <v>0.6</v>
      </c>
      <c r="P104" s="160" t="s">
        <v>223</v>
      </c>
      <c r="Q104" s="22" t="s">
        <v>526</v>
      </c>
      <c r="R104" s="23" t="s">
        <v>441</v>
      </c>
      <c r="S104" s="23" t="s">
        <v>226</v>
      </c>
      <c r="T104" s="23" t="s">
        <v>227</v>
      </c>
      <c r="U104" s="23" t="s">
        <v>228</v>
      </c>
      <c r="V104" s="23" t="s">
        <v>229</v>
      </c>
      <c r="W104" s="23" t="s">
        <v>230</v>
      </c>
      <c r="X104" s="24" t="s">
        <v>527</v>
      </c>
      <c r="Y104" s="24" t="s">
        <v>528</v>
      </c>
      <c r="Z104" s="24" t="s">
        <v>529</v>
      </c>
      <c r="AA104" s="25">
        <v>0.3</v>
      </c>
      <c r="AB104" s="157" t="s">
        <v>234</v>
      </c>
      <c r="AC104" s="154">
        <v>0.39200000000000002</v>
      </c>
      <c r="AD104" s="157" t="s">
        <v>222</v>
      </c>
      <c r="AE104" s="154">
        <v>0.6</v>
      </c>
      <c r="AF104" s="160" t="s">
        <v>222</v>
      </c>
      <c r="AG104" s="163" t="s">
        <v>210</v>
      </c>
      <c r="AH104" s="166" t="s">
        <v>235</v>
      </c>
      <c r="AI104" s="169"/>
      <c r="AJ104" s="172"/>
      <c r="AK104" s="172" t="s">
        <v>236</v>
      </c>
      <c r="AL104" s="175"/>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c r="BM104" s="14"/>
      <c r="BN104" s="14"/>
      <c r="BO104" s="14"/>
    </row>
    <row r="105" spans="1:67" ht="73.5" customHeight="1" x14ac:dyDescent="0.3">
      <c r="A105" s="213"/>
      <c r="B105" s="210"/>
      <c r="C105" s="170"/>
      <c r="D105" s="173"/>
      <c r="E105" s="170"/>
      <c r="F105" s="170"/>
      <c r="G105" s="170"/>
      <c r="H105" s="173"/>
      <c r="I105" s="173"/>
      <c r="J105" s="170"/>
      <c r="K105" s="158"/>
      <c r="L105" s="183"/>
      <c r="M105" s="173"/>
      <c r="N105" s="158"/>
      <c r="O105" s="183"/>
      <c r="P105" s="161"/>
      <c r="Q105" s="22" t="s">
        <v>530</v>
      </c>
      <c r="R105" s="23" t="s">
        <v>441</v>
      </c>
      <c r="S105" s="23" t="s">
        <v>226</v>
      </c>
      <c r="T105" s="23" t="s">
        <v>227</v>
      </c>
      <c r="U105" s="23" t="s">
        <v>228</v>
      </c>
      <c r="V105" s="23" t="s">
        <v>229</v>
      </c>
      <c r="W105" s="23" t="s">
        <v>230</v>
      </c>
      <c r="X105" s="24" t="s">
        <v>527</v>
      </c>
      <c r="Y105" s="24" t="s">
        <v>531</v>
      </c>
      <c r="Z105" s="24" t="s">
        <v>529</v>
      </c>
      <c r="AA105" s="25">
        <v>0.3</v>
      </c>
      <c r="AB105" s="158"/>
      <c r="AC105" s="155"/>
      <c r="AD105" s="158"/>
      <c r="AE105" s="155"/>
      <c r="AF105" s="161"/>
      <c r="AG105" s="164"/>
      <c r="AH105" s="167"/>
      <c r="AI105" s="170"/>
      <c r="AJ105" s="173"/>
      <c r="AK105" s="173"/>
      <c r="AL105" s="173"/>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c r="BM105" s="14"/>
      <c r="BN105" s="14"/>
      <c r="BO105" s="14"/>
    </row>
    <row r="106" spans="1:67" ht="73.5" customHeight="1" x14ac:dyDescent="0.3">
      <c r="A106" s="214"/>
      <c r="B106" s="211"/>
      <c r="C106" s="171"/>
      <c r="D106" s="174"/>
      <c r="E106" s="171"/>
      <c r="F106" s="171"/>
      <c r="G106" s="171"/>
      <c r="H106" s="174"/>
      <c r="I106" s="174"/>
      <c r="J106" s="171"/>
      <c r="K106" s="159"/>
      <c r="L106" s="184"/>
      <c r="M106" s="174"/>
      <c r="N106" s="159"/>
      <c r="O106" s="184"/>
      <c r="P106" s="162"/>
      <c r="Q106" s="22" t="s">
        <v>242</v>
      </c>
      <c r="R106" s="23">
        <v>0</v>
      </c>
      <c r="S106" s="23" t="s">
        <v>236</v>
      </c>
      <c r="T106" s="23">
        <v>0</v>
      </c>
      <c r="U106" s="23">
        <v>0</v>
      </c>
      <c r="V106" s="23">
        <v>0</v>
      </c>
      <c r="W106" s="23">
        <v>0</v>
      </c>
      <c r="X106" s="24">
        <v>0</v>
      </c>
      <c r="Y106" s="24">
        <v>0</v>
      </c>
      <c r="Z106" s="24">
        <v>0</v>
      </c>
      <c r="AA106" s="25" t="s">
        <v>236</v>
      </c>
      <c r="AB106" s="159"/>
      <c r="AC106" s="156"/>
      <c r="AD106" s="159"/>
      <c r="AE106" s="156"/>
      <c r="AF106" s="162"/>
      <c r="AG106" s="165"/>
      <c r="AH106" s="168"/>
      <c r="AI106" s="171"/>
      <c r="AJ106" s="174"/>
      <c r="AK106" s="174"/>
      <c r="AL106" s="174"/>
      <c r="AM106" s="14"/>
      <c r="AN106" s="14"/>
      <c r="AO106" s="14"/>
      <c r="AP106" s="14"/>
      <c r="AQ106" s="14"/>
      <c r="AR106" s="14"/>
      <c r="AS106" s="14"/>
      <c r="AT106" s="14"/>
      <c r="AU106" s="14"/>
      <c r="AV106" s="14"/>
      <c r="AW106" s="14"/>
      <c r="AX106" s="14"/>
      <c r="AY106" s="14"/>
      <c r="AZ106" s="14"/>
      <c r="BA106" s="14"/>
      <c r="BB106" s="14"/>
      <c r="BC106" s="14"/>
      <c r="BD106" s="14"/>
      <c r="BE106" s="14"/>
      <c r="BF106" s="14"/>
      <c r="BG106" s="14"/>
      <c r="BH106" s="14"/>
      <c r="BI106" s="14"/>
      <c r="BJ106" s="14"/>
      <c r="BK106" s="14"/>
      <c r="BL106" s="14"/>
      <c r="BM106" s="14"/>
      <c r="BN106" s="14"/>
      <c r="BO106" s="14"/>
    </row>
    <row r="107" spans="1:67" ht="73.5" customHeight="1" x14ac:dyDescent="0.3">
      <c r="A107" s="212">
        <v>34</v>
      </c>
      <c r="B107" s="209" t="s">
        <v>521</v>
      </c>
      <c r="C107" s="169" t="s">
        <v>532</v>
      </c>
      <c r="D107" s="175" t="s">
        <v>213</v>
      </c>
      <c r="E107" s="169" t="s">
        <v>533</v>
      </c>
      <c r="F107" s="169" t="s">
        <v>534</v>
      </c>
      <c r="G107" s="169" t="s">
        <v>535</v>
      </c>
      <c r="H107" s="175" t="s">
        <v>274</v>
      </c>
      <c r="I107" s="175" t="s">
        <v>366</v>
      </c>
      <c r="J107" s="169" t="s">
        <v>248</v>
      </c>
      <c r="K107" s="157" t="s">
        <v>249</v>
      </c>
      <c r="L107" s="182">
        <v>0.6</v>
      </c>
      <c r="M107" s="175" t="s">
        <v>221</v>
      </c>
      <c r="N107" s="157" t="s">
        <v>222</v>
      </c>
      <c r="O107" s="182">
        <v>0.6</v>
      </c>
      <c r="P107" s="160" t="s">
        <v>222</v>
      </c>
      <c r="Q107" s="22" t="s">
        <v>536</v>
      </c>
      <c r="R107" s="23" t="s">
        <v>441</v>
      </c>
      <c r="S107" s="23" t="s">
        <v>226</v>
      </c>
      <c r="T107" s="23" t="s">
        <v>227</v>
      </c>
      <c r="U107" s="23" t="s">
        <v>228</v>
      </c>
      <c r="V107" s="23" t="s">
        <v>229</v>
      </c>
      <c r="W107" s="23" t="s">
        <v>230</v>
      </c>
      <c r="X107" s="24" t="s">
        <v>527</v>
      </c>
      <c r="Y107" s="24" t="s">
        <v>537</v>
      </c>
      <c r="Z107" s="24" t="s">
        <v>538</v>
      </c>
      <c r="AA107" s="25">
        <v>0.3</v>
      </c>
      <c r="AB107" s="157" t="s">
        <v>234</v>
      </c>
      <c r="AC107" s="154">
        <v>0.1512</v>
      </c>
      <c r="AD107" s="157" t="s">
        <v>222</v>
      </c>
      <c r="AE107" s="154">
        <v>0.6</v>
      </c>
      <c r="AF107" s="160" t="s">
        <v>222</v>
      </c>
      <c r="AG107" s="163" t="s">
        <v>210</v>
      </c>
      <c r="AH107" s="166" t="s">
        <v>235</v>
      </c>
      <c r="AI107" s="169"/>
      <c r="AJ107" s="172"/>
      <c r="AK107" s="172" t="s">
        <v>236</v>
      </c>
      <c r="AL107" s="175"/>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c r="BM107" s="14"/>
      <c r="BN107" s="14"/>
      <c r="BO107" s="14"/>
    </row>
    <row r="108" spans="1:67" ht="73.5" customHeight="1" x14ac:dyDescent="0.3">
      <c r="A108" s="213"/>
      <c r="B108" s="210"/>
      <c r="C108" s="170"/>
      <c r="D108" s="173"/>
      <c r="E108" s="170"/>
      <c r="F108" s="170"/>
      <c r="G108" s="170"/>
      <c r="H108" s="173"/>
      <c r="I108" s="173"/>
      <c r="J108" s="170"/>
      <c r="K108" s="158"/>
      <c r="L108" s="183"/>
      <c r="M108" s="173"/>
      <c r="N108" s="158"/>
      <c r="O108" s="183"/>
      <c r="P108" s="161"/>
      <c r="Q108" s="22" t="s">
        <v>539</v>
      </c>
      <c r="R108" s="23" t="s">
        <v>225</v>
      </c>
      <c r="S108" s="23" t="s">
        <v>226</v>
      </c>
      <c r="T108" s="23" t="s">
        <v>227</v>
      </c>
      <c r="U108" s="23" t="s">
        <v>228</v>
      </c>
      <c r="V108" s="23" t="s">
        <v>229</v>
      </c>
      <c r="W108" s="23" t="s">
        <v>230</v>
      </c>
      <c r="X108" s="24" t="s">
        <v>527</v>
      </c>
      <c r="Y108" s="24" t="s">
        <v>537</v>
      </c>
      <c r="Z108" s="24" t="s">
        <v>538</v>
      </c>
      <c r="AA108" s="25">
        <v>0.4</v>
      </c>
      <c r="AB108" s="158"/>
      <c r="AC108" s="155"/>
      <c r="AD108" s="158"/>
      <c r="AE108" s="155"/>
      <c r="AF108" s="161"/>
      <c r="AG108" s="164"/>
      <c r="AH108" s="167"/>
      <c r="AI108" s="170"/>
      <c r="AJ108" s="173"/>
      <c r="AK108" s="173"/>
      <c r="AL108" s="173"/>
      <c r="AM108" s="14"/>
      <c r="AN108" s="14"/>
      <c r="AO108" s="14"/>
      <c r="AP108" s="14"/>
      <c r="AQ108" s="14"/>
      <c r="AR108" s="14"/>
      <c r="AS108" s="14"/>
      <c r="AT108" s="14"/>
      <c r="AU108" s="14"/>
      <c r="AV108" s="14"/>
      <c r="AW108" s="14"/>
      <c r="AX108" s="14"/>
      <c r="AY108" s="14"/>
      <c r="AZ108" s="14"/>
      <c r="BA108" s="14"/>
      <c r="BB108" s="14"/>
      <c r="BC108" s="14"/>
      <c r="BD108" s="14"/>
      <c r="BE108" s="14"/>
      <c r="BF108" s="14"/>
      <c r="BG108" s="14"/>
      <c r="BH108" s="14"/>
      <c r="BI108" s="14"/>
      <c r="BJ108" s="14"/>
      <c r="BK108" s="14"/>
      <c r="BL108" s="14"/>
      <c r="BM108" s="14"/>
      <c r="BN108" s="14"/>
      <c r="BO108" s="14"/>
    </row>
    <row r="109" spans="1:67" ht="73.5" customHeight="1" x14ac:dyDescent="0.3">
      <c r="A109" s="214"/>
      <c r="B109" s="211"/>
      <c r="C109" s="171"/>
      <c r="D109" s="174"/>
      <c r="E109" s="171"/>
      <c r="F109" s="171"/>
      <c r="G109" s="171"/>
      <c r="H109" s="174"/>
      <c r="I109" s="174"/>
      <c r="J109" s="171"/>
      <c r="K109" s="159"/>
      <c r="L109" s="184"/>
      <c r="M109" s="174"/>
      <c r="N109" s="159"/>
      <c r="O109" s="184"/>
      <c r="P109" s="162"/>
      <c r="Q109" s="22" t="s">
        <v>540</v>
      </c>
      <c r="R109" s="23" t="s">
        <v>225</v>
      </c>
      <c r="S109" s="23" t="s">
        <v>226</v>
      </c>
      <c r="T109" s="23" t="s">
        <v>227</v>
      </c>
      <c r="U109" s="23" t="s">
        <v>228</v>
      </c>
      <c r="V109" s="23" t="s">
        <v>229</v>
      </c>
      <c r="W109" s="23" t="s">
        <v>230</v>
      </c>
      <c r="X109" s="24" t="s">
        <v>527</v>
      </c>
      <c r="Y109" s="24" t="s">
        <v>537</v>
      </c>
      <c r="Z109" s="24" t="s">
        <v>538</v>
      </c>
      <c r="AA109" s="25">
        <v>0.4</v>
      </c>
      <c r="AB109" s="159"/>
      <c r="AC109" s="156"/>
      <c r="AD109" s="159"/>
      <c r="AE109" s="156"/>
      <c r="AF109" s="162"/>
      <c r="AG109" s="165"/>
      <c r="AH109" s="168"/>
      <c r="AI109" s="171"/>
      <c r="AJ109" s="174"/>
      <c r="AK109" s="174"/>
      <c r="AL109" s="17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c r="BM109" s="14"/>
      <c r="BN109" s="14"/>
      <c r="BO109" s="14"/>
    </row>
    <row r="110" spans="1:67" ht="73.5" customHeight="1" x14ac:dyDescent="0.3">
      <c r="A110" s="212">
        <v>35</v>
      </c>
      <c r="B110" s="209" t="s">
        <v>521</v>
      </c>
      <c r="C110" s="169" t="s">
        <v>541</v>
      </c>
      <c r="D110" s="175" t="s">
        <v>213</v>
      </c>
      <c r="E110" s="169" t="s">
        <v>542</v>
      </c>
      <c r="F110" s="169" t="s">
        <v>543</v>
      </c>
      <c r="G110" s="169" t="s">
        <v>544</v>
      </c>
      <c r="H110" s="175" t="s">
        <v>400</v>
      </c>
      <c r="I110" s="175" t="s">
        <v>218</v>
      </c>
      <c r="J110" s="169" t="s">
        <v>219</v>
      </c>
      <c r="K110" s="157" t="s">
        <v>220</v>
      </c>
      <c r="L110" s="182">
        <v>0.8</v>
      </c>
      <c r="M110" s="175" t="s">
        <v>221</v>
      </c>
      <c r="N110" s="157" t="s">
        <v>222</v>
      </c>
      <c r="O110" s="182">
        <v>0.6</v>
      </c>
      <c r="P110" s="160" t="s">
        <v>223</v>
      </c>
      <c r="Q110" s="22" t="s">
        <v>545</v>
      </c>
      <c r="R110" s="23" t="s">
        <v>441</v>
      </c>
      <c r="S110" s="23" t="s">
        <v>226</v>
      </c>
      <c r="T110" s="23" t="s">
        <v>227</v>
      </c>
      <c r="U110" s="23" t="s">
        <v>228</v>
      </c>
      <c r="V110" s="23" t="s">
        <v>229</v>
      </c>
      <c r="W110" s="23" t="s">
        <v>230</v>
      </c>
      <c r="X110" s="24" t="s">
        <v>527</v>
      </c>
      <c r="Y110" s="24" t="s">
        <v>537</v>
      </c>
      <c r="Z110" s="24" t="s">
        <v>537</v>
      </c>
      <c r="AA110" s="25">
        <v>0.3</v>
      </c>
      <c r="AB110" s="157" t="s">
        <v>234</v>
      </c>
      <c r="AC110" s="154">
        <v>0.39200000000000002</v>
      </c>
      <c r="AD110" s="157" t="s">
        <v>222</v>
      </c>
      <c r="AE110" s="154">
        <v>0.6</v>
      </c>
      <c r="AF110" s="160" t="s">
        <v>222</v>
      </c>
      <c r="AG110" s="163" t="s">
        <v>210</v>
      </c>
      <c r="AH110" s="166" t="s">
        <v>235</v>
      </c>
      <c r="AI110" s="169"/>
      <c r="AJ110" s="172"/>
      <c r="AK110" s="172" t="s">
        <v>236</v>
      </c>
      <c r="AL110" s="175"/>
      <c r="AM110" s="14"/>
      <c r="AN110" s="14"/>
      <c r="AO110" s="14"/>
      <c r="AP110" s="14"/>
      <c r="AQ110" s="14"/>
      <c r="AR110" s="14"/>
      <c r="AS110" s="14"/>
      <c r="AT110" s="14"/>
      <c r="AU110" s="14"/>
      <c r="AV110" s="14"/>
      <c r="AW110" s="14"/>
      <c r="AX110" s="14"/>
      <c r="AY110" s="14"/>
      <c r="AZ110" s="14"/>
      <c r="BA110" s="14"/>
      <c r="BB110" s="14"/>
      <c r="BC110" s="14"/>
      <c r="BD110" s="14"/>
      <c r="BE110" s="14"/>
      <c r="BF110" s="14"/>
      <c r="BG110" s="14"/>
      <c r="BH110" s="14"/>
      <c r="BI110" s="14"/>
      <c r="BJ110" s="14"/>
      <c r="BK110" s="14"/>
      <c r="BL110" s="14"/>
      <c r="BM110" s="14"/>
      <c r="BN110" s="14"/>
      <c r="BO110" s="14"/>
    </row>
    <row r="111" spans="1:67" ht="73.5" customHeight="1" x14ac:dyDescent="0.3">
      <c r="A111" s="213"/>
      <c r="B111" s="210"/>
      <c r="C111" s="170"/>
      <c r="D111" s="173"/>
      <c r="E111" s="170"/>
      <c r="F111" s="170"/>
      <c r="G111" s="170"/>
      <c r="H111" s="173"/>
      <c r="I111" s="173"/>
      <c r="J111" s="170"/>
      <c r="K111" s="158"/>
      <c r="L111" s="183"/>
      <c r="M111" s="173"/>
      <c r="N111" s="158"/>
      <c r="O111" s="183"/>
      <c r="P111" s="161"/>
      <c r="Q111" s="22" t="s">
        <v>546</v>
      </c>
      <c r="R111" s="23" t="s">
        <v>441</v>
      </c>
      <c r="S111" s="23" t="s">
        <v>226</v>
      </c>
      <c r="T111" s="23" t="s">
        <v>227</v>
      </c>
      <c r="U111" s="23" t="s">
        <v>228</v>
      </c>
      <c r="V111" s="23" t="s">
        <v>229</v>
      </c>
      <c r="W111" s="23" t="s">
        <v>230</v>
      </c>
      <c r="X111" s="24" t="s">
        <v>527</v>
      </c>
      <c r="Y111" s="24" t="s">
        <v>537</v>
      </c>
      <c r="Z111" s="24" t="s">
        <v>537</v>
      </c>
      <c r="AA111" s="25">
        <v>0.3</v>
      </c>
      <c r="AB111" s="158"/>
      <c r="AC111" s="155"/>
      <c r="AD111" s="158"/>
      <c r="AE111" s="155"/>
      <c r="AF111" s="161"/>
      <c r="AG111" s="164"/>
      <c r="AH111" s="167"/>
      <c r="AI111" s="170"/>
      <c r="AJ111" s="173"/>
      <c r="AK111" s="173"/>
      <c r="AL111" s="173"/>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c r="BM111" s="14"/>
      <c r="BN111" s="14"/>
      <c r="BO111" s="14"/>
    </row>
    <row r="112" spans="1:67" ht="73.5" customHeight="1" x14ac:dyDescent="0.3">
      <c r="A112" s="214"/>
      <c r="B112" s="211"/>
      <c r="C112" s="171"/>
      <c r="D112" s="174"/>
      <c r="E112" s="171"/>
      <c r="F112" s="171"/>
      <c r="G112" s="171"/>
      <c r="H112" s="174"/>
      <c r="I112" s="174"/>
      <c r="J112" s="171"/>
      <c r="K112" s="159"/>
      <c r="L112" s="184"/>
      <c r="M112" s="174"/>
      <c r="N112" s="159"/>
      <c r="O112" s="184"/>
      <c r="P112" s="162"/>
      <c r="Q112" s="22" t="s">
        <v>242</v>
      </c>
      <c r="R112" s="23">
        <v>0</v>
      </c>
      <c r="S112" s="23" t="s">
        <v>236</v>
      </c>
      <c r="T112" s="23">
        <v>0</v>
      </c>
      <c r="U112" s="23">
        <v>0</v>
      </c>
      <c r="V112" s="23">
        <v>0</v>
      </c>
      <c r="W112" s="23">
        <v>0</v>
      </c>
      <c r="X112" s="24">
        <v>0</v>
      </c>
      <c r="Y112" s="24">
        <v>0</v>
      </c>
      <c r="Z112" s="24">
        <v>0</v>
      </c>
      <c r="AA112" s="25" t="s">
        <v>236</v>
      </c>
      <c r="AB112" s="159"/>
      <c r="AC112" s="156"/>
      <c r="AD112" s="159"/>
      <c r="AE112" s="156"/>
      <c r="AF112" s="162"/>
      <c r="AG112" s="165"/>
      <c r="AH112" s="168"/>
      <c r="AI112" s="171"/>
      <c r="AJ112" s="174"/>
      <c r="AK112" s="174"/>
      <c r="AL112" s="174"/>
      <c r="AM112" s="14"/>
      <c r="AN112" s="14"/>
      <c r="AO112" s="14"/>
      <c r="AP112" s="14"/>
      <c r="AQ112" s="14"/>
      <c r="AR112" s="14"/>
      <c r="AS112" s="14"/>
      <c r="AT112" s="14"/>
      <c r="AU112" s="14"/>
      <c r="AV112" s="14"/>
      <c r="AW112" s="14"/>
      <c r="AX112" s="14"/>
      <c r="AY112" s="14"/>
      <c r="AZ112" s="14"/>
      <c r="BA112" s="14"/>
      <c r="BB112" s="14"/>
      <c r="BC112" s="14"/>
      <c r="BD112" s="14"/>
      <c r="BE112" s="14"/>
      <c r="BF112" s="14"/>
      <c r="BG112" s="14"/>
      <c r="BH112" s="14"/>
      <c r="BI112" s="14"/>
      <c r="BJ112" s="14"/>
      <c r="BK112" s="14"/>
      <c r="BL112" s="14"/>
      <c r="BM112" s="14"/>
      <c r="BN112" s="14"/>
      <c r="BO112" s="14"/>
    </row>
    <row r="113" spans="1:67" ht="73.5" customHeight="1" x14ac:dyDescent="0.3">
      <c r="A113" s="212">
        <v>36</v>
      </c>
      <c r="B113" s="209" t="s">
        <v>521</v>
      </c>
      <c r="C113" s="169" t="s">
        <v>532</v>
      </c>
      <c r="D113" s="175" t="s">
        <v>270</v>
      </c>
      <c r="E113" s="169" t="s">
        <v>547</v>
      </c>
      <c r="F113" s="169" t="s">
        <v>548</v>
      </c>
      <c r="G113" s="169" t="s">
        <v>549</v>
      </c>
      <c r="H113" s="175" t="s">
        <v>274</v>
      </c>
      <c r="I113" s="175" t="s">
        <v>218</v>
      </c>
      <c r="J113" s="169" t="s">
        <v>550</v>
      </c>
      <c r="K113" s="157" t="s">
        <v>234</v>
      </c>
      <c r="L113" s="182">
        <v>0.2</v>
      </c>
      <c r="M113" s="175" t="s">
        <v>221</v>
      </c>
      <c r="N113" s="157" t="s">
        <v>222</v>
      </c>
      <c r="O113" s="182">
        <v>0.6</v>
      </c>
      <c r="P113" s="160" t="s">
        <v>222</v>
      </c>
      <c r="Q113" s="22" t="s">
        <v>551</v>
      </c>
      <c r="R113" s="23" t="s">
        <v>441</v>
      </c>
      <c r="S113" s="23" t="s">
        <v>226</v>
      </c>
      <c r="T113" s="23" t="s">
        <v>227</v>
      </c>
      <c r="U113" s="23" t="s">
        <v>228</v>
      </c>
      <c r="V113" s="23" t="s">
        <v>229</v>
      </c>
      <c r="W113" s="23" t="s">
        <v>230</v>
      </c>
      <c r="X113" s="24" t="s">
        <v>527</v>
      </c>
      <c r="Y113" s="24" t="s">
        <v>537</v>
      </c>
      <c r="Z113" s="24" t="s">
        <v>537</v>
      </c>
      <c r="AA113" s="25">
        <v>0.3</v>
      </c>
      <c r="AB113" s="157" t="s">
        <v>234</v>
      </c>
      <c r="AC113" s="154">
        <v>8.4000000000000005E-2</v>
      </c>
      <c r="AD113" s="157" t="s">
        <v>222</v>
      </c>
      <c r="AE113" s="154">
        <v>0.6</v>
      </c>
      <c r="AF113" s="160" t="s">
        <v>222</v>
      </c>
      <c r="AG113" s="163" t="s">
        <v>210</v>
      </c>
      <c r="AH113" s="166" t="s">
        <v>235</v>
      </c>
      <c r="AI113" s="169"/>
      <c r="AJ113" s="172"/>
      <c r="AK113" s="172" t="s">
        <v>236</v>
      </c>
      <c r="AL113" s="175"/>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14"/>
      <c r="BM113" s="14"/>
      <c r="BN113" s="14"/>
      <c r="BO113" s="14"/>
    </row>
    <row r="114" spans="1:67" ht="73.5" customHeight="1" x14ac:dyDescent="0.3">
      <c r="A114" s="213"/>
      <c r="B114" s="210"/>
      <c r="C114" s="170"/>
      <c r="D114" s="173"/>
      <c r="E114" s="170"/>
      <c r="F114" s="170"/>
      <c r="G114" s="170"/>
      <c r="H114" s="173"/>
      <c r="I114" s="173"/>
      <c r="J114" s="170"/>
      <c r="K114" s="158"/>
      <c r="L114" s="183"/>
      <c r="M114" s="173"/>
      <c r="N114" s="158"/>
      <c r="O114" s="183"/>
      <c r="P114" s="161"/>
      <c r="Q114" s="22" t="s">
        <v>552</v>
      </c>
      <c r="R114" s="23" t="s">
        <v>225</v>
      </c>
      <c r="S114" s="23" t="s">
        <v>226</v>
      </c>
      <c r="T114" s="23" t="s">
        <v>227</v>
      </c>
      <c r="U114" s="23" t="s">
        <v>228</v>
      </c>
      <c r="V114" s="23" t="s">
        <v>229</v>
      </c>
      <c r="W114" s="23" t="s">
        <v>230</v>
      </c>
      <c r="X114" s="24" t="s">
        <v>527</v>
      </c>
      <c r="Y114" s="24" t="s">
        <v>537</v>
      </c>
      <c r="Z114" s="24" t="s">
        <v>537</v>
      </c>
      <c r="AA114" s="25">
        <v>0.4</v>
      </c>
      <c r="AB114" s="158"/>
      <c r="AC114" s="155"/>
      <c r="AD114" s="158"/>
      <c r="AE114" s="155"/>
      <c r="AF114" s="161"/>
      <c r="AG114" s="164"/>
      <c r="AH114" s="167"/>
      <c r="AI114" s="170"/>
      <c r="AJ114" s="173"/>
      <c r="AK114" s="173"/>
      <c r="AL114" s="173"/>
      <c r="AM114" s="14"/>
      <c r="AN114" s="14"/>
      <c r="AO114" s="14"/>
      <c r="AP114" s="14"/>
      <c r="AQ114" s="14"/>
      <c r="AR114" s="14"/>
      <c r="AS114" s="14"/>
      <c r="AT114" s="14"/>
      <c r="AU114" s="14"/>
      <c r="AV114" s="14"/>
      <c r="AW114" s="14"/>
      <c r="AX114" s="14"/>
      <c r="AY114" s="14"/>
      <c r="AZ114" s="14"/>
      <c r="BA114" s="14"/>
      <c r="BB114" s="14"/>
      <c r="BC114" s="14"/>
      <c r="BD114" s="14"/>
      <c r="BE114" s="14"/>
      <c r="BF114" s="14"/>
      <c r="BG114" s="14"/>
      <c r="BH114" s="14"/>
      <c r="BI114" s="14"/>
      <c r="BJ114" s="14"/>
      <c r="BK114" s="14"/>
      <c r="BL114" s="14"/>
      <c r="BM114" s="14"/>
      <c r="BN114" s="14"/>
      <c r="BO114" s="14"/>
    </row>
    <row r="115" spans="1:67" ht="73.5" customHeight="1" x14ac:dyDescent="0.3">
      <c r="A115" s="214"/>
      <c r="B115" s="211"/>
      <c r="C115" s="171"/>
      <c r="D115" s="174"/>
      <c r="E115" s="171"/>
      <c r="F115" s="171"/>
      <c r="G115" s="171"/>
      <c r="H115" s="174"/>
      <c r="I115" s="174"/>
      <c r="J115" s="171"/>
      <c r="K115" s="159"/>
      <c r="L115" s="184"/>
      <c r="M115" s="174"/>
      <c r="N115" s="159"/>
      <c r="O115" s="184"/>
      <c r="P115" s="162"/>
      <c r="Q115" s="22" t="s">
        <v>553</v>
      </c>
      <c r="R115" s="23">
        <v>0</v>
      </c>
      <c r="S115" s="23" t="s">
        <v>236</v>
      </c>
      <c r="T115" s="23">
        <v>0</v>
      </c>
      <c r="U115" s="23">
        <v>0</v>
      </c>
      <c r="V115" s="23">
        <v>0</v>
      </c>
      <c r="W115" s="23">
        <v>0</v>
      </c>
      <c r="X115" s="24">
        <v>0</v>
      </c>
      <c r="Y115" s="24">
        <v>0</v>
      </c>
      <c r="Z115" s="24">
        <v>0</v>
      </c>
      <c r="AA115" s="25" t="s">
        <v>236</v>
      </c>
      <c r="AB115" s="159"/>
      <c r="AC115" s="156"/>
      <c r="AD115" s="159"/>
      <c r="AE115" s="156"/>
      <c r="AF115" s="162"/>
      <c r="AG115" s="165"/>
      <c r="AH115" s="168"/>
      <c r="AI115" s="171"/>
      <c r="AJ115" s="174"/>
      <c r="AK115" s="174"/>
      <c r="AL115" s="174"/>
      <c r="AM115" s="14"/>
      <c r="AN115" s="14"/>
      <c r="AO115" s="14"/>
      <c r="AP115" s="14"/>
      <c r="AQ115" s="14"/>
      <c r="AR115" s="14"/>
      <c r="AS115" s="14"/>
      <c r="AT115" s="14"/>
      <c r="AU115" s="14"/>
      <c r="AV115" s="14"/>
      <c r="AW115" s="14"/>
      <c r="AX115" s="14"/>
      <c r="AY115" s="14"/>
      <c r="AZ115" s="14"/>
      <c r="BA115" s="14"/>
      <c r="BB115" s="14"/>
      <c r="BC115" s="14"/>
      <c r="BD115" s="14"/>
      <c r="BE115" s="14"/>
      <c r="BF115" s="14"/>
      <c r="BG115" s="14"/>
      <c r="BH115" s="14"/>
      <c r="BI115" s="14"/>
      <c r="BJ115" s="14"/>
      <c r="BK115" s="14"/>
      <c r="BL115" s="14"/>
      <c r="BM115" s="14"/>
      <c r="BN115" s="14"/>
      <c r="BO115" s="14"/>
    </row>
    <row r="116" spans="1:67" ht="73.5" customHeight="1" x14ac:dyDescent="0.3">
      <c r="A116" s="212">
        <v>37</v>
      </c>
      <c r="B116" s="209" t="s">
        <v>521</v>
      </c>
      <c r="C116" s="169" t="s">
        <v>554</v>
      </c>
      <c r="D116" s="175" t="s">
        <v>213</v>
      </c>
      <c r="E116" s="169" t="s">
        <v>555</v>
      </c>
      <c r="F116" s="169" t="s">
        <v>556</v>
      </c>
      <c r="G116" s="169" t="s">
        <v>557</v>
      </c>
      <c r="H116" s="175" t="s">
        <v>344</v>
      </c>
      <c r="I116" s="175" t="s">
        <v>366</v>
      </c>
      <c r="J116" s="169" t="s">
        <v>558</v>
      </c>
      <c r="K116" s="157" t="s">
        <v>474</v>
      </c>
      <c r="L116" s="182">
        <v>0.6</v>
      </c>
      <c r="M116" s="175" t="s">
        <v>348</v>
      </c>
      <c r="N116" s="157" t="s">
        <v>222</v>
      </c>
      <c r="O116" s="182">
        <v>0.6</v>
      </c>
      <c r="P116" s="160" t="s">
        <v>223</v>
      </c>
      <c r="Q116" s="22" t="s">
        <v>559</v>
      </c>
      <c r="R116" s="23" t="s">
        <v>348</v>
      </c>
      <c r="S116" s="23" t="s">
        <v>348</v>
      </c>
      <c r="T116" s="23" t="s">
        <v>348</v>
      </c>
      <c r="U116" s="23" t="s">
        <v>348</v>
      </c>
      <c r="V116" s="23" t="s">
        <v>348</v>
      </c>
      <c r="W116" s="23" t="s">
        <v>348</v>
      </c>
      <c r="X116" s="24" t="s">
        <v>348</v>
      </c>
      <c r="Y116" s="24" t="s">
        <v>348</v>
      </c>
      <c r="Z116" s="24" t="s">
        <v>348</v>
      </c>
      <c r="AA116" s="25" t="s">
        <v>350</v>
      </c>
      <c r="AB116" s="157" t="s">
        <v>474</v>
      </c>
      <c r="AC116" s="154" t="s">
        <v>350</v>
      </c>
      <c r="AD116" s="157" t="s">
        <v>222</v>
      </c>
      <c r="AE116" s="154" t="s">
        <v>350</v>
      </c>
      <c r="AF116" s="160" t="s">
        <v>223</v>
      </c>
      <c r="AG116" s="163" t="s">
        <v>351</v>
      </c>
      <c r="AH116" s="166" t="s">
        <v>283</v>
      </c>
      <c r="AI116" s="169" t="s">
        <v>560</v>
      </c>
      <c r="AJ116" s="172" t="s">
        <v>561</v>
      </c>
      <c r="AK116" s="172" t="s">
        <v>286</v>
      </c>
      <c r="AL116" s="175" t="s">
        <v>562</v>
      </c>
      <c r="AM116" s="14"/>
      <c r="AN116" s="14"/>
      <c r="AO116" s="14"/>
      <c r="AP116" s="14"/>
      <c r="AQ116" s="14"/>
      <c r="AR116" s="14"/>
      <c r="AS116" s="14"/>
      <c r="AT116" s="14"/>
      <c r="AU116" s="14"/>
      <c r="AV116" s="14"/>
      <c r="AW116" s="14"/>
      <c r="AX116" s="14"/>
      <c r="AY116" s="14"/>
      <c r="AZ116" s="14"/>
      <c r="BA116" s="14"/>
      <c r="BB116" s="14"/>
      <c r="BC116" s="14"/>
      <c r="BD116" s="14"/>
      <c r="BE116" s="14"/>
      <c r="BF116" s="14"/>
      <c r="BG116" s="14"/>
      <c r="BH116" s="14"/>
      <c r="BI116" s="14"/>
      <c r="BJ116" s="14"/>
      <c r="BK116" s="14"/>
      <c r="BL116" s="14"/>
      <c r="BM116" s="14"/>
      <c r="BN116" s="14"/>
      <c r="BO116" s="14"/>
    </row>
    <row r="117" spans="1:67" ht="73.5" customHeight="1" x14ac:dyDescent="0.3">
      <c r="A117" s="213"/>
      <c r="B117" s="210"/>
      <c r="C117" s="170"/>
      <c r="D117" s="173"/>
      <c r="E117" s="170"/>
      <c r="F117" s="170"/>
      <c r="G117" s="170"/>
      <c r="H117" s="173"/>
      <c r="I117" s="173"/>
      <c r="J117" s="170"/>
      <c r="K117" s="158"/>
      <c r="L117" s="183"/>
      <c r="M117" s="173"/>
      <c r="N117" s="158"/>
      <c r="O117" s="183"/>
      <c r="P117" s="161"/>
      <c r="Q117" s="22" t="s">
        <v>563</v>
      </c>
      <c r="R117" s="23" t="s">
        <v>348</v>
      </c>
      <c r="S117" s="23" t="s">
        <v>348</v>
      </c>
      <c r="T117" s="23" t="s">
        <v>348</v>
      </c>
      <c r="U117" s="23" t="s">
        <v>348</v>
      </c>
      <c r="V117" s="23" t="s">
        <v>348</v>
      </c>
      <c r="W117" s="23" t="s">
        <v>348</v>
      </c>
      <c r="X117" s="24" t="s">
        <v>348</v>
      </c>
      <c r="Y117" s="24" t="s">
        <v>348</v>
      </c>
      <c r="Z117" s="24" t="s">
        <v>348</v>
      </c>
      <c r="AA117" s="25" t="s">
        <v>350</v>
      </c>
      <c r="AB117" s="158"/>
      <c r="AC117" s="155"/>
      <c r="AD117" s="158"/>
      <c r="AE117" s="155"/>
      <c r="AF117" s="161"/>
      <c r="AG117" s="164"/>
      <c r="AH117" s="167"/>
      <c r="AI117" s="170"/>
      <c r="AJ117" s="173"/>
      <c r="AK117" s="173"/>
      <c r="AL117" s="173"/>
      <c r="AM117" s="14"/>
      <c r="AN117" s="14"/>
      <c r="AO117" s="14"/>
      <c r="AP117" s="14"/>
      <c r="AQ117" s="14"/>
      <c r="AR117" s="14"/>
      <c r="AS117" s="14"/>
      <c r="AT117" s="14"/>
      <c r="AU117" s="14"/>
      <c r="AV117" s="14"/>
      <c r="AW117" s="14"/>
      <c r="AX117" s="14"/>
      <c r="AY117" s="14"/>
      <c r="AZ117" s="14"/>
      <c r="BA117" s="14"/>
      <c r="BB117" s="14"/>
      <c r="BC117" s="14"/>
      <c r="BD117" s="14"/>
      <c r="BE117" s="14"/>
      <c r="BF117" s="14"/>
      <c r="BG117" s="14"/>
      <c r="BH117" s="14"/>
      <c r="BI117" s="14"/>
      <c r="BJ117" s="14"/>
      <c r="BK117" s="14"/>
      <c r="BL117" s="14"/>
      <c r="BM117" s="14"/>
      <c r="BN117" s="14"/>
      <c r="BO117" s="14"/>
    </row>
    <row r="118" spans="1:67" ht="73.5" customHeight="1" x14ac:dyDescent="0.3">
      <c r="A118" s="214"/>
      <c r="B118" s="211"/>
      <c r="C118" s="171"/>
      <c r="D118" s="174"/>
      <c r="E118" s="171"/>
      <c r="F118" s="171"/>
      <c r="G118" s="171"/>
      <c r="H118" s="174"/>
      <c r="I118" s="174"/>
      <c r="J118" s="171"/>
      <c r="K118" s="159"/>
      <c r="L118" s="184"/>
      <c r="M118" s="174"/>
      <c r="N118" s="159"/>
      <c r="O118" s="184"/>
      <c r="P118" s="162"/>
      <c r="Q118" s="22">
        <v>0</v>
      </c>
      <c r="R118" s="23" t="s">
        <v>348</v>
      </c>
      <c r="S118" s="23" t="s">
        <v>348</v>
      </c>
      <c r="T118" s="23" t="s">
        <v>348</v>
      </c>
      <c r="U118" s="23" t="s">
        <v>348</v>
      </c>
      <c r="V118" s="23" t="s">
        <v>348</v>
      </c>
      <c r="W118" s="23" t="s">
        <v>348</v>
      </c>
      <c r="X118" s="24" t="s">
        <v>348</v>
      </c>
      <c r="Y118" s="24" t="s">
        <v>348</v>
      </c>
      <c r="Z118" s="24" t="s">
        <v>348</v>
      </c>
      <c r="AA118" s="25" t="s">
        <v>350</v>
      </c>
      <c r="AB118" s="159"/>
      <c r="AC118" s="156"/>
      <c r="AD118" s="159"/>
      <c r="AE118" s="156"/>
      <c r="AF118" s="162"/>
      <c r="AG118" s="165"/>
      <c r="AH118" s="168"/>
      <c r="AI118" s="171"/>
      <c r="AJ118" s="174"/>
      <c r="AK118" s="174"/>
      <c r="AL118" s="174"/>
      <c r="AM118" s="14"/>
      <c r="AN118" s="14"/>
      <c r="AO118" s="14"/>
      <c r="AP118" s="14"/>
      <c r="AQ118" s="14"/>
      <c r="AR118" s="14"/>
      <c r="AS118" s="14"/>
      <c r="AT118" s="14"/>
      <c r="AU118" s="14"/>
      <c r="AV118" s="14"/>
      <c r="AW118" s="14"/>
      <c r="AX118" s="14"/>
      <c r="AY118" s="14"/>
      <c r="AZ118" s="14"/>
      <c r="BA118" s="14"/>
      <c r="BB118" s="14"/>
      <c r="BC118" s="14"/>
      <c r="BD118" s="14"/>
      <c r="BE118" s="14"/>
      <c r="BF118" s="14"/>
      <c r="BG118" s="14"/>
      <c r="BH118" s="14"/>
      <c r="BI118" s="14"/>
      <c r="BJ118" s="14"/>
      <c r="BK118" s="14"/>
      <c r="BL118" s="14"/>
      <c r="BM118" s="14"/>
      <c r="BN118" s="14"/>
      <c r="BO118" s="14"/>
    </row>
    <row r="119" spans="1:67" ht="73.5" customHeight="1" x14ac:dyDescent="0.3">
      <c r="A119" s="212">
        <v>38</v>
      </c>
      <c r="B119" s="209" t="s">
        <v>521</v>
      </c>
      <c r="C119" s="169" t="s">
        <v>554</v>
      </c>
      <c r="D119" s="175" t="s">
        <v>213</v>
      </c>
      <c r="E119" s="169" t="s">
        <v>564</v>
      </c>
      <c r="F119" s="169" t="s">
        <v>565</v>
      </c>
      <c r="G119" s="169" t="s">
        <v>566</v>
      </c>
      <c r="H119" s="175" t="s">
        <v>344</v>
      </c>
      <c r="I119" s="175" t="s">
        <v>366</v>
      </c>
      <c r="J119" s="169" t="s">
        <v>558</v>
      </c>
      <c r="K119" s="157" t="s">
        <v>474</v>
      </c>
      <c r="L119" s="182">
        <v>0.6</v>
      </c>
      <c r="M119" s="175" t="s">
        <v>348</v>
      </c>
      <c r="N119" s="157" t="s">
        <v>278</v>
      </c>
      <c r="O119" s="182">
        <v>0.8</v>
      </c>
      <c r="P119" s="160" t="s">
        <v>358</v>
      </c>
      <c r="Q119" s="22" t="s">
        <v>567</v>
      </c>
      <c r="R119" s="23" t="s">
        <v>348</v>
      </c>
      <c r="S119" s="23" t="s">
        <v>348</v>
      </c>
      <c r="T119" s="23" t="s">
        <v>348</v>
      </c>
      <c r="U119" s="23" t="s">
        <v>348</v>
      </c>
      <c r="V119" s="23" t="s">
        <v>348</v>
      </c>
      <c r="W119" s="23" t="s">
        <v>348</v>
      </c>
      <c r="X119" s="24" t="s">
        <v>348</v>
      </c>
      <c r="Y119" s="24" t="s">
        <v>348</v>
      </c>
      <c r="Z119" s="24" t="s">
        <v>348</v>
      </c>
      <c r="AA119" s="25" t="s">
        <v>350</v>
      </c>
      <c r="AB119" s="157" t="s">
        <v>474</v>
      </c>
      <c r="AC119" s="154" t="s">
        <v>350</v>
      </c>
      <c r="AD119" s="157" t="s">
        <v>278</v>
      </c>
      <c r="AE119" s="154" t="s">
        <v>350</v>
      </c>
      <c r="AF119" s="160" t="s">
        <v>358</v>
      </c>
      <c r="AG119" s="163" t="s">
        <v>351</v>
      </c>
      <c r="AH119" s="166" t="s">
        <v>283</v>
      </c>
      <c r="AI119" s="169" t="s">
        <v>568</v>
      </c>
      <c r="AJ119" s="172" t="s">
        <v>569</v>
      </c>
      <c r="AK119" s="172" t="s">
        <v>286</v>
      </c>
      <c r="AL119" s="175" t="s">
        <v>562</v>
      </c>
      <c r="AM119" s="14"/>
      <c r="AN119" s="14"/>
      <c r="AO119" s="14"/>
      <c r="AP119" s="14"/>
      <c r="AQ119" s="14"/>
      <c r="AR119" s="14"/>
      <c r="AS119" s="14"/>
      <c r="AT119" s="14"/>
      <c r="AU119" s="14"/>
      <c r="AV119" s="14"/>
      <c r="AW119" s="14"/>
      <c r="AX119" s="14"/>
      <c r="AY119" s="14"/>
      <c r="AZ119" s="14"/>
      <c r="BA119" s="14"/>
      <c r="BB119" s="14"/>
      <c r="BC119" s="14"/>
      <c r="BD119" s="14"/>
      <c r="BE119" s="14"/>
      <c r="BF119" s="14"/>
      <c r="BG119" s="14"/>
      <c r="BH119" s="14"/>
      <c r="BI119" s="14"/>
      <c r="BJ119" s="14"/>
      <c r="BK119" s="14"/>
      <c r="BL119" s="14"/>
      <c r="BM119" s="14"/>
      <c r="BN119" s="14"/>
      <c r="BO119" s="14"/>
    </row>
    <row r="120" spans="1:67" ht="73.5" customHeight="1" x14ac:dyDescent="0.3">
      <c r="A120" s="213"/>
      <c r="B120" s="210"/>
      <c r="C120" s="170"/>
      <c r="D120" s="173"/>
      <c r="E120" s="170"/>
      <c r="F120" s="170"/>
      <c r="G120" s="170"/>
      <c r="H120" s="173"/>
      <c r="I120" s="173"/>
      <c r="J120" s="170"/>
      <c r="K120" s="158"/>
      <c r="L120" s="183"/>
      <c r="M120" s="173"/>
      <c r="N120" s="158"/>
      <c r="O120" s="183"/>
      <c r="P120" s="161"/>
      <c r="Q120" s="22" t="s">
        <v>570</v>
      </c>
      <c r="R120" s="23" t="s">
        <v>348</v>
      </c>
      <c r="S120" s="23" t="s">
        <v>348</v>
      </c>
      <c r="T120" s="23" t="s">
        <v>348</v>
      </c>
      <c r="U120" s="23" t="s">
        <v>348</v>
      </c>
      <c r="V120" s="23" t="s">
        <v>348</v>
      </c>
      <c r="W120" s="23" t="s">
        <v>348</v>
      </c>
      <c r="X120" s="24" t="s">
        <v>348</v>
      </c>
      <c r="Y120" s="24" t="s">
        <v>348</v>
      </c>
      <c r="Z120" s="24" t="s">
        <v>348</v>
      </c>
      <c r="AA120" s="25" t="s">
        <v>350</v>
      </c>
      <c r="AB120" s="158"/>
      <c r="AC120" s="155"/>
      <c r="AD120" s="158"/>
      <c r="AE120" s="155"/>
      <c r="AF120" s="161"/>
      <c r="AG120" s="164"/>
      <c r="AH120" s="167"/>
      <c r="AI120" s="170"/>
      <c r="AJ120" s="173"/>
      <c r="AK120" s="173"/>
      <c r="AL120" s="173"/>
      <c r="AM120" s="14"/>
      <c r="AN120" s="14"/>
      <c r="AO120" s="14"/>
      <c r="AP120" s="14"/>
      <c r="AQ120" s="14"/>
      <c r="AR120" s="14"/>
      <c r="AS120" s="14"/>
      <c r="AT120" s="14"/>
      <c r="AU120" s="14"/>
      <c r="AV120" s="14"/>
      <c r="AW120" s="14"/>
      <c r="AX120" s="14"/>
      <c r="AY120" s="14"/>
      <c r="AZ120" s="14"/>
      <c r="BA120" s="14"/>
      <c r="BB120" s="14"/>
      <c r="BC120" s="14"/>
      <c r="BD120" s="14"/>
      <c r="BE120" s="14"/>
      <c r="BF120" s="14"/>
      <c r="BG120" s="14"/>
      <c r="BH120" s="14"/>
      <c r="BI120" s="14"/>
      <c r="BJ120" s="14"/>
      <c r="BK120" s="14"/>
      <c r="BL120" s="14"/>
      <c r="BM120" s="14"/>
      <c r="BN120" s="14"/>
      <c r="BO120" s="14"/>
    </row>
    <row r="121" spans="1:67" ht="73.5" customHeight="1" x14ac:dyDescent="0.3">
      <c r="A121" s="214"/>
      <c r="B121" s="211"/>
      <c r="C121" s="171"/>
      <c r="D121" s="174"/>
      <c r="E121" s="171"/>
      <c r="F121" s="171"/>
      <c r="G121" s="171"/>
      <c r="H121" s="174"/>
      <c r="I121" s="174"/>
      <c r="J121" s="171"/>
      <c r="K121" s="159"/>
      <c r="L121" s="184"/>
      <c r="M121" s="174"/>
      <c r="N121" s="159"/>
      <c r="O121" s="184"/>
      <c r="P121" s="162"/>
      <c r="Q121" s="22" t="s">
        <v>571</v>
      </c>
      <c r="R121" s="23" t="s">
        <v>348</v>
      </c>
      <c r="S121" s="23" t="s">
        <v>348</v>
      </c>
      <c r="T121" s="23" t="s">
        <v>348</v>
      </c>
      <c r="U121" s="23" t="s">
        <v>348</v>
      </c>
      <c r="V121" s="23" t="s">
        <v>348</v>
      </c>
      <c r="W121" s="23" t="s">
        <v>348</v>
      </c>
      <c r="X121" s="24" t="s">
        <v>348</v>
      </c>
      <c r="Y121" s="24" t="s">
        <v>348</v>
      </c>
      <c r="Z121" s="24" t="s">
        <v>348</v>
      </c>
      <c r="AA121" s="25" t="s">
        <v>350</v>
      </c>
      <c r="AB121" s="159"/>
      <c r="AC121" s="156"/>
      <c r="AD121" s="159"/>
      <c r="AE121" s="156"/>
      <c r="AF121" s="162"/>
      <c r="AG121" s="165"/>
      <c r="AH121" s="168"/>
      <c r="AI121" s="171"/>
      <c r="AJ121" s="174"/>
      <c r="AK121" s="174"/>
      <c r="AL121" s="174"/>
      <c r="AM121" s="14"/>
      <c r="AN121" s="14"/>
      <c r="AO121" s="14"/>
      <c r="AP121" s="14"/>
      <c r="AQ121" s="14"/>
      <c r="AR121" s="14"/>
      <c r="AS121" s="14"/>
      <c r="AT121" s="14"/>
      <c r="AU121" s="14"/>
      <c r="AV121" s="14"/>
      <c r="AW121" s="14"/>
      <c r="AX121" s="14"/>
      <c r="AY121" s="14"/>
      <c r="AZ121" s="14"/>
      <c r="BA121" s="14"/>
      <c r="BB121" s="14"/>
      <c r="BC121" s="14"/>
      <c r="BD121" s="14"/>
      <c r="BE121" s="14"/>
      <c r="BF121" s="14"/>
      <c r="BG121" s="14"/>
      <c r="BH121" s="14"/>
      <c r="BI121" s="14"/>
      <c r="BJ121" s="14"/>
      <c r="BK121" s="14"/>
      <c r="BL121" s="14"/>
      <c r="BM121" s="14"/>
      <c r="BN121" s="14"/>
      <c r="BO121" s="14"/>
    </row>
    <row r="122" spans="1:67" s="32" customFormat="1" ht="73.5" customHeight="1" x14ac:dyDescent="0.25">
      <c r="A122" s="205">
        <v>39</v>
      </c>
      <c r="B122" s="208" t="s">
        <v>572</v>
      </c>
      <c r="C122" s="199" t="s">
        <v>573</v>
      </c>
      <c r="D122" s="203" t="s">
        <v>294</v>
      </c>
      <c r="E122" s="199" t="s">
        <v>574</v>
      </c>
      <c r="F122" s="199" t="s">
        <v>575</v>
      </c>
      <c r="G122" s="199" t="s">
        <v>576</v>
      </c>
      <c r="H122" s="203" t="s">
        <v>274</v>
      </c>
      <c r="I122" s="203" t="s">
        <v>218</v>
      </c>
      <c r="J122" s="199" t="s">
        <v>275</v>
      </c>
      <c r="K122" s="192" t="s">
        <v>276</v>
      </c>
      <c r="L122" s="204">
        <v>0.4</v>
      </c>
      <c r="M122" s="203" t="s">
        <v>424</v>
      </c>
      <c r="N122" s="192" t="s">
        <v>368</v>
      </c>
      <c r="O122" s="204">
        <v>0.4</v>
      </c>
      <c r="P122" s="195" t="s">
        <v>222</v>
      </c>
      <c r="Q122" s="28" t="s">
        <v>577</v>
      </c>
      <c r="R122" s="29" t="s">
        <v>225</v>
      </c>
      <c r="S122" s="29" t="s">
        <v>226</v>
      </c>
      <c r="T122" s="29" t="s">
        <v>227</v>
      </c>
      <c r="U122" s="29" t="s">
        <v>228</v>
      </c>
      <c r="V122" s="29" t="s">
        <v>229</v>
      </c>
      <c r="W122" s="29" t="s">
        <v>230</v>
      </c>
      <c r="X122" s="30" t="s">
        <v>578</v>
      </c>
      <c r="Y122" s="30" t="s">
        <v>579</v>
      </c>
      <c r="Z122" s="30" t="s">
        <v>580</v>
      </c>
      <c r="AA122" s="25">
        <v>0.4</v>
      </c>
      <c r="AB122" s="192" t="s">
        <v>234</v>
      </c>
      <c r="AC122" s="193">
        <v>0.14399999999999999</v>
      </c>
      <c r="AD122" s="192" t="s">
        <v>368</v>
      </c>
      <c r="AE122" s="193">
        <v>0.4</v>
      </c>
      <c r="AF122" s="195" t="s">
        <v>374</v>
      </c>
      <c r="AG122" s="196" t="s">
        <v>210</v>
      </c>
      <c r="AH122" s="197" t="s">
        <v>235</v>
      </c>
      <c r="AI122" s="199"/>
      <c r="AJ122" s="201" t="s">
        <v>581</v>
      </c>
      <c r="AK122" s="201" t="s">
        <v>236</v>
      </c>
      <c r="AL122" s="203" t="s">
        <v>582</v>
      </c>
      <c r="AM122" s="31"/>
      <c r="AN122" s="31"/>
      <c r="AO122" s="31"/>
      <c r="AP122" s="31"/>
      <c r="AQ122" s="31"/>
      <c r="AR122" s="31"/>
      <c r="AS122" s="31"/>
      <c r="AT122" s="31"/>
      <c r="AU122" s="31"/>
      <c r="AV122" s="31"/>
      <c r="AW122" s="31"/>
      <c r="AX122" s="31"/>
      <c r="AY122" s="31"/>
      <c r="AZ122" s="31"/>
      <c r="BA122" s="31"/>
      <c r="BB122" s="31"/>
      <c r="BC122" s="31"/>
      <c r="BD122" s="31"/>
      <c r="BE122" s="31"/>
      <c r="BF122" s="31"/>
      <c r="BG122" s="31"/>
      <c r="BH122" s="31"/>
      <c r="BI122" s="31"/>
      <c r="BJ122" s="31"/>
      <c r="BK122" s="31"/>
      <c r="BL122" s="31"/>
      <c r="BM122" s="31"/>
      <c r="BN122" s="31"/>
      <c r="BO122" s="31"/>
    </row>
    <row r="123" spans="1:67" s="32" customFormat="1" ht="73.5" customHeight="1" x14ac:dyDescent="0.3">
      <c r="A123" s="205"/>
      <c r="B123" s="208"/>
      <c r="C123" s="199"/>
      <c r="D123" s="203"/>
      <c r="E123" s="199"/>
      <c r="F123" s="199"/>
      <c r="G123" s="199"/>
      <c r="H123" s="203"/>
      <c r="I123" s="203"/>
      <c r="J123" s="199"/>
      <c r="K123" s="192"/>
      <c r="L123" s="204"/>
      <c r="M123" s="203"/>
      <c r="N123" s="192"/>
      <c r="O123" s="204"/>
      <c r="P123" s="195"/>
      <c r="Q123" s="28" t="s">
        <v>583</v>
      </c>
      <c r="R123" s="29" t="s">
        <v>225</v>
      </c>
      <c r="S123" s="29" t="s">
        <v>226</v>
      </c>
      <c r="T123" s="29" t="s">
        <v>227</v>
      </c>
      <c r="U123" s="29" t="s">
        <v>228</v>
      </c>
      <c r="V123" s="29" t="s">
        <v>229</v>
      </c>
      <c r="W123" s="29" t="s">
        <v>230</v>
      </c>
      <c r="X123" s="30" t="s">
        <v>578</v>
      </c>
      <c r="Y123" s="30" t="s">
        <v>579</v>
      </c>
      <c r="Z123" s="30" t="s">
        <v>580</v>
      </c>
      <c r="AA123" s="25">
        <v>0.4</v>
      </c>
      <c r="AB123" s="192"/>
      <c r="AC123" s="194"/>
      <c r="AD123" s="192"/>
      <c r="AE123" s="194"/>
      <c r="AF123" s="195"/>
      <c r="AG123" s="196"/>
      <c r="AH123" s="198"/>
      <c r="AI123" s="200"/>
      <c r="AJ123" s="202"/>
      <c r="AK123" s="202"/>
      <c r="AL123" s="202"/>
      <c r="AM123" s="33"/>
      <c r="AN123" s="33"/>
      <c r="AO123" s="33"/>
      <c r="AP123" s="33"/>
      <c r="AQ123" s="33"/>
      <c r="AR123" s="33"/>
      <c r="AS123" s="33"/>
      <c r="AT123" s="33"/>
      <c r="AU123" s="33"/>
      <c r="AV123" s="33"/>
      <c r="AW123" s="33"/>
      <c r="AX123" s="33"/>
      <c r="AY123" s="33"/>
      <c r="AZ123" s="33"/>
      <c r="BA123" s="33"/>
      <c r="BB123" s="33"/>
      <c r="BC123" s="33"/>
      <c r="BD123" s="33"/>
      <c r="BE123" s="33"/>
      <c r="BF123" s="33"/>
      <c r="BG123" s="33"/>
      <c r="BH123" s="33"/>
      <c r="BI123" s="33"/>
      <c r="BJ123" s="33"/>
      <c r="BK123" s="33"/>
      <c r="BL123" s="33"/>
      <c r="BM123" s="33"/>
      <c r="BN123" s="33"/>
      <c r="BO123" s="33"/>
    </row>
    <row r="124" spans="1:67" s="32" customFormat="1" ht="73.5" customHeight="1" x14ac:dyDescent="0.3">
      <c r="A124" s="205"/>
      <c r="B124" s="208"/>
      <c r="C124" s="199"/>
      <c r="D124" s="203"/>
      <c r="E124" s="199"/>
      <c r="F124" s="199"/>
      <c r="G124" s="199"/>
      <c r="H124" s="203"/>
      <c r="I124" s="203"/>
      <c r="J124" s="199"/>
      <c r="K124" s="192"/>
      <c r="L124" s="204"/>
      <c r="M124" s="203"/>
      <c r="N124" s="192"/>
      <c r="O124" s="204"/>
      <c r="P124" s="195"/>
      <c r="Q124" s="28" t="s">
        <v>242</v>
      </c>
      <c r="R124" s="29">
        <v>0</v>
      </c>
      <c r="S124" s="29" t="s">
        <v>236</v>
      </c>
      <c r="T124" s="29">
        <v>0</v>
      </c>
      <c r="U124" s="29">
        <v>0</v>
      </c>
      <c r="V124" s="29">
        <v>0</v>
      </c>
      <c r="W124" s="29">
        <v>0</v>
      </c>
      <c r="X124" s="30">
        <v>0</v>
      </c>
      <c r="Y124" s="30">
        <v>0</v>
      </c>
      <c r="Z124" s="30">
        <v>0</v>
      </c>
      <c r="AA124" s="25" t="s">
        <v>236</v>
      </c>
      <c r="AB124" s="192"/>
      <c r="AC124" s="194"/>
      <c r="AD124" s="192"/>
      <c r="AE124" s="194"/>
      <c r="AF124" s="195"/>
      <c r="AG124" s="196"/>
      <c r="AH124" s="198"/>
      <c r="AI124" s="200"/>
      <c r="AJ124" s="202"/>
      <c r="AK124" s="202"/>
      <c r="AL124" s="202"/>
      <c r="AM124" s="33"/>
      <c r="AN124" s="33"/>
      <c r="AO124" s="33"/>
      <c r="AP124" s="33"/>
      <c r="AQ124" s="33"/>
      <c r="AR124" s="33"/>
      <c r="AS124" s="33"/>
      <c r="AT124" s="33"/>
      <c r="AU124" s="33"/>
      <c r="AV124" s="33"/>
      <c r="AW124" s="33"/>
      <c r="AX124" s="33"/>
      <c r="AY124" s="33"/>
      <c r="AZ124" s="33"/>
      <c r="BA124" s="33"/>
      <c r="BB124" s="33"/>
      <c r="BC124" s="33"/>
      <c r="BD124" s="33"/>
      <c r="BE124" s="33"/>
      <c r="BF124" s="33"/>
      <c r="BG124" s="33"/>
      <c r="BH124" s="33"/>
      <c r="BI124" s="33"/>
      <c r="BJ124" s="33"/>
      <c r="BK124" s="33"/>
      <c r="BL124" s="33"/>
      <c r="BM124" s="33"/>
      <c r="BN124" s="33"/>
      <c r="BO124" s="33"/>
    </row>
    <row r="125" spans="1:67" s="32" customFormat="1" ht="73.5" customHeight="1" x14ac:dyDescent="0.3">
      <c r="A125" s="205">
        <v>40</v>
      </c>
      <c r="B125" s="208" t="s">
        <v>572</v>
      </c>
      <c r="C125" s="199" t="s">
        <v>584</v>
      </c>
      <c r="D125" s="203" t="s">
        <v>270</v>
      </c>
      <c r="E125" s="199" t="s">
        <v>585</v>
      </c>
      <c r="F125" s="199" t="s">
        <v>586</v>
      </c>
      <c r="G125" s="199" t="s">
        <v>587</v>
      </c>
      <c r="H125" s="203" t="s">
        <v>274</v>
      </c>
      <c r="I125" s="203" t="s">
        <v>218</v>
      </c>
      <c r="J125" s="199" t="s">
        <v>248</v>
      </c>
      <c r="K125" s="192" t="s">
        <v>249</v>
      </c>
      <c r="L125" s="204">
        <v>0.6</v>
      </c>
      <c r="M125" s="203" t="s">
        <v>221</v>
      </c>
      <c r="N125" s="192" t="s">
        <v>222</v>
      </c>
      <c r="O125" s="204">
        <v>0.6</v>
      </c>
      <c r="P125" s="195" t="s">
        <v>222</v>
      </c>
      <c r="Q125" s="34" t="s">
        <v>588</v>
      </c>
      <c r="R125" s="29" t="s">
        <v>225</v>
      </c>
      <c r="S125" s="29" t="s">
        <v>226</v>
      </c>
      <c r="T125" s="29" t="s">
        <v>227</v>
      </c>
      <c r="U125" s="29" t="s">
        <v>228</v>
      </c>
      <c r="V125" s="29" t="s">
        <v>229</v>
      </c>
      <c r="W125" s="29" t="s">
        <v>230</v>
      </c>
      <c r="X125" s="30" t="s">
        <v>589</v>
      </c>
      <c r="Y125" s="30" t="s">
        <v>590</v>
      </c>
      <c r="Z125" s="30" t="s">
        <v>591</v>
      </c>
      <c r="AA125" s="25">
        <v>0.4</v>
      </c>
      <c r="AB125" s="192" t="s">
        <v>234</v>
      </c>
      <c r="AC125" s="193">
        <v>0.216</v>
      </c>
      <c r="AD125" s="192" t="s">
        <v>222</v>
      </c>
      <c r="AE125" s="193">
        <v>0.6</v>
      </c>
      <c r="AF125" s="195" t="s">
        <v>222</v>
      </c>
      <c r="AG125" s="196" t="s">
        <v>210</v>
      </c>
      <c r="AH125" s="197" t="s">
        <v>235</v>
      </c>
      <c r="AI125" s="199"/>
      <c r="AJ125" s="201" t="s">
        <v>592</v>
      </c>
      <c r="AK125" s="201" t="s">
        <v>236</v>
      </c>
      <c r="AL125" s="203" t="s">
        <v>593</v>
      </c>
      <c r="AM125" s="33"/>
      <c r="AN125" s="33"/>
      <c r="AO125" s="33"/>
      <c r="AP125" s="33"/>
      <c r="AQ125" s="33"/>
      <c r="AR125" s="33"/>
      <c r="AS125" s="33"/>
      <c r="AT125" s="33"/>
      <c r="AU125" s="33"/>
      <c r="AV125" s="33"/>
      <c r="AW125" s="33"/>
      <c r="AX125" s="33"/>
      <c r="AY125" s="33"/>
      <c r="AZ125" s="33"/>
      <c r="BA125" s="33"/>
      <c r="BB125" s="33"/>
      <c r="BC125" s="33"/>
      <c r="BD125" s="33"/>
      <c r="BE125" s="33"/>
      <c r="BF125" s="33"/>
      <c r="BG125" s="33"/>
      <c r="BH125" s="33"/>
      <c r="BI125" s="33"/>
      <c r="BJ125" s="33"/>
      <c r="BK125" s="33"/>
      <c r="BL125" s="33"/>
      <c r="BM125" s="33"/>
      <c r="BN125" s="33"/>
      <c r="BO125" s="33"/>
    </row>
    <row r="126" spans="1:67" s="32" customFormat="1" ht="73.5" customHeight="1" x14ac:dyDescent="0.3">
      <c r="A126" s="205"/>
      <c r="B126" s="208"/>
      <c r="C126" s="199"/>
      <c r="D126" s="203"/>
      <c r="E126" s="199"/>
      <c r="F126" s="199"/>
      <c r="G126" s="199"/>
      <c r="H126" s="203"/>
      <c r="I126" s="203"/>
      <c r="J126" s="199"/>
      <c r="K126" s="192"/>
      <c r="L126" s="204"/>
      <c r="M126" s="203"/>
      <c r="N126" s="192"/>
      <c r="O126" s="204"/>
      <c r="P126" s="195"/>
      <c r="Q126" s="34" t="s">
        <v>594</v>
      </c>
      <c r="R126" s="29" t="s">
        <v>225</v>
      </c>
      <c r="S126" s="29" t="s">
        <v>226</v>
      </c>
      <c r="T126" s="29" t="s">
        <v>227</v>
      </c>
      <c r="U126" s="29" t="s">
        <v>228</v>
      </c>
      <c r="V126" s="29" t="s">
        <v>229</v>
      </c>
      <c r="W126" s="29" t="s">
        <v>230</v>
      </c>
      <c r="X126" s="30" t="s">
        <v>595</v>
      </c>
      <c r="Y126" s="30" t="s">
        <v>590</v>
      </c>
      <c r="Z126" s="30" t="s">
        <v>596</v>
      </c>
      <c r="AA126" s="25">
        <v>0.4</v>
      </c>
      <c r="AB126" s="192"/>
      <c r="AC126" s="194"/>
      <c r="AD126" s="192"/>
      <c r="AE126" s="194"/>
      <c r="AF126" s="195"/>
      <c r="AG126" s="196"/>
      <c r="AH126" s="198"/>
      <c r="AI126" s="200"/>
      <c r="AJ126" s="202"/>
      <c r="AK126" s="202"/>
      <c r="AL126" s="202"/>
      <c r="AM126" s="33"/>
      <c r="AN126" s="33"/>
      <c r="AO126" s="33"/>
      <c r="AP126" s="33"/>
      <c r="AQ126" s="33"/>
      <c r="AR126" s="33"/>
      <c r="AS126" s="33"/>
      <c r="AT126" s="33"/>
      <c r="AU126" s="33"/>
      <c r="AV126" s="33"/>
      <c r="AW126" s="33"/>
      <c r="AX126" s="33"/>
      <c r="AY126" s="33"/>
      <c r="AZ126" s="33"/>
      <c r="BA126" s="33"/>
      <c r="BB126" s="33"/>
      <c r="BC126" s="33"/>
      <c r="BD126" s="33"/>
      <c r="BE126" s="33"/>
      <c r="BF126" s="33"/>
      <c r="BG126" s="33"/>
      <c r="BH126" s="33"/>
      <c r="BI126" s="33"/>
      <c r="BJ126" s="33"/>
      <c r="BK126" s="33"/>
      <c r="BL126" s="33"/>
      <c r="BM126" s="33"/>
      <c r="BN126" s="33"/>
      <c r="BO126" s="33"/>
    </row>
    <row r="127" spans="1:67" s="32" customFormat="1" ht="73.5" customHeight="1" x14ac:dyDescent="0.3">
      <c r="A127" s="205"/>
      <c r="B127" s="208"/>
      <c r="C127" s="199"/>
      <c r="D127" s="203"/>
      <c r="E127" s="199"/>
      <c r="F127" s="199"/>
      <c r="G127" s="199"/>
      <c r="H127" s="203"/>
      <c r="I127" s="203"/>
      <c r="J127" s="199"/>
      <c r="K127" s="192"/>
      <c r="L127" s="204"/>
      <c r="M127" s="203"/>
      <c r="N127" s="192"/>
      <c r="O127" s="204"/>
      <c r="P127" s="195"/>
      <c r="Q127" s="34" t="s">
        <v>242</v>
      </c>
      <c r="R127" s="29">
        <v>0</v>
      </c>
      <c r="S127" s="29" t="s">
        <v>236</v>
      </c>
      <c r="T127" s="29">
        <v>0</v>
      </c>
      <c r="U127" s="29">
        <v>0</v>
      </c>
      <c r="V127" s="29" t="s">
        <v>229</v>
      </c>
      <c r="W127" s="29">
        <v>0</v>
      </c>
      <c r="X127" s="30">
        <v>0</v>
      </c>
      <c r="Y127" s="30">
        <v>0</v>
      </c>
      <c r="Z127" s="30">
        <v>0</v>
      </c>
      <c r="AA127" s="25" t="s">
        <v>236</v>
      </c>
      <c r="AB127" s="192"/>
      <c r="AC127" s="194"/>
      <c r="AD127" s="192"/>
      <c r="AE127" s="194"/>
      <c r="AF127" s="195"/>
      <c r="AG127" s="196"/>
      <c r="AH127" s="198"/>
      <c r="AI127" s="200"/>
      <c r="AJ127" s="202"/>
      <c r="AK127" s="202"/>
      <c r="AL127" s="202"/>
      <c r="AM127" s="33"/>
      <c r="AN127" s="33"/>
      <c r="AO127" s="33"/>
      <c r="AP127" s="33"/>
      <c r="AQ127" s="33"/>
      <c r="AR127" s="33"/>
      <c r="AS127" s="33"/>
      <c r="AT127" s="33"/>
      <c r="AU127" s="33"/>
      <c r="AV127" s="33"/>
      <c r="AW127" s="33"/>
      <c r="AX127" s="33"/>
      <c r="AY127" s="33"/>
      <c r="AZ127" s="33"/>
      <c r="BA127" s="33"/>
      <c r="BB127" s="33"/>
      <c r="BC127" s="33"/>
      <c r="BD127" s="33"/>
      <c r="BE127" s="33"/>
      <c r="BF127" s="33"/>
      <c r="BG127" s="33"/>
      <c r="BH127" s="33"/>
      <c r="BI127" s="33"/>
      <c r="BJ127" s="33"/>
      <c r="BK127" s="33"/>
      <c r="BL127" s="33"/>
      <c r="BM127" s="33"/>
      <c r="BN127" s="33"/>
      <c r="BO127" s="33"/>
    </row>
    <row r="128" spans="1:67" ht="73.5" customHeight="1" x14ac:dyDescent="0.3">
      <c r="A128" s="190">
        <v>41</v>
      </c>
      <c r="B128" s="207" t="s">
        <v>572</v>
      </c>
      <c r="C128" s="141" t="s">
        <v>597</v>
      </c>
      <c r="D128" s="145" t="s">
        <v>270</v>
      </c>
      <c r="E128" s="141" t="s">
        <v>598</v>
      </c>
      <c r="F128" s="141" t="s">
        <v>599</v>
      </c>
      <c r="G128" s="141" t="s">
        <v>600</v>
      </c>
      <c r="H128" s="145" t="s">
        <v>274</v>
      </c>
      <c r="I128" s="145" t="s">
        <v>218</v>
      </c>
      <c r="J128" s="141" t="s">
        <v>219</v>
      </c>
      <c r="K128" s="148" t="s">
        <v>220</v>
      </c>
      <c r="L128" s="149">
        <v>0.8</v>
      </c>
      <c r="M128" s="145" t="s">
        <v>424</v>
      </c>
      <c r="N128" s="148" t="s">
        <v>368</v>
      </c>
      <c r="O128" s="149">
        <v>0.4</v>
      </c>
      <c r="P128" s="150" t="s">
        <v>222</v>
      </c>
      <c r="Q128" s="22" t="s">
        <v>601</v>
      </c>
      <c r="R128" s="23" t="s">
        <v>225</v>
      </c>
      <c r="S128" s="23" t="s">
        <v>226</v>
      </c>
      <c r="T128" s="23" t="s">
        <v>227</v>
      </c>
      <c r="U128" s="23" t="s">
        <v>228</v>
      </c>
      <c r="V128" s="23" t="s">
        <v>229</v>
      </c>
      <c r="W128" s="23" t="s">
        <v>230</v>
      </c>
      <c r="X128" s="24" t="s">
        <v>602</v>
      </c>
      <c r="Y128" s="24" t="s">
        <v>603</v>
      </c>
      <c r="Z128" s="24" t="s">
        <v>604</v>
      </c>
      <c r="AA128" s="25">
        <v>0.4</v>
      </c>
      <c r="AB128" s="148" t="s">
        <v>234</v>
      </c>
      <c r="AC128" s="151">
        <v>0.28799999999999998</v>
      </c>
      <c r="AD128" s="148" t="s">
        <v>368</v>
      </c>
      <c r="AE128" s="151">
        <v>0.4</v>
      </c>
      <c r="AF128" s="150" t="s">
        <v>374</v>
      </c>
      <c r="AG128" s="153" t="s">
        <v>210</v>
      </c>
      <c r="AH128" s="139" t="s">
        <v>235</v>
      </c>
      <c r="AI128" s="141"/>
      <c r="AJ128" s="143" t="s">
        <v>605</v>
      </c>
      <c r="AK128" s="143" t="s">
        <v>236</v>
      </c>
      <c r="AL128" s="145" t="s">
        <v>606</v>
      </c>
      <c r="AM128" s="14"/>
      <c r="AN128" s="14"/>
      <c r="AO128" s="14"/>
      <c r="AP128" s="14"/>
      <c r="AQ128" s="14"/>
      <c r="AR128" s="14"/>
      <c r="AS128" s="14"/>
      <c r="AT128" s="14"/>
      <c r="AU128" s="14"/>
      <c r="AV128" s="14"/>
      <c r="AW128" s="14"/>
      <c r="AX128" s="14"/>
      <c r="AY128" s="14"/>
      <c r="AZ128" s="14"/>
      <c r="BA128" s="14"/>
      <c r="BB128" s="14"/>
      <c r="BC128" s="14"/>
      <c r="BD128" s="14"/>
      <c r="BE128" s="14"/>
      <c r="BF128" s="14"/>
      <c r="BG128" s="14"/>
      <c r="BH128" s="14"/>
      <c r="BI128" s="14"/>
      <c r="BJ128" s="14"/>
      <c r="BK128" s="14"/>
      <c r="BL128" s="14"/>
      <c r="BM128" s="14"/>
      <c r="BN128" s="14"/>
      <c r="BO128" s="14"/>
    </row>
    <row r="129" spans="1:67" ht="73.5" customHeight="1" x14ac:dyDescent="0.3">
      <c r="A129" s="190"/>
      <c r="B129" s="207"/>
      <c r="C129" s="141"/>
      <c r="D129" s="145"/>
      <c r="E129" s="141"/>
      <c r="F129" s="141"/>
      <c r="G129" s="141"/>
      <c r="H129" s="145"/>
      <c r="I129" s="145"/>
      <c r="J129" s="141"/>
      <c r="K129" s="148"/>
      <c r="L129" s="149"/>
      <c r="M129" s="145"/>
      <c r="N129" s="148"/>
      <c r="O129" s="149"/>
      <c r="P129" s="150"/>
      <c r="Q129" s="22" t="s">
        <v>607</v>
      </c>
      <c r="R129" s="23" t="s">
        <v>225</v>
      </c>
      <c r="S129" s="23" t="s">
        <v>226</v>
      </c>
      <c r="T129" s="23" t="s">
        <v>227</v>
      </c>
      <c r="U129" s="23" t="s">
        <v>228</v>
      </c>
      <c r="V129" s="23" t="s">
        <v>229</v>
      </c>
      <c r="W129" s="23" t="s">
        <v>230</v>
      </c>
      <c r="X129" s="24" t="s">
        <v>602</v>
      </c>
      <c r="Y129" s="24" t="s">
        <v>603</v>
      </c>
      <c r="Z129" s="24" t="s">
        <v>604</v>
      </c>
      <c r="AA129" s="25">
        <v>0.4</v>
      </c>
      <c r="AB129" s="148"/>
      <c r="AC129" s="152"/>
      <c r="AD129" s="148"/>
      <c r="AE129" s="152"/>
      <c r="AF129" s="150"/>
      <c r="AG129" s="153"/>
      <c r="AH129" s="140"/>
      <c r="AI129" s="142"/>
      <c r="AJ129" s="144"/>
      <c r="AK129" s="144"/>
      <c r="AL129" s="144"/>
      <c r="AM129" s="14"/>
      <c r="AN129" s="14"/>
      <c r="AO129" s="14"/>
      <c r="AP129" s="14"/>
      <c r="AQ129" s="14"/>
      <c r="AR129" s="14"/>
      <c r="AS129" s="14"/>
      <c r="AT129" s="14"/>
      <c r="AU129" s="14"/>
      <c r="AV129" s="14"/>
      <c r="AW129" s="14"/>
      <c r="AX129" s="14"/>
      <c r="AY129" s="14"/>
      <c r="AZ129" s="14"/>
      <c r="BA129" s="14"/>
      <c r="BB129" s="14"/>
      <c r="BC129" s="14"/>
      <c r="BD129" s="14"/>
      <c r="BE129" s="14"/>
      <c r="BF129" s="14"/>
      <c r="BG129" s="14"/>
      <c r="BH129" s="14"/>
      <c r="BI129" s="14"/>
      <c r="BJ129" s="14"/>
      <c r="BK129" s="14"/>
      <c r="BL129" s="14"/>
      <c r="BM129" s="14"/>
      <c r="BN129" s="14"/>
      <c r="BO129" s="14"/>
    </row>
    <row r="130" spans="1:67" ht="73.5" customHeight="1" x14ac:dyDescent="0.3">
      <c r="A130" s="190"/>
      <c r="B130" s="207"/>
      <c r="C130" s="141"/>
      <c r="D130" s="145"/>
      <c r="E130" s="141"/>
      <c r="F130" s="141"/>
      <c r="G130" s="141"/>
      <c r="H130" s="145"/>
      <c r="I130" s="145"/>
      <c r="J130" s="141"/>
      <c r="K130" s="148"/>
      <c r="L130" s="149"/>
      <c r="M130" s="145"/>
      <c r="N130" s="148"/>
      <c r="O130" s="149"/>
      <c r="P130" s="150"/>
      <c r="Q130" s="22" t="s">
        <v>242</v>
      </c>
      <c r="R130" s="23">
        <v>0</v>
      </c>
      <c r="S130" s="23" t="s">
        <v>236</v>
      </c>
      <c r="T130" s="23">
        <v>0</v>
      </c>
      <c r="U130" s="23">
        <v>0</v>
      </c>
      <c r="V130" s="23">
        <v>0</v>
      </c>
      <c r="W130" s="23">
        <v>0</v>
      </c>
      <c r="X130" s="24">
        <v>0</v>
      </c>
      <c r="Y130" s="24">
        <v>0</v>
      </c>
      <c r="Z130" s="24">
        <v>0</v>
      </c>
      <c r="AA130" s="25" t="s">
        <v>236</v>
      </c>
      <c r="AB130" s="148"/>
      <c r="AC130" s="152"/>
      <c r="AD130" s="148"/>
      <c r="AE130" s="152"/>
      <c r="AF130" s="150"/>
      <c r="AG130" s="153"/>
      <c r="AH130" s="140"/>
      <c r="AI130" s="142"/>
      <c r="AJ130" s="144"/>
      <c r="AK130" s="144"/>
      <c r="AL130" s="144"/>
      <c r="AM130" s="14"/>
      <c r="AN130" s="14"/>
      <c r="AO130" s="14"/>
      <c r="AP130" s="14"/>
      <c r="AQ130" s="14"/>
      <c r="AR130" s="14"/>
      <c r="AS130" s="14"/>
      <c r="AT130" s="14"/>
      <c r="AU130" s="14"/>
      <c r="AV130" s="14"/>
      <c r="AW130" s="14"/>
      <c r="AX130" s="14"/>
      <c r="AY130" s="14"/>
      <c r="AZ130" s="14"/>
      <c r="BA130" s="14"/>
      <c r="BB130" s="14"/>
      <c r="BC130" s="14"/>
      <c r="BD130" s="14"/>
      <c r="BE130" s="14"/>
      <c r="BF130" s="14"/>
      <c r="BG130" s="14"/>
      <c r="BH130" s="14"/>
      <c r="BI130" s="14"/>
      <c r="BJ130" s="14"/>
      <c r="BK130" s="14"/>
      <c r="BL130" s="14"/>
      <c r="BM130" s="14"/>
      <c r="BN130" s="14"/>
      <c r="BO130" s="14"/>
    </row>
    <row r="131" spans="1:67" ht="73.5" customHeight="1" x14ac:dyDescent="0.3">
      <c r="A131" s="190">
        <v>42</v>
      </c>
      <c r="B131" s="207" t="s">
        <v>572</v>
      </c>
      <c r="C131" s="141" t="s">
        <v>597</v>
      </c>
      <c r="D131" s="145" t="s">
        <v>270</v>
      </c>
      <c r="E131" s="141" t="s">
        <v>608</v>
      </c>
      <c r="F131" s="141" t="s">
        <v>609</v>
      </c>
      <c r="G131" s="141" t="s">
        <v>610</v>
      </c>
      <c r="H131" s="145" t="s">
        <v>344</v>
      </c>
      <c r="I131" s="145" t="s">
        <v>218</v>
      </c>
      <c r="J131" s="141" t="s">
        <v>346</v>
      </c>
      <c r="K131" s="148" t="s">
        <v>347</v>
      </c>
      <c r="L131" s="149">
        <v>0.2</v>
      </c>
      <c r="M131" s="145" t="s">
        <v>348</v>
      </c>
      <c r="N131" s="148" t="s">
        <v>357</v>
      </c>
      <c r="O131" s="149">
        <v>1</v>
      </c>
      <c r="P131" s="150" t="s">
        <v>358</v>
      </c>
      <c r="Q131" s="22" t="s">
        <v>611</v>
      </c>
      <c r="R131" s="23" t="s">
        <v>348</v>
      </c>
      <c r="S131" s="23" t="s">
        <v>348</v>
      </c>
      <c r="T131" s="23" t="s">
        <v>348</v>
      </c>
      <c r="U131" s="23" t="s">
        <v>348</v>
      </c>
      <c r="V131" s="23" t="s">
        <v>348</v>
      </c>
      <c r="W131" s="23" t="s">
        <v>348</v>
      </c>
      <c r="X131" s="24" t="s">
        <v>348</v>
      </c>
      <c r="Y131" s="24" t="s">
        <v>348</v>
      </c>
      <c r="Z131" s="24" t="s">
        <v>348</v>
      </c>
      <c r="AA131" s="25" t="s">
        <v>350</v>
      </c>
      <c r="AB131" s="148" t="s">
        <v>347</v>
      </c>
      <c r="AC131" s="151" t="s">
        <v>350</v>
      </c>
      <c r="AD131" s="148" t="s">
        <v>357</v>
      </c>
      <c r="AE131" s="151" t="s">
        <v>350</v>
      </c>
      <c r="AF131" s="150" t="s">
        <v>358</v>
      </c>
      <c r="AG131" s="153" t="s">
        <v>351</v>
      </c>
      <c r="AH131" s="139" t="s">
        <v>283</v>
      </c>
      <c r="AI131" s="141" t="s">
        <v>612</v>
      </c>
      <c r="AJ131" s="143" t="s">
        <v>605</v>
      </c>
      <c r="AK131" s="143" t="s">
        <v>286</v>
      </c>
      <c r="AL131" s="145" t="s">
        <v>606</v>
      </c>
      <c r="AM131" s="14"/>
      <c r="AN131" s="14"/>
      <c r="AO131" s="14"/>
      <c r="AP131" s="14"/>
      <c r="AQ131" s="14"/>
      <c r="AR131" s="14"/>
      <c r="AS131" s="14"/>
      <c r="AT131" s="14"/>
      <c r="AU131" s="14"/>
      <c r="AV131" s="14"/>
      <c r="AW131" s="14"/>
      <c r="AX131" s="14"/>
      <c r="AY131" s="14"/>
      <c r="AZ131" s="14"/>
      <c r="BA131" s="14"/>
      <c r="BB131" s="14"/>
      <c r="BC131" s="14"/>
      <c r="BD131" s="14"/>
      <c r="BE131" s="14"/>
      <c r="BF131" s="14"/>
      <c r="BG131" s="14"/>
      <c r="BH131" s="14"/>
      <c r="BI131" s="14"/>
      <c r="BJ131" s="14"/>
      <c r="BK131" s="14"/>
      <c r="BL131" s="14"/>
      <c r="BM131" s="14"/>
      <c r="BN131" s="14"/>
      <c r="BO131" s="14"/>
    </row>
    <row r="132" spans="1:67" ht="73.5" customHeight="1" x14ac:dyDescent="0.3">
      <c r="A132" s="190"/>
      <c r="B132" s="207"/>
      <c r="C132" s="141"/>
      <c r="D132" s="145"/>
      <c r="E132" s="141"/>
      <c r="F132" s="141"/>
      <c r="G132" s="141"/>
      <c r="H132" s="145"/>
      <c r="I132" s="145"/>
      <c r="J132" s="141"/>
      <c r="K132" s="148"/>
      <c r="L132" s="149"/>
      <c r="M132" s="145"/>
      <c r="N132" s="148"/>
      <c r="O132" s="149"/>
      <c r="P132" s="150"/>
      <c r="Q132" s="22">
        <v>0</v>
      </c>
      <c r="R132" s="23" t="s">
        <v>348</v>
      </c>
      <c r="S132" s="23" t="s">
        <v>348</v>
      </c>
      <c r="T132" s="23" t="s">
        <v>348</v>
      </c>
      <c r="U132" s="23" t="s">
        <v>348</v>
      </c>
      <c r="V132" s="23" t="s">
        <v>348</v>
      </c>
      <c r="W132" s="23" t="s">
        <v>348</v>
      </c>
      <c r="X132" s="24" t="s">
        <v>348</v>
      </c>
      <c r="Y132" s="24" t="s">
        <v>348</v>
      </c>
      <c r="Z132" s="24" t="s">
        <v>348</v>
      </c>
      <c r="AA132" s="25" t="s">
        <v>350</v>
      </c>
      <c r="AB132" s="148"/>
      <c r="AC132" s="152"/>
      <c r="AD132" s="148"/>
      <c r="AE132" s="152"/>
      <c r="AF132" s="150"/>
      <c r="AG132" s="153"/>
      <c r="AH132" s="140"/>
      <c r="AI132" s="142"/>
      <c r="AJ132" s="144"/>
      <c r="AK132" s="144"/>
      <c r="AL132" s="144"/>
      <c r="AM132" s="14"/>
      <c r="AN132" s="14"/>
      <c r="AO132" s="14"/>
      <c r="AP132" s="14"/>
      <c r="AQ132" s="14"/>
      <c r="AR132" s="14"/>
      <c r="AS132" s="14"/>
      <c r="AT132" s="14"/>
      <c r="AU132" s="14"/>
      <c r="AV132" s="14"/>
      <c r="AW132" s="14"/>
      <c r="AX132" s="14"/>
      <c r="AY132" s="14"/>
      <c r="AZ132" s="14"/>
      <c r="BA132" s="14"/>
      <c r="BB132" s="14"/>
      <c r="BC132" s="14"/>
      <c r="BD132" s="14"/>
      <c r="BE132" s="14"/>
      <c r="BF132" s="14"/>
      <c r="BG132" s="14"/>
      <c r="BH132" s="14"/>
      <c r="BI132" s="14"/>
      <c r="BJ132" s="14"/>
      <c r="BK132" s="14"/>
      <c r="BL132" s="14"/>
      <c r="BM132" s="14"/>
      <c r="BN132" s="14"/>
      <c r="BO132" s="14"/>
    </row>
    <row r="133" spans="1:67" ht="73.5" customHeight="1" x14ac:dyDescent="0.3">
      <c r="A133" s="190"/>
      <c r="B133" s="207"/>
      <c r="C133" s="141"/>
      <c r="D133" s="145"/>
      <c r="E133" s="141"/>
      <c r="F133" s="141"/>
      <c r="G133" s="141"/>
      <c r="H133" s="145"/>
      <c r="I133" s="145"/>
      <c r="J133" s="141"/>
      <c r="K133" s="148"/>
      <c r="L133" s="149"/>
      <c r="M133" s="145"/>
      <c r="N133" s="148"/>
      <c r="O133" s="149"/>
      <c r="P133" s="150"/>
      <c r="Q133" s="22">
        <v>0</v>
      </c>
      <c r="R133" s="23" t="s">
        <v>348</v>
      </c>
      <c r="S133" s="23" t="s">
        <v>348</v>
      </c>
      <c r="T133" s="23" t="s">
        <v>348</v>
      </c>
      <c r="U133" s="23" t="s">
        <v>348</v>
      </c>
      <c r="V133" s="23" t="s">
        <v>348</v>
      </c>
      <c r="W133" s="23" t="s">
        <v>348</v>
      </c>
      <c r="X133" s="24" t="s">
        <v>348</v>
      </c>
      <c r="Y133" s="24" t="s">
        <v>348</v>
      </c>
      <c r="Z133" s="24" t="s">
        <v>348</v>
      </c>
      <c r="AA133" s="25" t="s">
        <v>350</v>
      </c>
      <c r="AB133" s="148"/>
      <c r="AC133" s="152"/>
      <c r="AD133" s="148"/>
      <c r="AE133" s="152"/>
      <c r="AF133" s="150"/>
      <c r="AG133" s="153"/>
      <c r="AH133" s="140"/>
      <c r="AI133" s="142"/>
      <c r="AJ133" s="144"/>
      <c r="AK133" s="144"/>
      <c r="AL133" s="144"/>
      <c r="AM133" s="14"/>
      <c r="AN133" s="14"/>
      <c r="AO133" s="14"/>
      <c r="AP133" s="14"/>
      <c r="AQ133" s="14"/>
      <c r="AR133" s="14"/>
      <c r="AS133" s="14"/>
      <c r="AT133" s="14"/>
      <c r="AU133" s="14"/>
      <c r="AV133" s="14"/>
      <c r="AW133" s="14"/>
      <c r="AX133" s="14"/>
      <c r="AY133" s="14"/>
      <c r="AZ133" s="14"/>
      <c r="BA133" s="14"/>
      <c r="BB133" s="14"/>
      <c r="BC133" s="14"/>
      <c r="BD133" s="14"/>
      <c r="BE133" s="14"/>
      <c r="BF133" s="14"/>
      <c r="BG133" s="14"/>
      <c r="BH133" s="14"/>
      <c r="BI133" s="14"/>
      <c r="BJ133" s="14"/>
      <c r="BK133" s="14"/>
      <c r="BL133" s="14"/>
      <c r="BM133" s="14"/>
      <c r="BN133" s="14"/>
      <c r="BO133" s="14"/>
    </row>
    <row r="134" spans="1:67" ht="73.5" customHeight="1" x14ac:dyDescent="0.3">
      <c r="A134" s="190">
        <v>43</v>
      </c>
      <c r="B134" s="207" t="s">
        <v>572</v>
      </c>
      <c r="C134" s="141" t="s">
        <v>584</v>
      </c>
      <c r="D134" s="145" t="s">
        <v>270</v>
      </c>
      <c r="E134" s="141" t="s">
        <v>613</v>
      </c>
      <c r="F134" s="141" t="s">
        <v>614</v>
      </c>
      <c r="G134" s="141" t="s">
        <v>615</v>
      </c>
      <c r="H134" s="145" t="s">
        <v>344</v>
      </c>
      <c r="I134" s="145" t="s">
        <v>218</v>
      </c>
      <c r="J134" s="141" t="s">
        <v>346</v>
      </c>
      <c r="K134" s="148" t="s">
        <v>347</v>
      </c>
      <c r="L134" s="149">
        <v>0.2</v>
      </c>
      <c r="M134" s="145" t="s">
        <v>348</v>
      </c>
      <c r="N134" s="148" t="s">
        <v>357</v>
      </c>
      <c r="O134" s="149">
        <v>1</v>
      </c>
      <c r="P134" s="150" t="s">
        <v>358</v>
      </c>
      <c r="Q134" s="22" t="s">
        <v>616</v>
      </c>
      <c r="R134" s="23" t="s">
        <v>348</v>
      </c>
      <c r="S134" s="23" t="s">
        <v>348</v>
      </c>
      <c r="T134" s="23" t="s">
        <v>348</v>
      </c>
      <c r="U134" s="23" t="s">
        <v>348</v>
      </c>
      <c r="V134" s="23" t="s">
        <v>348</v>
      </c>
      <c r="W134" s="23" t="s">
        <v>348</v>
      </c>
      <c r="X134" s="24" t="s">
        <v>348</v>
      </c>
      <c r="Y134" s="24" t="s">
        <v>348</v>
      </c>
      <c r="Z134" s="24" t="s">
        <v>348</v>
      </c>
      <c r="AA134" s="25" t="s">
        <v>350</v>
      </c>
      <c r="AB134" s="148" t="s">
        <v>347</v>
      </c>
      <c r="AC134" s="151" t="s">
        <v>350</v>
      </c>
      <c r="AD134" s="148" t="s">
        <v>357</v>
      </c>
      <c r="AE134" s="151" t="s">
        <v>350</v>
      </c>
      <c r="AF134" s="150" t="s">
        <v>358</v>
      </c>
      <c r="AG134" s="153" t="s">
        <v>351</v>
      </c>
      <c r="AH134" s="139" t="s">
        <v>283</v>
      </c>
      <c r="AI134" s="141" t="s">
        <v>617</v>
      </c>
      <c r="AJ134" s="143" t="s">
        <v>605</v>
      </c>
      <c r="AK134" s="143" t="s">
        <v>286</v>
      </c>
      <c r="AL134" s="145" t="s">
        <v>593</v>
      </c>
      <c r="AM134" s="14"/>
      <c r="AN134" s="14"/>
      <c r="AO134" s="14"/>
      <c r="AP134" s="14"/>
      <c r="AQ134" s="14"/>
      <c r="AR134" s="14"/>
      <c r="AS134" s="14"/>
      <c r="AT134" s="14"/>
      <c r="AU134" s="14"/>
      <c r="AV134" s="14"/>
      <c r="AW134" s="14"/>
      <c r="AX134" s="14"/>
      <c r="AY134" s="14"/>
      <c r="AZ134" s="14"/>
      <c r="BA134" s="14"/>
      <c r="BB134" s="14"/>
      <c r="BC134" s="14"/>
      <c r="BD134" s="14"/>
      <c r="BE134" s="14"/>
      <c r="BF134" s="14"/>
      <c r="BG134" s="14"/>
      <c r="BH134" s="14"/>
      <c r="BI134" s="14"/>
      <c r="BJ134" s="14"/>
      <c r="BK134" s="14"/>
      <c r="BL134" s="14"/>
      <c r="BM134" s="14"/>
      <c r="BN134" s="14"/>
      <c r="BO134" s="14"/>
    </row>
    <row r="135" spans="1:67" ht="73.5" customHeight="1" x14ac:dyDescent="0.3">
      <c r="A135" s="190"/>
      <c r="B135" s="207"/>
      <c r="C135" s="141"/>
      <c r="D135" s="145"/>
      <c r="E135" s="141"/>
      <c r="F135" s="141"/>
      <c r="G135" s="141"/>
      <c r="H135" s="145"/>
      <c r="I135" s="145"/>
      <c r="J135" s="141"/>
      <c r="K135" s="148"/>
      <c r="L135" s="149"/>
      <c r="M135" s="145"/>
      <c r="N135" s="148"/>
      <c r="O135" s="149"/>
      <c r="P135" s="150"/>
      <c r="Q135" s="22" t="s">
        <v>618</v>
      </c>
      <c r="R135" s="23" t="s">
        <v>348</v>
      </c>
      <c r="S135" s="23" t="s">
        <v>348</v>
      </c>
      <c r="T135" s="23" t="s">
        <v>348</v>
      </c>
      <c r="U135" s="23" t="s">
        <v>348</v>
      </c>
      <c r="V135" s="23" t="s">
        <v>348</v>
      </c>
      <c r="W135" s="23" t="s">
        <v>348</v>
      </c>
      <c r="X135" s="24" t="s">
        <v>348</v>
      </c>
      <c r="Y135" s="24" t="s">
        <v>348</v>
      </c>
      <c r="Z135" s="24" t="s">
        <v>348</v>
      </c>
      <c r="AA135" s="25" t="s">
        <v>350</v>
      </c>
      <c r="AB135" s="148"/>
      <c r="AC135" s="152"/>
      <c r="AD135" s="148"/>
      <c r="AE135" s="152"/>
      <c r="AF135" s="150"/>
      <c r="AG135" s="153"/>
      <c r="AH135" s="140"/>
      <c r="AI135" s="142"/>
      <c r="AJ135" s="144"/>
      <c r="AK135" s="144"/>
      <c r="AL135" s="144"/>
      <c r="AM135" s="14"/>
      <c r="AN135" s="14"/>
      <c r="AO135" s="14"/>
      <c r="AP135" s="14"/>
      <c r="AQ135" s="14"/>
      <c r="AR135" s="14"/>
      <c r="AS135" s="14"/>
      <c r="AT135" s="14"/>
      <c r="AU135" s="14"/>
      <c r="AV135" s="14"/>
      <c r="AW135" s="14"/>
      <c r="AX135" s="14"/>
      <c r="AY135" s="14"/>
      <c r="AZ135" s="14"/>
      <c r="BA135" s="14"/>
      <c r="BB135" s="14"/>
      <c r="BC135" s="14"/>
      <c r="BD135" s="14"/>
      <c r="BE135" s="14"/>
      <c r="BF135" s="14"/>
      <c r="BG135" s="14"/>
      <c r="BH135" s="14"/>
      <c r="BI135" s="14"/>
      <c r="BJ135" s="14"/>
      <c r="BK135" s="14"/>
      <c r="BL135" s="14"/>
      <c r="BM135" s="14"/>
      <c r="BN135" s="14"/>
      <c r="BO135" s="14"/>
    </row>
    <row r="136" spans="1:67" ht="73.5" customHeight="1" x14ac:dyDescent="0.3">
      <c r="A136" s="190"/>
      <c r="B136" s="207"/>
      <c r="C136" s="141"/>
      <c r="D136" s="145"/>
      <c r="E136" s="141"/>
      <c r="F136" s="141"/>
      <c r="G136" s="141"/>
      <c r="H136" s="145"/>
      <c r="I136" s="145"/>
      <c r="J136" s="141"/>
      <c r="K136" s="148"/>
      <c r="L136" s="149"/>
      <c r="M136" s="145"/>
      <c r="N136" s="148"/>
      <c r="O136" s="149"/>
      <c r="P136" s="150"/>
      <c r="Q136" s="22" t="s">
        <v>619</v>
      </c>
      <c r="R136" s="23" t="s">
        <v>348</v>
      </c>
      <c r="S136" s="23" t="s">
        <v>348</v>
      </c>
      <c r="T136" s="23" t="s">
        <v>348</v>
      </c>
      <c r="U136" s="23" t="s">
        <v>348</v>
      </c>
      <c r="V136" s="23" t="s">
        <v>348</v>
      </c>
      <c r="W136" s="23" t="s">
        <v>348</v>
      </c>
      <c r="X136" s="24" t="s">
        <v>348</v>
      </c>
      <c r="Y136" s="24" t="s">
        <v>348</v>
      </c>
      <c r="Z136" s="24" t="s">
        <v>348</v>
      </c>
      <c r="AA136" s="25" t="s">
        <v>350</v>
      </c>
      <c r="AB136" s="148"/>
      <c r="AC136" s="152"/>
      <c r="AD136" s="148"/>
      <c r="AE136" s="152"/>
      <c r="AF136" s="150"/>
      <c r="AG136" s="153"/>
      <c r="AH136" s="140"/>
      <c r="AI136" s="142"/>
      <c r="AJ136" s="144"/>
      <c r="AK136" s="144"/>
      <c r="AL136" s="144"/>
      <c r="AM136" s="14"/>
      <c r="AN136" s="14"/>
      <c r="AO136" s="14"/>
      <c r="AP136" s="14"/>
      <c r="AQ136" s="14"/>
      <c r="AR136" s="14"/>
      <c r="AS136" s="14"/>
      <c r="AT136" s="14"/>
      <c r="AU136" s="14"/>
      <c r="AV136" s="14"/>
      <c r="AW136" s="14"/>
      <c r="AX136" s="14"/>
      <c r="AY136" s="14"/>
      <c r="AZ136" s="14"/>
      <c r="BA136" s="14"/>
      <c r="BB136" s="14"/>
      <c r="BC136" s="14"/>
      <c r="BD136" s="14"/>
      <c r="BE136" s="14"/>
      <c r="BF136" s="14"/>
      <c r="BG136" s="14"/>
      <c r="BH136" s="14"/>
      <c r="BI136" s="14"/>
      <c r="BJ136" s="14"/>
      <c r="BK136" s="14"/>
      <c r="BL136" s="14"/>
      <c r="BM136" s="14"/>
      <c r="BN136" s="14"/>
      <c r="BO136" s="14"/>
    </row>
    <row r="137" spans="1:67" ht="73.5" customHeight="1" x14ac:dyDescent="0.3">
      <c r="A137" s="190">
        <v>44</v>
      </c>
      <c r="B137" s="207" t="s">
        <v>572</v>
      </c>
      <c r="C137" s="141" t="s">
        <v>597</v>
      </c>
      <c r="D137" s="145" t="s">
        <v>270</v>
      </c>
      <c r="E137" s="141" t="s">
        <v>620</v>
      </c>
      <c r="F137" s="141" t="s">
        <v>621</v>
      </c>
      <c r="G137" s="141" t="s">
        <v>622</v>
      </c>
      <c r="H137" s="145" t="s">
        <v>344</v>
      </c>
      <c r="I137" s="145" t="s">
        <v>218</v>
      </c>
      <c r="J137" s="141" t="s">
        <v>346</v>
      </c>
      <c r="K137" s="148" t="s">
        <v>347</v>
      </c>
      <c r="L137" s="149">
        <v>0.2</v>
      </c>
      <c r="M137" s="145" t="s">
        <v>348</v>
      </c>
      <c r="N137" s="148" t="s">
        <v>357</v>
      </c>
      <c r="O137" s="149">
        <v>1</v>
      </c>
      <c r="P137" s="150" t="s">
        <v>358</v>
      </c>
      <c r="Q137" s="22" t="s">
        <v>623</v>
      </c>
      <c r="R137" s="23" t="s">
        <v>348</v>
      </c>
      <c r="S137" s="23" t="s">
        <v>348</v>
      </c>
      <c r="T137" s="23" t="s">
        <v>348</v>
      </c>
      <c r="U137" s="23" t="s">
        <v>348</v>
      </c>
      <c r="V137" s="23" t="s">
        <v>348</v>
      </c>
      <c r="W137" s="23" t="s">
        <v>348</v>
      </c>
      <c r="X137" s="24" t="s">
        <v>348</v>
      </c>
      <c r="Y137" s="24" t="s">
        <v>348</v>
      </c>
      <c r="Z137" s="24" t="s">
        <v>348</v>
      </c>
      <c r="AA137" s="25" t="s">
        <v>350</v>
      </c>
      <c r="AB137" s="148" t="s">
        <v>347</v>
      </c>
      <c r="AC137" s="151" t="s">
        <v>350</v>
      </c>
      <c r="AD137" s="148" t="s">
        <v>357</v>
      </c>
      <c r="AE137" s="151" t="s">
        <v>350</v>
      </c>
      <c r="AF137" s="150" t="s">
        <v>358</v>
      </c>
      <c r="AG137" s="153" t="s">
        <v>351</v>
      </c>
      <c r="AH137" s="139" t="s">
        <v>283</v>
      </c>
      <c r="AI137" s="141" t="s">
        <v>624</v>
      </c>
      <c r="AJ137" s="143" t="s">
        <v>605</v>
      </c>
      <c r="AK137" s="143" t="s">
        <v>286</v>
      </c>
      <c r="AL137" s="145" t="s">
        <v>582</v>
      </c>
      <c r="AM137" s="14"/>
      <c r="AN137" s="14"/>
      <c r="AO137" s="14"/>
      <c r="AP137" s="14"/>
      <c r="AQ137" s="14"/>
      <c r="AR137" s="14"/>
      <c r="AS137" s="14"/>
      <c r="AT137" s="14"/>
      <c r="AU137" s="14"/>
      <c r="AV137" s="14"/>
      <c r="AW137" s="14"/>
      <c r="AX137" s="14"/>
      <c r="AY137" s="14"/>
      <c r="AZ137" s="14"/>
      <c r="BA137" s="14"/>
      <c r="BB137" s="14"/>
      <c r="BC137" s="14"/>
      <c r="BD137" s="14"/>
      <c r="BE137" s="14"/>
      <c r="BF137" s="14"/>
      <c r="BG137" s="14"/>
      <c r="BH137" s="14"/>
      <c r="BI137" s="14"/>
      <c r="BJ137" s="14"/>
      <c r="BK137" s="14"/>
      <c r="BL137" s="14"/>
      <c r="BM137" s="14"/>
      <c r="BN137" s="14"/>
      <c r="BO137" s="14"/>
    </row>
    <row r="138" spans="1:67" ht="73.5" customHeight="1" x14ac:dyDescent="0.3">
      <c r="A138" s="190"/>
      <c r="B138" s="207"/>
      <c r="C138" s="141"/>
      <c r="D138" s="145"/>
      <c r="E138" s="141"/>
      <c r="F138" s="141"/>
      <c r="G138" s="141"/>
      <c r="H138" s="145"/>
      <c r="I138" s="145"/>
      <c r="J138" s="141"/>
      <c r="K138" s="148"/>
      <c r="L138" s="149"/>
      <c r="M138" s="145"/>
      <c r="N138" s="148"/>
      <c r="O138" s="149"/>
      <c r="P138" s="150"/>
      <c r="Q138" s="22" t="s">
        <v>625</v>
      </c>
      <c r="R138" s="23" t="s">
        <v>348</v>
      </c>
      <c r="S138" s="23" t="s">
        <v>348</v>
      </c>
      <c r="T138" s="23" t="s">
        <v>348</v>
      </c>
      <c r="U138" s="23" t="s">
        <v>348</v>
      </c>
      <c r="V138" s="23" t="s">
        <v>348</v>
      </c>
      <c r="W138" s="23" t="s">
        <v>348</v>
      </c>
      <c r="X138" s="24" t="s">
        <v>348</v>
      </c>
      <c r="Y138" s="24" t="s">
        <v>348</v>
      </c>
      <c r="Z138" s="24" t="s">
        <v>348</v>
      </c>
      <c r="AA138" s="25" t="s">
        <v>350</v>
      </c>
      <c r="AB138" s="148"/>
      <c r="AC138" s="152"/>
      <c r="AD138" s="148"/>
      <c r="AE138" s="152"/>
      <c r="AF138" s="150"/>
      <c r="AG138" s="153"/>
      <c r="AH138" s="140"/>
      <c r="AI138" s="142"/>
      <c r="AJ138" s="144"/>
      <c r="AK138" s="144"/>
      <c r="AL138" s="144"/>
      <c r="AM138" s="14"/>
      <c r="AN138" s="14"/>
      <c r="AO138" s="14"/>
      <c r="AP138" s="14"/>
      <c r="AQ138" s="14"/>
      <c r="AR138" s="14"/>
      <c r="AS138" s="14"/>
      <c r="AT138" s="14"/>
      <c r="AU138" s="14"/>
      <c r="AV138" s="14"/>
      <c r="AW138" s="14"/>
      <c r="AX138" s="14"/>
      <c r="AY138" s="14"/>
      <c r="AZ138" s="14"/>
      <c r="BA138" s="14"/>
      <c r="BB138" s="14"/>
      <c r="BC138" s="14"/>
      <c r="BD138" s="14"/>
      <c r="BE138" s="14"/>
      <c r="BF138" s="14"/>
      <c r="BG138" s="14"/>
      <c r="BH138" s="14"/>
      <c r="BI138" s="14"/>
      <c r="BJ138" s="14"/>
      <c r="BK138" s="14"/>
      <c r="BL138" s="14"/>
      <c r="BM138" s="14"/>
      <c r="BN138" s="14"/>
      <c r="BO138" s="14"/>
    </row>
    <row r="139" spans="1:67" ht="73.5" customHeight="1" x14ac:dyDescent="0.3">
      <c r="A139" s="190"/>
      <c r="B139" s="207"/>
      <c r="C139" s="141"/>
      <c r="D139" s="145"/>
      <c r="E139" s="141"/>
      <c r="F139" s="141"/>
      <c r="G139" s="141"/>
      <c r="H139" s="145"/>
      <c r="I139" s="145"/>
      <c r="J139" s="141"/>
      <c r="K139" s="148"/>
      <c r="L139" s="149"/>
      <c r="M139" s="145"/>
      <c r="N139" s="148"/>
      <c r="O139" s="149"/>
      <c r="P139" s="150"/>
      <c r="Q139" s="22" t="s">
        <v>626</v>
      </c>
      <c r="R139" s="23" t="s">
        <v>348</v>
      </c>
      <c r="S139" s="23" t="s">
        <v>348</v>
      </c>
      <c r="T139" s="23" t="s">
        <v>348</v>
      </c>
      <c r="U139" s="23" t="s">
        <v>348</v>
      </c>
      <c r="V139" s="23" t="s">
        <v>348</v>
      </c>
      <c r="W139" s="23" t="s">
        <v>348</v>
      </c>
      <c r="X139" s="24" t="s">
        <v>348</v>
      </c>
      <c r="Y139" s="24" t="s">
        <v>348</v>
      </c>
      <c r="Z139" s="24" t="s">
        <v>348</v>
      </c>
      <c r="AA139" s="25" t="s">
        <v>350</v>
      </c>
      <c r="AB139" s="148"/>
      <c r="AC139" s="152"/>
      <c r="AD139" s="148"/>
      <c r="AE139" s="152"/>
      <c r="AF139" s="150"/>
      <c r="AG139" s="153"/>
      <c r="AH139" s="140"/>
      <c r="AI139" s="142"/>
      <c r="AJ139" s="144"/>
      <c r="AK139" s="144"/>
      <c r="AL139" s="144"/>
      <c r="AM139" s="14"/>
      <c r="AN139" s="14"/>
      <c r="AO139" s="14"/>
      <c r="AP139" s="14"/>
      <c r="AQ139" s="14"/>
      <c r="AR139" s="14"/>
      <c r="AS139" s="14"/>
      <c r="AT139" s="14"/>
      <c r="AU139" s="14"/>
      <c r="AV139" s="14"/>
      <c r="AW139" s="14"/>
      <c r="AX139" s="14"/>
      <c r="AY139" s="14"/>
      <c r="AZ139" s="14"/>
      <c r="BA139" s="14"/>
      <c r="BB139" s="14"/>
      <c r="BC139" s="14"/>
      <c r="BD139" s="14"/>
      <c r="BE139" s="14"/>
      <c r="BF139" s="14"/>
      <c r="BG139" s="14"/>
      <c r="BH139" s="14"/>
      <c r="BI139" s="14"/>
      <c r="BJ139" s="14"/>
      <c r="BK139" s="14"/>
      <c r="BL139" s="14"/>
      <c r="BM139" s="14"/>
      <c r="BN139" s="14"/>
      <c r="BO139" s="14"/>
    </row>
    <row r="140" spans="1:67" ht="73.5" customHeight="1" x14ac:dyDescent="0.3">
      <c r="A140" s="190">
        <v>45</v>
      </c>
      <c r="B140" s="207" t="s">
        <v>572</v>
      </c>
      <c r="C140" s="141" t="s">
        <v>597</v>
      </c>
      <c r="D140" s="145" t="s">
        <v>270</v>
      </c>
      <c r="E140" s="141" t="s">
        <v>627</v>
      </c>
      <c r="F140" s="141" t="s">
        <v>628</v>
      </c>
      <c r="G140" s="141" t="s">
        <v>629</v>
      </c>
      <c r="H140" s="145" t="s">
        <v>247</v>
      </c>
      <c r="I140" s="145" t="s">
        <v>389</v>
      </c>
      <c r="J140" s="141" t="s">
        <v>248</v>
      </c>
      <c r="K140" s="148" t="s">
        <v>249</v>
      </c>
      <c r="L140" s="149">
        <v>0.6</v>
      </c>
      <c r="M140" s="145" t="s">
        <v>630</v>
      </c>
      <c r="N140" s="148" t="s">
        <v>222</v>
      </c>
      <c r="O140" s="149">
        <v>0.6</v>
      </c>
      <c r="P140" s="150" t="s">
        <v>222</v>
      </c>
      <c r="Q140" s="22" t="s">
        <v>631</v>
      </c>
      <c r="R140" s="23" t="s">
        <v>441</v>
      </c>
      <c r="S140" s="23" t="s">
        <v>226</v>
      </c>
      <c r="T140" s="23" t="s">
        <v>227</v>
      </c>
      <c r="U140" s="23" t="s">
        <v>228</v>
      </c>
      <c r="V140" s="23" t="s">
        <v>229</v>
      </c>
      <c r="W140" s="23" t="s">
        <v>230</v>
      </c>
      <c r="X140" s="24" t="s">
        <v>632</v>
      </c>
      <c r="Y140" s="24" t="s">
        <v>633</v>
      </c>
      <c r="Z140" s="24" t="s">
        <v>634</v>
      </c>
      <c r="AA140" s="25">
        <v>0.3</v>
      </c>
      <c r="AB140" s="148" t="s">
        <v>234</v>
      </c>
      <c r="AC140" s="151">
        <v>0.20579999999999998</v>
      </c>
      <c r="AD140" s="148" t="s">
        <v>222</v>
      </c>
      <c r="AE140" s="151">
        <v>0.6</v>
      </c>
      <c r="AF140" s="150" t="s">
        <v>222</v>
      </c>
      <c r="AG140" s="153" t="s">
        <v>210</v>
      </c>
      <c r="AH140" s="139" t="s">
        <v>235</v>
      </c>
      <c r="AI140" s="141"/>
      <c r="AJ140" s="143" t="s">
        <v>605</v>
      </c>
      <c r="AK140" s="143" t="s">
        <v>236</v>
      </c>
      <c r="AL140" s="145" t="s">
        <v>582</v>
      </c>
      <c r="AM140" s="14"/>
      <c r="AN140" s="14"/>
      <c r="AO140" s="14"/>
      <c r="AP140" s="14"/>
      <c r="AQ140" s="14"/>
      <c r="AR140" s="14"/>
      <c r="AS140" s="14"/>
      <c r="AT140" s="14"/>
      <c r="AU140" s="14"/>
      <c r="AV140" s="14"/>
      <c r="AW140" s="14"/>
      <c r="AX140" s="14"/>
      <c r="AY140" s="14"/>
      <c r="AZ140" s="14"/>
      <c r="BA140" s="14"/>
      <c r="BB140" s="14"/>
      <c r="BC140" s="14"/>
      <c r="BD140" s="14"/>
      <c r="BE140" s="14"/>
      <c r="BF140" s="14"/>
      <c r="BG140" s="14"/>
      <c r="BH140" s="14"/>
      <c r="BI140" s="14"/>
      <c r="BJ140" s="14"/>
      <c r="BK140" s="14"/>
      <c r="BL140" s="14"/>
      <c r="BM140" s="14"/>
      <c r="BN140" s="14"/>
      <c r="BO140" s="14"/>
    </row>
    <row r="141" spans="1:67" ht="73.5" customHeight="1" x14ac:dyDescent="0.3">
      <c r="A141" s="190"/>
      <c r="B141" s="207"/>
      <c r="C141" s="141"/>
      <c r="D141" s="145"/>
      <c r="E141" s="141"/>
      <c r="F141" s="141"/>
      <c r="G141" s="141"/>
      <c r="H141" s="145"/>
      <c r="I141" s="145"/>
      <c r="J141" s="141"/>
      <c r="K141" s="148"/>
      <c r="L141" s="149"/>
      <c r="M141" s="145"/>
      <c r="N141" s="148"/>
      <c r="O141" s="149"/>
      <c r="P141" s="150"/>
      <c r="Q141" s="22" t="s">
        <v>635</v>
      </c>
      <c r="R141" s="23" t="s">
        <v>441</v>
      </c>
      <c r="S141" s="23" t="s">
        <v>226</v>
      </c>
      <c r="T141" s="23" t="s">
        <v>227</v>
      </c>
      <c r="U141" s="23" t="s">
        <v>228</v>
      </c>
      <c r="V141" s="23" t="s">
        <v>229</v>
      </c>
      <c r="W141" s="23" t="s">
        <v>230</v>
      </c>
      <c r="X141" s="24" t="s">
        <v>636</v>
      </c>
      <c r="Y141" s="24" t="s">
        <v>637</v>
      </c>
      <c r="Z141" s="24" t="s">
        <v>638</v>
      </c>
      <c r="AA141" s="25">
        <v>0.3</v>
      </c>
      <c r="AB141" s="148"/>
      <c r="AC141" s="152"/>
      <c r="AD141" s="148"/>
      <c r="AE141" s="152"/>
      <c r="AF141" s="150"/>
      <c r="AG141" s="153"/>
      <c r="AH141" s="140"/>
      <c r="AI141" s="142"/>
      <c r="AJ141" s="144"/>
      <c r="AK141" s="144"/>
      <c r="AL141" s="144"/>
      <c r="AM141" s="14"/>
      <c r="AN141" s="14"/>
      <c r="AO141" s="14"/>
      <c r="AP141" s="14"/>
      <c r="AQ141" s="14"/>
      <c r="AR141" s="14"/>
      <c r="AS141" s="14"/>
      <c r="AT141" s="14"/>
      <c r="AU141" s="14"/>
      <c r="AV141" s="14"/>
      <c r="AW141" s="14"/>
      <c r="AX141" s="14"/>
      <c r="AY141" s="14"/>
      <c r="AZ141" s="14"/>
      <c r="BA141" s="14"/>
      <c r="BB141" s="14"/>
      <c r="BC141" s="14"/>
      <c r="BD141" s="14"/>
      <c r="BE141" s="14"/>
      <c r="BF141" s="14"/>
      <c r="BG141" s="14"/>
      <c r="BH141" s="14"/>
      <c r="BI141" s="14"/>
      <c r="BJ141" s="14"/>
      <c r="BK141" s="14"/>
      <c r="BL141" s="14"/>
      <c r="BM141" s="14"/>
      <c r="BN141" s="14"/>
      <c r="BO141" s="14"/>
    </row>
    <row r="142" spans="1:67" ht="73.5" customHeight="1" x14ac:dyDescent="0.3">
      <c r="A142" s="190"/>
      <c r="B142" s="207"/>
      <c r="C142" s="141"/>
      <c r="D142" s="145"/>
      <c r="E142" s="141"/>
      <c r="F142" s="141"/>
      <c r="G142" s="141"/>
      <c r="H142" s="145"/>
      <c r="I142" s="145"/>
      <c r="J142" s="141"/>
      <c r="K142" s="148"/>
      <c r="L142" s="149"/>
      <c r="M142" s="145"/>
      <c r="N142" s="148"/>
      <c r="O142" s="149"/>
      <c r="P142" s="150"/>
      <c r="Q142" s="22" t="s">
        <v>639</v>
      </c>
      <c r="R142" s="23" t="s">
        <v>441</v>
      </c>
      <c r="S142" s="23" t="s">
        <v>226</v>
      </c>
      <c r="T142" s="23" t="s">
        <v>227</v>
      </c>
      <c r="U142" s="23" t="s">
        <v>228</v>
      </c>
      <c r="V142" s="23" t="s">
        <v>229</v>
      </c>
      <c r="W142" s="23" t="s">
        <v>230</v>
      </c>
      <c r="X142" s="24" t="s">
        <v>640</v>
      </c>
      <c r="Y142" s="24" t="s">
        <v>641</v>
      </c>
      <c r="Z142" s="24" t="s">
        <v>642</v>
      </c>
      <c r="AA142" s="25">
        <v>0.3</v>
      </c>
      <c r="AB142" s="148"/>
      <c r="AC142" s="152"/>
      <c r="AD142" s="148"/>
      <c r="AE142" s="152"/>
      <c r="AF142" s="150"/>
      <c r="AG142" s="153"/>
      <c r="AH142" s="140"/>
      <c r="AI142" s="142"/>
      <c r="AJ142" s="144"/>
      <c r="AK142" s="144"/>
      <c r="AL142" s="144"/>
      <c r="AM142" s="14"/>
      <c r="AN142" s="14"/>
      <c r="AO142" s="14"/>
      <c r="AP142" s="14"/>
      <c r="AQ142" s="14"/>
      <c r="AR142" s="14"/>
      <c r="AS142" s="14"/>
      <c r="AT142" s="14"/>
      <c r="AU142" s="14"/>
      <c r="AV142" s="14"/>
      <c r="AW142" s="14"/>
      <c r="AX142" s="14"/>
      <c r="AY142" s="14"/>
      <c r="AZ142" s="14"/>
      <c r="BA142" s="14"/>
      <c r="BB142" s="14"/>
      <c r="BC142" s="14"/>
      <c r="BD142" s="14"/>
      <c r="BE142" s="14"/>
      <c r="BF142" s="14"/>
      <c r="BG142" s="14"/>
      <c r="BH142" s="14"/>
      <c r="BI142" s="14"/>
      <c r="BJ142" s="14"/>
      <c r="BK142" s="14"/>
      <c r="BL142" s="14"/>
      <c r="BM142" s="14"/>
      <c r="BN142" s="14"/>
      <c r="BO142" s="14"/>
    </row>
    <row r="143" spans="1:67" ht="73.5" customHeight="1" x14ac:dyDescent="0.3">
      <c r="A143" s="190">
        <v>46</v>
      </c>
      <c r="B143" s="207" t="s">
        <v>572</v>
      </c>
      <c r="C143" s="141" t="s">
        <v>597</v>
      </c>
      <c r="D143" s="145" t="s">
        <v>270</v>
      </c>
      <c r="E143" s="141" t="s">
        <v>643</v>
      </c>
      <c r="F143" s="141" t="s">
        <v>644</v>
      </c>
      <c r="G143" s="141" t="s">
        <v>645</v>
      </c>
      <c r="H143" s="145" t="s">
        <v>400</v>
      </c>
      <c r="I143" s="145" t="s">
        <v>218</v>
      </c>
      <c r="J143" s="141" t="s">
        <v>248</v>
      </c>
      <c r="K143" s="148" t="s">
        <v>249</v>
      </c>
      <c r="L143" s="149">
        <v>0.6</v>
      </c>
      <c r="M143" s="145" t="s">
        <v>646</v>
      </c>
      <c r="N143" s="148" t="s">
        <v>278</v>
      </c>
      <c r="O143" s="149">
        <v>0.8</v>
      </c>
      <c r="P143" s="150" t="s">
        <v>223</v>
      </c>
      <c r="Q143" s="22" t="s">
        <v>631</v>
      </c>
      <c r="R143" s="23" t="s">
        <v>441</v>
      </c>
      <c r="S143" s="23" t="s">
        <v>226</v>
      </c>
      <c r="T143" s="23" t="s">
        <v>227</v>
      </c>
      <c r="U143" s="23" t="s">
        <v>228</v>
      </c>
      <c r="V143" s="23" t="s">
        <v>229</v>
      </c>
      <c r="W143" s="23" t="s">
        <v>230</v>
      </c>
      <c r="X143" s="24" t="s">
        <v>632</v>
      </c>
      <c r="Y143" s="24" t="s">
        <v>633</v>
      </c>
      <c r="Z143" s="24" t="s">
        <v>634</v>
      </c>
      <c r="AA143" s="25">
        <v>0.3</v>
      </c>
      <c r="AB143" s="148" t="s">
        <v>234</v>
      </c>
      <c r="AC143" s="151">
        <v>0.1764</v>
      </c>
      <c r="AD143" s="148" t="s">
        <v>278</v>
      </c>
      <c r="AE143" s="151">
        <v>0.8</v>
      </c>
      <c r="AF143" s="150" t="s">
        <v>223</v>
      </c>
      <c r="AG143" s="153" t="s">
        <v>282</v>
      </c>
      <c r="AH143" s="139" t="s">
        <v>283</v>
      </c>
      <c r="AI143" s="141" t="s">
        <v>647</v>
      </c>
      <c r="AJ143" s="143" t="s">
        <v>605</v>
      </c>
      <c r="AK143" s="143" t="s">
        <v>286</v>
      </c>
      <c r="AL143" s="145" t="s">
        <v>648</v>
      </c>
      <c r="AM143" s="14"/>
      <c r="AN143" s="14"/>
      <c r="AO143" s="14"/>
      <c r="AP143" s="14"/>
      <c r="AQ143" s="14"/>
      <c r="AR143" s="14"/>
      <c r="AS143" s="14"/>
      <c r="AT143" s="14"/>
      <c r="AU143" s="14"/>
      <c r="AV143" s="14"/>
      <c r="AW143" s="14"/>
      <c r="AX143" s="14"/>
      <c r="AY143" s="14"/>
      <c r="AZ143" s="14"/>
      <c r="BA143" s="14"/>
      <c r="BB143" s="14"/>
      <c r="BC143" s="14"/>
      <c r="BD143" s="14"/>
      <c r="BE143" s="14"/>
      <c r="BF143" s="14"/>
      <c r="BG143" s="14"/>
      <c r="BH143" s="14"/>
      <c r="BI143" s="14"/>
      <c r="BJ143" s="14"/>
      <c r="BK143" s="14"/>
      <c r="BL143" s="14"/>
      <c r="BM143" s="14"/>
      <c r="BN143" s="14"/>
      <c r="BO143" s="14"/>
    </row>
    <row r="144" spans="1:67" ht="108.75" customHeight="1" x14ac:dyDescent="0.3">
      <c r="A144" s="190"/>
      <c r="B144" s="207"/>
      <c r="C144" s="141"/>
      <c r="D144" s="145"/>
      <c r="E144" s="141"/>
      <c r="F144" s="141"/>
      <c r="G144" s="141"/>
      <c r="H144" s="145"/>
      <c r="I144" s="145"/>
      <c r="J144" s="141"/>
      <c r="K144" s="148"/>
      <c r="L144" s="149"/>
      <c r="M144" s="145"/>
      <c r="N144" s="148"/>
      <c r="O144" s="149"/>
      <c r="P144" s="150"/>
      <c r="Q144" s="22" t="s">
        <v>649</v>
      </c>
      <c r="R144" s="23" t="s">
        <v>225</v>
      </c>
      <c r="S144" s="23" t="s">
        <v>226</v>
      </c>
      <c r="T144" s="23" t="s">
        <v>227</v>
      </c>
      <c r="U144" s="23" t="s">
        <v>228</v>
      </c>
      <c r="V144" s="23" t="s">
        <v>229</v>
      </c>
      <c r="W144" s="23" t="s">
        <v>230</v>
      </c>
      <c r="X144" s="24" t="s">
        <v>650</v>
      </c>
      <c r="Y144" s="24" t="s">
        <v>651</v>
      </c>
      <c r="Z144" s="24" t="s">
        <v>652</v>
      </c>
      <c r="AA144" s="25">
        <v>0.4</v>
      </c>
      <c r="AB144" s="148"/>
      <c r="AC144" s="152"/>
      <c r="AD144" s="148"/>
      <c r="AE144" s="152"/>
      <c r="AF144" s="150"/>
      <c r="AG144" s="153"/>
      <c r="AH144" s="140"/>
      <c r="AI144" s="142"/>
      <c r="AJ144" s="144"/>
      <c r="AK144" s="144"/>
      <c r="AL144" s="144"/>
      <c r="AM144" s="14"/>
      <c r="AN144" s="14"/>
      <c r="AO144" s="14"/>
      <c r="AP144" s="14"/>
      <c r="AQ144" s="14"/>
      <c r="AR144" s="14"/>
      <c r="AS144" s="14"/>
      <c r="AT144" s="14"/>
      <c r="AU144" s="14"/>
      <c r="AV144" s="14"/>
      <c r="AW144" s="14"/>
      <c r="AX144" s="14"/>
      <c r="AY144" s="14"/>
      <c r="AZ144" s="14"/>
      <c r="BA144" s="14"/>
      <c r="BB144" s="14"/>
      <c r="BC144" s="14"/>
      <c r="BD144" s="14"/>
      <c r="BE144" s="14"/>
      <c r="BF144" s="14"/>
      <c r="BG144" s="14"/>
      <c r="BH144" s="14"/>
      <c r="BI144" s="14"/>
      <c r="BJ144" s="14"/>
      <c r="BK144" s="14"/>
      <c r="BL144" s="14"/>
      <c r="BM144" s="14"/>
      <c r="BN144" s="14"/>
      <c r="BO144" s="14"/>
    </row>
    <row r="145" spans="1:67" ht="73.5" customHeight="1" x14ac:dyDescent="0.3">
      <c r="A145" s="190"/>
      <c r="B145" s="207"/>
      <c r="C145" s="141"/>
      <c r="D145" s="145"/>
      <c r="E145" s="141"/>
      <c r="F145" s="141"/>
      <c r="G145" s="141"/>
      <c r="H145" s="145"/>
      <c r="I145" s="145"/>
      <c r="J145" s="141"/>
      <c r="K145" s="148"/>
      <c r="L145" s="149"/>
      <c r="M145" s="145"/>
      <c r="N145" s="148"/>
      <c r="O145" s="149"/>
      <c r="P145" s="150"/>
      <c r="Q145" s="22" t="s">
        <v>639</v>
      </c>
      <c r="R145" s="23" t="s">
        <v>441</v>
      </c>
      <c r="S145" s="23" t="s">
        <v>226</v>
      </c>
      <c r="T145" s="23" t="s">
        <v>227</v>
      </c>
      <c r="U145" s="23" t="s">
        <v>228</v>
      </c>
      <c r="V145" s="23" t="s">
        <v>229</v>
      </c>
      <c r="W145" s="23" t="s">
        <v>230</v>
      </c>
      <c r="X145" s="24" t="s">
        <v>640</v>
      </c>
      <c r="Y145" s="24" t="s">
        <v>641</v>
      </c>
      <c r="Z145" s="24" t="s">
        <v>642</v>
      </c>
      <c r="AA145" s="25">
        <v>0.3</v>
      </c>
      <c r="AB145" s="148"/>
      <c r="AC145" s="152"/>
      <c r="AD145" s="148"/>
      <c r="AE145" s="152"/>
      <c r="AF145" s="150"/>
      <c r="AG145" s="153"/>
      <c r="AH145" s="140"/>
      <c r="AI145" s="142"/>
      <c r="AJ145" s="144"/>
      <c r="AK145" s="144"/>
      <c r="AL145" s="144"/>
      <c r="AM145" s="14"/>
      <c r="AN145" s="14"/>
      <c r="AO145" s="14"/>
      <c r="AP145" s="14"/>
      <c r="AQ145" s="14"/>
      <c r="AR145" s="14"/>
      <c r="AS145" s="14"/>
      <c r="AT145" s="14"/>
      <c r="AU145" s="14"/>
      <c r="AV145" s="14"/>
      <c r="AW145" s="14"/>
      <c r="AX145" s="14"/>
      <c r="AY145" s="14"/>
      <c r="AZ145" s="14"/>
      <c r="BA145" s="14"/>
      <c r="BB145" s="14"/>
      <c r="BC145" s="14"/>
      <c r="BD145" s="14"/>
      <c r="BE145" s="14"/>
      <c r="BF145" s="14"/>
      <c r="BG145" s="14"/>
      <c r="BH145" s="14"/>
      <c r="BI145" s="14"/>
      <c r="BJ145" s="14"/>
      <c r="BK145" s="14"/>
      <c r="BL145" s="14"/>
      <c r="BM145" s="14"/>
      <c r="BN145" s="14"/>
      <c r="BO145" s="14"/>
    </row>
    <row r="146" spans="1:67" ht="73.5" customHeight="1" x14ac:dyDescent="0.3">
      <c r="A146" s="190">
        <v>47</v>
      </c>
      <c r="B146" s="207" t="s">
        <v>572</v>
      </c>
      <c r="C146" s="141" t="s">
        <v>653</v>
      </c>
      <c r="D146" s="145" t="s">
        <v>270</v>
      </c>
      <c r="E146" s="141" t="s">
        <v>654</v>
      </c>
      <c r="F146" s="141" t="s">
        <v>655</v>
      </c>
      <c r="G146" s="141" t="s">
        <v>656</v>
      </c>
      <c r="H146" s="145" t="s">
        <v>274</v>
      </c>
      <c r="I146" s="145" t="s">
        <v>366</v>
      </c>
      <c r="J146" s="141" t="s">
        <v>275</v>
      </c>
      <c r="K146" s="148" t="s">
        <v>276</v>
      </c>
      <c r="L146" s="149">
        <v>0.4</v>
      </c>
      <c r="M146" s="145" t="s">
        <v>221</v>
      </c>
      <c r="N146" s="148" t="s">
        <v>222</v>
      </c>
      <c r="O146" s="149">
        <v>0.6</v>
      </c>
      <c r="P146" s="150" t="s">
        <v>222</v>
      </c>
      <c r="Q146" s="22" t="s">
        <v>657</v>
      </c>
      <c r="R146" s="23" t="s">
        <v>225</v>
      </c>
      <c r="S146" s="23" t="s">
        <v>226</v>
      </c>
      <c r="T146" s="23" t="s">
        <v>227</v>
      </c>
      <c r="U146" s="23" t="s">
        <v>228</v>
      </c>
      <c r="V146" s="23" t="s">
        <v>229</v>
      </c>
      <c r="W146" s="23" t="s">
        <v>230</v>
      </c>
      <c r="X146" s="24" t="s">
        <v>658</v>
      </c>
      <c r="Y146" s="24" t="s">
        <v>659</v>
      </c>
      <c r="Z146" s="24" t="s">
        <v>660</v>
      </c>
      <c r="AA146" s="25">
        <v>0.4</v>
      </c>
      <c r="AB146" s="148" t="s">
        <v>234</v>
      </c>
      <c r="AC146" s="151">
        <v>0.14399999999999999</v>
      </c>
      <c r="AD146" s="148" t="s">
        <v>222</v>
      </c>
      <c r="AE146" s="151">
        <v>0.6</v>
      </c>
      <c r="AF146" s="150" t="s">
        <v>222</v>
      </c>
      <c r="AG146" s="153" t="s">
        <v>210</v>
      </c>
      <c r="AH146" s="139" t="s">
        <v>235</v>
      </c>
      <c r="AI146" s="141"/>
      <c r="AJ146" s="143" t="s">
        <v>605</v>
      </c>
      <c r="AK146" s="143" t="s">
        <v>236</v>
      </c>
      <c r="AL146" s="145" t="s">
        <v>593</v>
      </c>
      <c r="AM146" s="14"/>
      <c r="AN146" s="14"/>
      <c r="AO146" s="14"/>
      <c r="AP146" s="14"/>
      <c r="AQ146" s="14"/>
      <c r="AR146" s="14"/>
      <c r="AS146" s="14"/>
      <c r="AT146" s="14"/>
      <c r="AU146" s="14"/>
      <c r="AV146" s="14"/>
      <c r="AW146" s="14"/>
      <c r="AX146" s="14"/>
      <c r="AY146" s="14"/>
      <c r="AZ146" s="14"/>
      <c r="BA146" s="14"/>
      <c r="BB146" s="14"/>
      <c r="BC146" s="14"/>
      <c r="BD146" s="14"/>
      <c r="BE146" s="14"/>
      <c r="BF146" s="14"/>
      <c r="BG146" s="14"/>
      <c r="BH146" s="14"/>
      <c r="BI146" s="14"/>
      <c r="BJ146" s="14"/>
      <c r="BK146" s="14"/>
      <c r="BL146" s="14"/>
      <c r="BM146" s="14"/>
      <c r="BN146" s="14"/>
      <c r="BO146" s="14"/>
    </row>
    <row r="147" spans="1:67" ht="73.5" customHeight="1" x14ac:dyDescent="0.3">
      <c r="A147" s="190"/>
      <c r="B147" s="207"/>
      <c r="C147" s="141"/>
      <c r="D147" s="145"/>
      <c r="E147" s="141"/>
      <c r="F147" s="141"/>
      <c r="G147" s="141"/>
      <c r="H147" s="145"/>
      <c r="I147" s="145"/>
      <c r="J147" s="141"/>
      <c r="K147" s="148"/>
      <c r="L147" s="149"/>
      <c r="M147" s="145"/>
      <c r="N147" s="148"/>
      <c r="O147" s="149"/>
      <c r="P147" s="150"/>
      <c r="Q147" s="22" t="s">
        <v>661</v>
      </c>
      <c r="R147" s="23" t="s">
        <v>225</v>
      </c>
      <c r="S147" s="23" t="s">
        <v>226</v>
      </c>
      <c r="T147" s="23" t="s">
        <v>227</v>
      </c>
      <c r="U147" s="23" t="s">
        <v>228</v>
      </c>
      <c r="V147" s="23" t="s">
        <v>229</v>
      </c>
      <c r="W147" s="23" t="s">
        <v>230</v>
      </c>
      <c r="X147" s="24" t="s">
        <v>662</v>
      </c>
      <c r="Y147" s="24" t="s">
        <v>663</v>
      </c>
      <c r="Z147" s="24" t="s">
        <v>664</v>
      </c>
      <c r="AA147" s="25">
        <v>0.4</v>
      </c>
      <c r="AB147" s="148"/>
      <c r="AC147" s="152"/>
      <c r="AD147" s="148"/>
      <c r="AE147" s="152"/>
      <c r="AF147" s="150"/>
      <c r="AG147" s="153"/>
      <c r="AH147" s="140"/>
      <c r="AI147" s="142"/>
      <c r="AJ147" s="144"/>
      <c r="AK147" s="144"/>
      <c r="AL147" s="144"/>
      <c r="AM147" s="14"/>
      <c r="AN147" s="14"/>
      <c r="AO147" s="14"/>
      <c r="AP147" s="14"/>
      <c r="AQ147" s="14"/>
      <c r="AR147" s="14"/>
      <c r="AS147" s="14"/>
      <c r="AT147" s="14"/>
      <c r="AU147" s="14"/>
      <c r="AV147" s="14"/>
      <c r="AW147" s="14"/>
      <c r="AX147" s="14"/>
      <c r="AY147" s="14"/>
      <c r="AZ147" s="14"/>
      <c r="BA147" s="14"/>
      <c r="BB147" s="14"/>
      <c r="BC147" s="14"/>
      <c r="BD147" s="14"/>
      <c r="BE147" s="14"/>
      <c r="BF147" s="14"/>
      <c r="BG147" s="14"/>
      <c r="BH147" s="14"/>
      <c r="BI147" s="14"/>
      <c r="BJ147" s="14"/>
      <c r="BK147" s="14"/>
      <c r="BL147" s="14"/>
      <c r="BM147" s="14"/>
      <c r="BN147" s="14"/>
      <c r="BO147" s="14"/>
    </row>
    <row r="148" spans="1:67" ht="73.5" customHeight="1" x14ac:dyDescent="0.3">
      <c r="A148" s="190"/>
      <c r="B148" s="207"/>
      <c r="C148" s="141"/>
      <c r="D148" s="145"/>
      <c r="E148" s="141"/>
      <c r="F148" s="141"/>
      <c r="G148" s="141"/>
      <c r="H148" s="145"/>
      <c r="I148" s="145"/>
      <c r="J148" s="141"/>
      <c r="K148" s="148"/>
      <c r="L148" s="149"/>
      <c r="M148" s="145"/>
      <c r="N148" s="148"/>
      <c r="O148" s="149"/>
      <c r="P148" s="150"/>
      <c r="Q148" s="22" t="s">
        <v>242</v>
      </c>
      <c r="R148" s="23">
        <v>0</v>
      </c>
      <c r="S148" s="23" t="s">
        <v>236</v>
      </c>
      <c r="T148" s="23">
        <v>0</v>
      </c>
      <c r="U148" s="23">
        <v>0</v>
      </c>
      <c r="V148" s="23">
        <v>0</v>
      </c>
      <c r="W148" s="23">
        <v>0</v>
      </c>
      <c r="X148" s="24">
        <v>0</v>
      </c>
      <c r="Y148" s="24">
        <v>0</v>
      </c>
      <c r="Z148" s="24">
        <v>0</v>
      </c>
      <c r="AA148" s="25" t="s">
        <v>236</v>
      </c>
      <c r="AB148" s="148"/>
      <c r="AC148" s="152"/>
      <c r="AD148" s="148"/>
      <c r="AE148" s="152"/>
      <c r="AF148" s="150"/>
      <c r="AG148" s="153"/>
      <c r="AH148" s="140"/>
      <c r="AI148" s="142"/>
      <c r="AJ148" s="144"/>
      <c r="AK148" s="144"/>
      <c r="AL148" s="144"/>
      <c r="AM148" s="14"/>
      <c r="AN148" s="14"/>
      <c r="AO148" s="14"/>
      <c r="AP148" s="14"/>
      <c r="AQ148" s="14"/>
      <c r="AR148" s="14"/>
      <c r="AS148" s="14"/>
      <c r="AT148" s="14"/>
      <c r="AU148" s="14"/>
      <c r="AV148" s="14"/>
      <c r="AW148" s="14"/>
      <c r="AX148" s="14"/>
      <c r="AY148" s="14"/>
      <c r="AZ148" s="14"/>
      <c r="BA148" s="14"/>
      <c r="BB148" s="14"/>
      <c r="BC148" s="14"/>
      <c r="BD148" s="14"/>
      <c r="BE148" s="14"/>
      <c r="BF148" s="14"/>
      <c r="BG148" s="14"/>
      <c r="BH148" s="14"/>
      <c r="BI148" s="14"/>
      <c r="BJ148" s="14"/>
      <c r="BK148" s="14"/>
      <c r="BL148" s="14"/>
      <c r="BM148" s="14"/>
      <c r="BN148" s="14"/>
      <c r="BO148" s="14"/>
    </row>
    <row r="149" spans="1:67" ht="115.5" customHeight="1" x14ac:dyDescent="0.3">
      <c r="A149" s="190">
        <v>48</v>
      </c>
      <c r="B149" s="207" t="s">
        <v>572</v>
      </c>
      <c r="C149" s="141" t="s">
        <v>653</v>
      </c>
      <c r="D149" s="145" t="s">
        <v>270</v>
      </c>
      <c r="E149" s="141" t="s">
        <v>665</v>
      </c>
      <c r="F149" s="141" t="s">
        <v>666</v>
      </c>
      <c r="G149" s="141" t="s">
        <v>667</v>
      </c>
      <c r="H149" s="145" t="s">
        <v>274</v>
      </c>
      <c r="I149" s="145" t="s">
        <v>366</v>
      </c>
      <c r="J149" s="141" t="s">
        <v>275</v>
      </c>
      <c r="K149" s="148" t="s">
        <v>276</v>
      </c>
      <c r="L149" s="149">
        <v>0.4</v>
      </c>
      <c r="M149" s="145" t="s">
        <v>221</v>
      </c>
      <c r="N149" s="148" t="s">
        <v>222</v>
      </c>
      <c r="O149" s="149">
        <v>0.6</v>
      </c>
      <c r="P149" s="150" t="s">
        <v>222</v>
      </c>
      <c r="Q149" s="22" t="s">
        <v>668</v>
      </c>
      <c r="R149" s="23" t="s">
        <v>441</v>
      </c>
      <c r="S149" s="23" t="s">
        <v>226</v>
      </c>
      <c r="T149" s="23" t="s">
        <v>227</v>
      </c>
      <c r="U149" s="23" t="s">
        <v>228</v>
      </c>
      <c r="V149" s="23" t="s">
        <v>229</v>
      </c>
      <c r="W149" s="23" t="s">
        <v>230</v>
      </c>
      <c r="X149" s="24" t="s">
        <v>669</v>
      </c>
      <c r="Y149" s="24" t="s">
        <v>670</v>
      </c>
      <c r="Z149" s="24" t="s">
        <v>671</v>
      </c>
      <c r="AA149" s="25">
        <v>0.3</v>
      </c>
      <c r="AB149" s="148" t="s">
        <v>234</v>
      </c>
      <c r="AC149" s="151">
        <v>0.13720000000000002</v>
      </c>
      <c r="AD149" s="148" t="s">
        <v>222</v>
      </c>
      <c r="AE149" s="151">
        <v>0.6</v>
      </c>
      <c r="AF149" s="150" t="s">
        <v>222</v>
      </c>
      <c r="AG149" s="153" t="s">
        <v>210</v>
      </c>
      <c r="AH149" s="139" t="s">
        <v>235</v>
      </c>
      <c r="AI149" s="141"/>
      <c r="AJ149" s="143" t="s">
        <v>605</v>
      </c>
      <c r="AK149" s="143" t="s">
        <v>236</v>
      </c>
      <c r="AL149" s="145" t="s">
        <v>593</v>
      </c>
      <c r="AM149" s="14"/>
      <c r="AN149" s="14"/>
      <c r="AO149" s="14"/>
      <c r="AP149" s="14"/>
      <c r="AQ149" s="14"/>
      <c r="AR149" s="14"/>
      <c r="AS149" s="14"/>
      <c r="AT149" s="14"/>
      <c r="AU149" s="14"/>
      <c r="AV149" s="14"/>
      <c r="AW149" s="14"/>
      <c r="AX149" s="14"/>
      <c r="AY149" s="14"/>
      <c r="AZ149" s="14"/>
      <c r="BA149" s="14"/>
      <c r="BB149" s="14"/>
      <c r="BC149" s="14"/>
      <c r="BD149" s="14"/>
      <c r="BE149" s="14"/>
      <c r="BF149" s="14"/>
      <c r="BG149" s="14"/>
      <c r="BH149" s="14"/>
      <c r="BI149" s="14"/>
      <c r="BJ149" s="14"/>
      <c r="BK149" s="14"/>
      <c r="BL149" s="14"/>
      <c r="BM149" s="14"/>
      <c r="BN149" s="14"/>
      <c r="BO149" s="14"/>
    </row>
    <row r="150" spans="1:67" ht="73.5" customHeight="1" x14ac:dyDescent="0.3">
      <c r="A150" s="190"/>
      <c r="B150" s="207"/>
      <c r="C150" s="141"/>
      <c r="D150" s="145"/>
      <c r="E150" s="141"/>
      <c r="F150" s="141"/>
      <c r="G150" s="141"/>
      <c r="H150" s="145"/>
      <c r="I150" s="145"/>
      <c r="J150" s="141"/>
      <c r="K150" s="148"/>
      <c r="L150" s="149"/>
      <c r="M150" s="145"/>
      <c r="N150" s="148"/>
      <c r="O150" s="149"/>
      <c r="P150" s="150"/>
      <c r="Q150" s="22" t="s">
        <v>672</v>
      </c>
      <c r="R150" s="23" t="s">
        <v>441</v>
      </c>
      <c r="S150" s="23" t="s">
        <v>226</v>
      </c>
      <c r="T150" s="23" t="s">
        <v>227</v>
      </c>
      <c r="U150" s="23" t="s">
        <v>228</v>
      </c>
      <c r="V150" s="23" t="s">
        <v>229</v>
      </c>
      <c r="W150" s="23" t="s">
        <v>230</v>
      </c>
      <c r="X150" s="24" t="s">
        <v>669</v>
      </c>
      <c r="Y150" s="24" t="s">
        <v>670</v>
      </c>
      <c r="Z150" s="24" t="s">
        <v>671</v>
      </c>
      <c r="AA150" s="25">
        <v>0.3</v>
      </c>
      <c r="AB150" s="148"/>
      <c r="AC150" s="152"/>
      <c r="AD150" s="148"/>
      <c r="AE150" s="152"/>
      <c r="AF150" s="150"/>
      <c r="AG150" s="153"/>
      <c r="AH150" s="140"/>
      <c r="AI150" s="142"/>
      <c r="AJ150" s="144"/>
      <c r="AK150" s="144"/>
      <c r="AL150" s="144"/>
    </row>
    <row r="151" spans="1:67" ht="73.5" customHeight="1" x14ac:dyDescent="0.3">
      <c r="A151" s="190"/>
      <c r="B151" s="207"/>
      <c r="C151" s="141"/>
      <c r="D151" s="145"/>
      <c r="E151" s="141"/>
      <c r="F151" s="141"/>
      <c r="G151" s="141"/>
      <c r="H151" s="145"/>
      <c r="I151" s="145"/>
      <c r="J151" s="141"/>
      <c r="K151" s="148"/>
      <c r="L151" s="149"/>
      <c r="M151" s="145"/>
      <c r="N151" s="148"/>
      <c r="O151" s="149"/>
      <c r="P151" s="150"/>
      <c r="Q151" s="22" t="s">
        <v>673</v>
      </c>
      <c r="R151" s="23" t="s">
        <v>441</v>
      </c>
      <c r="S151" s="23" t="s">
        <v>226</v>
      </c>
      <c r="T151" s="23" t="s">
        <v>227</v>
      </c>
      <c r="U151" s="23" t="s">
        <v>228</v>
      </c>
      <c r="V151" s="23" t="s">
        <v>229</v>
      </c>
      <c r="W151" s="23" t="s">
        <v>230</v>
      </c>
      <c r="X151" s="24" t="s">
        <v>669</v>
      </c>
      <c r="Y151" s="24" t="s">
        <v>670</v>
      </c>
      <c r="Z151" s="24" t="s">
        <v>674</v>
      </c>
      <c r="AA151" s="25">
        <v>0.3</v>
      </c>
      <c r="AB151" s="148"/>
      <c r="AC151" s="152"/>
      <c r="AD151" s="148"/>
      <c r="AE151" s="152"/>
      <c r="AF151" s="150"/>
      <c r="AG151" s="153"/>
      <c r="AH151" s="140"/>
      <c r="AI151" s="142"/>
      <c r="AJ151" s="144"/>
      <c r="AK151" s="144"/>
      <c r="AL151" s="144"/>
    </row>
    <row r="152" spans="1:67" ht="73.5" customHeight="1" x14ac:dyDescent="0.3">
      <c r="A152" s="190">
        <v>49</v>
      </c>
      <c r="B152" s="207" t="s">
        <v>572</v>
      </c>
      <c r="C152" s="141" t="s">
        <v>653</v>
      </c>
      <c r="D152" s="145" t="s">
        <v>270</v>
      </c>
      <c r="E152" s="141" t="s">
        <v>675</v>
      </c>
      <c r="F152" s="141" t="s">
        <v>676</v>
      </c>
      <c r="G152" s="141" t="s">
        <v>677</v>
      </c>
      <c r="H152" s="145" t="s">
        <v>258</v>
      </c>
      <c r="I152" s="145" t="s">
        <v>218</v>
      </c>
      <c r="J152" s="141" t="s">
        <v>248</v>
      </c>
      <c r="K152" s="148" t="s">
        <v>249</v>
      </c>
      <c r="L152" s="149">
        <v>0.6</v>
      </c>
      <c r="M152" s="145" t="s">
        <v>630</v>
      </c>
      <c r="N152" s="148" t="s">
        <v>222</v>
      </c>
      <c r="O152" s="149">
        <v>0.6</v>
      </c>
      <c r="P152" s="150" t="s">
        <v>222</v>
      </c>
      <c r="Q152" s="22" t="s">
        <v>678</v>
      </c>
      <c r="R152" s="23" t="s">
        <v>225</v>
      </c>
      <c r="S152" s="23" t="s">
        <v>226</v>
      </c>
      <c r="T152" s="23" t="s">
        <v>227</v>
      </c>
      <c r="U152" s="23" t="s">
        <v>228</v>
      </c>
      <c r="V152" s="23" t="s">
        <v>229</v>
      </c>
      <c r="W152" s="23" t="s">
        <v>230</v>
      </c>
      <c r="X152" s="24" t="s">
        <v>679</v>
      </c>
      <c r="Y152" s="24" t="s">
        <v>680</v>
      </c>
      <c r="Z152" s="24" t="s">
        <v>681</v>
      </c>
      <c r="AA152" s="25">
        <v>0.4</v>
      </c>
      <c r="AB152" s="148" t="s">
        <v>234</v>
      </c>
      <c r="AC152" s="151">
        <v>0.36</v>
      </c>
      <c r="AD152" s="148" t="s">
        <v>222</v>
      </c>
      <c r="AE152" s="151">
        <v>0.6</v>
      </c>
      <c r="AF152" s="150" t="s">
        <v>222</v>
      </c>
      <c r="AG152" s="153" t="s">
        <v>210</v>
      </c>
      <c r="AH152" s="139" t="s">
        <v>235</v>
      </c>
      <c r="AI152" s="141"/>
      <c r="AJ152" s="143" t="s">
        <v>605</v>
      </c>
      <c r="AK152" s="143" t="s">
        <v>236</v>
      </c>
      <c r="AL152" s="145" t="s">
        <v>593</v>
      </c>
      <c r="AM152" s="14"/>
      <c r="AN152" s="14"/>
      <c r="AO152" s="14"/>
      <c r="AP152" s="14"/>
      <c r="AQ152" s="14"/>
      <c r="AR152" s="14"/>
      <c r="AS152" s="14"/>
      <c r="AT152" s="14"/>
      <c r="AU152" s="14"/>
      <c r="AV152" s="14"/>
      <c r="AW152" s="14"/>
      <c r="AX152" s="14"/>
      <c r="AY152" s="14"/>
      <c r="AZ152" s="14"/>
      <c r="BA152" s="14"/>
      <c r="BB152" s="14"/>
      <c r="BC152" s="14"/>
      <c r="BD152" s="14"/>
      <c r="BE152" s="14"/>
      <c r="BF152" s="14"/>
      <c r="BG152" s="14"/>
      <c r="BH152" s="14"/>
      <c r="BI152" s="14"/>
      <c r="BJ152" s="14"/>
      <c r="BK152" s="14"/>
      <c r="BL152" s="14"/>
      <c r="BM152" s="14"/>
      <c r="BN152" s="14"/>
      <c r="BO152" s="14"/>
    </row>
    <row r="153" spans="1:67" ht="73.5" customHeight="1" x14ac:dyDescent="0.3">
      <c r="A153" s="190"/>
      <c r="B153" s="207"/>
      <c r="C153" s="141"/>
      <c r="D153" s="145"/>
      <c r="E153" s="141"/>
      <c r="F153" s="141"/>
      <c r="G153" s="141"/>
      <c r="H153" s="145"/>
      <c r="I153" s="145"/>
      <c r="J153" s="141"/>
      <c r="K153" s="148"/>
      <c r="L153" s="149"/>
      <c r="M153" s="145"/>
      <c r="N153" s="148"/>
      <c r="O153" s="149"/>
      <c r="P153" s="150"/>
      <c r="Q153" s="22" t="s">
        <v>242</v>
      </c>
      <c r="R153" s="23">
        <v>0</v>
      </c>
      <c r="S153" s="23" t="s">
        <v>236</v>
      </c>
      <c r="T153" s="23">
        <v>0</v>
      </c>
      <c r="U153" s="23">
        <v>0</v>
      </c>
      <c r="V153" s="23">
        <v>0</v>
      </c>
      <c r="W153" s="23">
        <v>0</v>
      </c>
      <c r="X153" s="24">
        <v>0</v>
      </c>
      <c r="Y153" s="24">
        <v>0</v>
      </c>
      <c r="Z153" s="24">
        <v>0</v>
      </c>
      <c r="AA153" s="25" t="s">
        <v>236</v>
      </c>
      <c r="AB153" s="148"/>
      <c r="AC153" s="152"/>
      <c r="AD153" s="148"/>
      <c r="AE153" s="152"/>
      <c r="AF153" s="150"/>
      <c r="AG153" s="153"/>
      <c r="AH153" s="140"/>
      <c r="AI153" s="142"/>
      <c r="AJ153" s="144"/>
      <c r="AK153" s="144"/>
      <c r="AL153" s="144"/>
    </row>
    <row r="154" spans="1:67" ht="73.5" customHeight="1" x14ac:dyDescent="0.3">
      <c r="A154" s="190"/>
      <c r="B154" s="207"/>
      <c r="C154" s="141"/>
      <c r="D154" s="145"/>
      <c r="E154" s="141"/>
      <c r="F154" s="141"/>
      <c r="G154" s="141"/>
      <c r="H154" s="145"/>
      <c r="I154" s="145"/>
      <c r="J154" s="141"/>
      <c r="K154" s="148"/>
      <c r="L154" s="149"/>
      <c r="M154" s="145"/>
      <c r="N154" s="148"/>
      <c r="O154" s="149"/>
      <c r="P154" s="150"/>
      <c r="Q154" s="22" t="s">
        <v>242</v>
      </c>
      <c r="R154" s="23">
        <v>0</v>
      </c>
      <c r="S154" s="23" t="s">
        <v>236</v>
      </c>
      <c r="T154" s="23">
        <v>0</v>
      </c>
      <c r="U154" s="23">
        <v>0</v>
      </c>
      <c r="V154" s="23">
        <v>0</v>
      </c>
      <c r="W154" s="23">
        <v>0</v>
      </c>
      <c r="X154" s="24">
        <v>0</v>
      </c>
      <c r="Y154" s="24">
        <v>0</v>
      </c>
      <c r="Z154" s="24">
        <v>0</v>
      </c>
      <c r="AA154" s="25" t="s">
        <v>236</v>
      </c>
      <c r="AB154" s="148"/>
      <c r="AC154" s="152"/>
      <c r="AD154" s="148"/>
      <c r="AE154" s="152"/>
      <c r="AF154" s="150"/>
      <c r="AG154" s="153"/>
      <c r="AH154" s="140"/>
      <c r="AI154" s="142"/>
      <c r="AJ154" s="144"/>
      <c r="AK154" s="144"/>
      <c r="AL154" s="144"/>
    </row>
    <row r="155" spans="1:67" s="32" customFormat="1" ht="73.5" customHeight="1" x14ac:dyDescent="0.25">
      <c r="A155" s="205">
        <v>50</v>
      </c>
      <c r="B155" s="206" t="s">
        <v>682</v>
      </c>
      <c r="C155" s="199" t="s">
        <v>683</v>
      </c>
      <c r="D155" s="203" t="s">
        <v>294</v>
      </c>
      <c r="E155" s="199" t="s">
        <v>684</v>
      </c>
      <c r="F155" s="199" t="s">
        <v>685</v>
      </c>
      <c r="G155" s="199" t="s">
        <v>686</v>
      </c>
      <c r="H155" s="203" t="s">
        <v>274</v>
      </c>
      <c r="I155" s="203" t="s">
        <v>218</v>
      </c>
      <c r="J155" s="199" t="s">
        <v>248</v>
      </c>
      <c r="K155" s="192" t="s">
        <v>249</v>
      </c>
      <c r="L155" s="204">
        <v>0.6</v>
      </c>
      <c r="M155" s="203" t="s">
        <v>630</v>
      </c>
      <c r="N155" s="192" t="s">
        <v>222</v>
      </c>
      <c r="O155" s="204">
        <v>0.6</v>
      </c>
      <c r="P155" s="195" t="s">
        <v>222</v>
      </c>
      <c r="Q155" s="28" t="s">
        <v>687</v>
      </c>
      <c r="R155" s="29" t="s">
        <v>225</v>
      </c>
      <c r="S155" s="29" t="s">
        <v>226</v>
      </c>
      <c r="T155" s="29" t="s">
        <v>227</v>
      </c>
      <c r="U155" s="29" t="s">
        <v>228</v>
      </c>
      <c r="V155" s="29" t="s">
        <v>229</v>
      </c>
      <c r="W155" s="29" t="s">
        <v>230</v>
      </c>
      <c r="X155" s="30" t="s">
        <v>688</v>
      </c>
      <c r="Y155" s="30" t="s">
        <v>689</v>
      </c>
      <c r="Z155" s="30" t="s">
        <v>690</v>
      </c>
      <c r="AA155" s="25">
        <v>0.4</v>
      </c>
      <c r="AB155" s="192" t="s">
        <v>234</v>
      </c>
      <c r="AC155" s="193">
        <v>0.216</v>
      </c>
      <c r="AD155" s="192" t="s">
        <v>222</v>
      </c>
      <c r="AE155" s="193">
        <v>0.6</v>
      </c>
      <c r="AF155" s="195" t="s">
        <v>222</v>
      </c>
      <c r="AG155" s="196" t="s">
        <v>210</v>
      </c>
      <c r="AH155" s="197" t="s">
        <v>235</v>
      </c>
      <c r="AI155" s="199"/>
      <c r="AJ155" s="201"/>
      <c r="AK155" s="201" t="s">
        <v>236</v>
      </c>
      <c r="AL155" s="203"/>
      <c r="AM155" s="31"/>
      <c r="AN155" s="31"/>
      <c r="AO155" s="31"/>
      <c r="AP155" s="31"/>
      <c r="AQ155" s="31"/>
      <c r="AR155" s="31"/>
      <c r="AS155" s="31"/>
      <c r="AT155" s="31"/>
      <c r="AU155" s="31"/>
      <c r="AV155" s="31"/>
      <c r="AW155" s="31"/>
      <c r="AX155" s="31"/>
      <c r="AY155" s="31"/>
      <c r="AZ155" s="31"/>
      <c r="BA155" s="31"/>
      <c r="BB155" s="31"/>
      <c r="BC155" s="31"/>
      <c r="BD155" s="31"/>
      <c r="BE155" s="31"/>
      <c r="BF155" s="31"/>
      <c r="BG155" s="31"/>
      <c r="BH155" s="31"/>
      <c r="BI155" s="31"/>
      <c r="BJ155" s="31"/>
      <c r="BK155" s="31"/>
      <c r="BL155" s="31"/>
      <c r="BM155" s="31"/>
      <c r="BN155" s="31"/>
      <c r="BO155" s="31"/>
    </row>
    <row r="156" spans="1:67" s="32" customFormat="1" ht="73.5" customHeight="1" x14ac:dyDescent="0.3">
      <c r="A156" s="205"/>
      <c r="B156" s="206"/>
      <c r="C156" s="199"/>
      <c r="D156" s="203"/>
      <c r="E156" s="199"/>
      <c r="F156" s="199"/>
      <c r="G156" s="199"/>
      <c r="H156" s="203"/>
      <c r="I156" s="203"/>
      <c r="J156" s="199"/>
      <c r="K156" s="192"/>
      <c r="L156" s="204"/>
      <c r="M156" s="203"/>
      <c r="N156" s="192"/>
      <c r="O156" s="204"/>
      <c r="P156" s="195"/>
      <c r="Q156" s="28" t="s">
        <v>691</v>
      </c>
      <c r="R156" s="29" t="s">
        <v>225</v>
      </c>
      <c r="S156" s="29" t="s">
        <v>226</v>
      </c>
      <c r="T156" s="29" t="s">
        <v>227</v>
      </c>
      <c r="U156" s="29" t="s">
        <v>228</v>
      </c>
      <c r="V156" s="29" t="s">
        <v>229</v>
      </c>
      <c r="W156" s="29" t="s">
        <v>230</v>
      </c>
      <c r="X156" s="30" t="s">
        <v>688</v>
      </c>
      <c r="Y156" s="30" t="s">
        <v>689</v>
      </c>
      <c r="Z156" s="30" t="s">
        <v>692</v>
      </c>
      <c r="AA156" s="25">
        <v>0.4</v>
      </c>
      <c r="AB156" s="192"/>
      <c r="AC156" s="194"/>
      <c r="AD156" s="192"/>
      <c r="AE156" s="194"/>
      <c r="AF156" s="195"/>
      <c r="AG156" s="196"/>
      <c r="AH156" s="198"/>
      <c r="AI156" s="200"/>
      <c r="AJ156" s="202"/>
      <c r="AK156" s="202"/>
      <c r="AL156" s="202"/>
      <c r="AM156" s="33"/>
      <c r="AN156" s="33"/>
      <c r="AO156" s="33"/>
      <c r="AP156" s="33"/>
      <c r="AQ156" s="33"/>
      <c r="AR156" s="33"/>
      <c r="AS156" s="33"/>
      <c r="AT156" s="33"/>
      <c r="AU156" s="33"/>
      <c r="AV156" s="33"/>
      <c r="AW156" s="33"/>
      <c r="AX156" s="33"/>
      <c r="AY156" s="33"/>
      <c r="AZ156" s="33"/>
      <c r="BA156" s="33"/>
      <c r="BB156" s="33"/>
      <c r="BC156" s="33"/>
      <c r="BD156" s="33"/>
      <c r="BE156" s="33"/>
      <c r="BF156" s="33"/>
      <c r="BG156" s="33"/>
      <c r="BH156" s="33"/>
      <c r="BI156" s="33"/>
      <c r="BJ156" s="33"/>
      <c r="BK156" s="33"/>
      <c r="BL156" s="33"/>
      <c r="BM156" s="33"/>
      <c r="BN156" s="33"/>
      <c r="BO156" s="33"/>
    </row>
    <row r="157" spans="1:67" s="32" customFormat="1" ht="73.5" customHeight="1" x14ac:dyDescent="0.3">
      <c r="A157" s="205"/>
      <c r="B157" s="206"/>
      <c r="C157" s="199"/>
      <c r="D157" s="203"/>
      <c r="E157" s="199"/>
      <c r="F157" s="199"/>
      <c r="G157" s="199"/>
      <c r="H157" s="203"/>
      <c r="I157" s="203"/>
      <c r="J157" s="199"/>
      <c r="K157" s="192"/>
      <c r="L157" s="204"/>
      <c r="M157" s="203"/>
      <c r="N157" s="192"/>
      <c r="O157" s="204"/>
      <c r="P157" s="195"/>
      <c r="Q157" s="28" t="s">
        <v>242</v>
      </c>
      <c r="R157" s="29">
        <v>0</v>
      </c>
      <c r="S157" s="29" t="s">
        <v>236</v>
      </c>
      <c r="T157" s="29">
        <v>0</v>
      </c>
      <c r="U157" s="29">
        <v>0</v>
      </c>
      <c r="V157" s="29">
        <v>0</v>
      </c>
      <c r="W157" s="29">
        <v>0</v>
      </c>
      <c r="X157" s="30">
        <v>0</v>
      </c>
      <c r="Y157" s="30">
        <v>0</v>
      </c>
      <c r="Z157" s="30">
        <v>0</v>
      </c>
      <c r="AA157" s="25" t="s">
        <v>236</v>
      </c>
      <c r="AB157" s="192"/>
      <c r="AC157" s="194"/>
      <c r="AD157" s="192"/>
      <c r="AE157" s="194"/>
      <c r="AF157" s="195"/>
      <c r="AG157" s="196"/>
      <c r="AH157" s="198"/>
      <c r="AI157" s="200"/>
      <c r="AJ157" s="202"/>
      <c r="AK157" s="202"/>
      <c r="AL157" s="202"/>
      <c r="AM157" s="33"/>
      <c r="AN157" s="33"/>
      <c r="AO157" s="33"/>
      <c r="AP157" s="33"/>
      <c r="AQ157" s="33"/>
      <c r="AR157" s="33"/>
      <c r="AS157" s="33"/>
      <c r="AT157" s="33"/>
      <c r="AU157" s="33"/>
      <c r="AV157" s="33"/>
      <c r="AW157" s="33"/>
      <c r="AX157" s="33"/>
      <c r="AY157" s="33"/>
      <c r="AZ157" s="33"/>
      <c r="BA157" s="33"/>
      <c r="BB157" s="33"/>
      <c r="BC157" s="33"/>
      <c r="BD157" s="33"/>
      <c r="BE157" s="33"/>
      <c r="BF157" s="33"/>
      <c r="BG157" s="33"/>
      <c r="BH157" s="33"/>
      <c r="BI157" s="33"/>
      <c r="BJ157" s="33"/>
      <c r="BK157" s="33"/>
      <c r="BL157" s="33"/>
      <c r="BM157" s="33"/>
      <c r="BN157" s="33"/>
      <c r="BO157" s="33"/>
    </row>
    <row r="158" spans="1:67" s="32" customFormat="1" ht="73.5" customHeight="1" x14ac:dyDescent="0.3">
      <c r="A158" s="205">
        <v>51</v>
      </c>
      <c r="B158" s="206" t="s">
        <v>682</v>
      </c>
      <c r="C158" s="199" t="s">
        <v>693</v>
      </c>
      <c r="D158" s="203" t="s">
        <v>213</v>
      </c>
      <c r="E158" s="199" t="s">
        <v>694</v>
      </c>
      <c r="F158" s="199" t="s">
        <v>695</v>
      </c>
      <c r="G158" s="199" t="s">
        <v>696</v>
      </c>
      <c r="H158" s="203" t="s">
        <v>274</v>
      </c>
      <c r="I158" s="203" t="s">
        <v>218</v>
      </c>
      <c r="J158" s="199" t="s">
        <v>248</v>
      </c>
      <c r="K158" s="192" t="s">
        <v>249</v>
      </c>
      <c r="L158" s="204">
        <v>0.6</v>
      </c>
      <c r="M158" s="203" t="s">
        <v>221</v>
      </c>
      <c r="N158" s="192" t="s">
        <v>222</v>
      </c>
      <c r="O158" s="204">
        <v>0.6</v>
      </c>
      <c r="P158" s="195" t="s">
        <v>222</v>
      </c>
      <c r="Q158" s="34" t="s">
        <v>697</v>
      </c>
      <c r="R158" s="29" t="s">
        <v>225</v>
      </c>
      <c r="S158" s="29" t="s">
        <v>226</v>
      </c>
      <c r="T158" s="29" t="s">
        <v>227</v>
      </c>
      <c r="U158" s="29" t="s">
        <v>228</v>
      </c>
      <c r="V158" s="29" t="s">
        <v>229</v>
      </c>
      <c r="W158" s="29" t="s">
        <v>230</v>
      </c>
      <c r="X158" s="30" t="s">
        <v>688</v>
      </c>
      <c r="Y158" s="30" t="s">
        <v>689</v>
      </c>
      <c r="Z158" s="30" t="s">
        <v>698</v>
      </c>
      <c r="AA158" s="25">
        <v>0.4</v>
      </c>
      <c r="AB158" s="192" t="s">
        <v>234</v>
      </c>
      <c r="AC158" s="193">
        <v>0.216</v>
      </c>
      <c r="AD158" s="192" t="s">
        <v>222</v>
      </c>
      <c r="AE158" s="193">
        <v>0.6</v>
      </c>
      <c r="AF158" s="195" t="s">
        <v>222</v>
      </c>
      <c r="AG158" s="196" t="s">
        <v>210</v>
      </c>
      <c r="AH158" s="197" t="s">
        <v>235</v>
      </c>
      <c r="AI158" s="199"/>
      <c r="AJ158" s="201"/>
      <c r="AK158" s="201" t="s">
        <v>236</v>
      </c>
      <c r="AL158" s="203"/>
      <c r="AM158" s="33"/>
      <c r="AN158" s="33"/>
      <c r="AO158" s="33"/>
      <c r="AP158" s="33"/>
      <c r="AQ158" s="33"/>
      <c r="AR158" s="33"/>
      <c r="AS158" s="33"/>
      <c r="AT158" s="33"/>
      <c r="AU158" s="33"/>
      <c r="AV158" s="33"/>
      <c r="AW158" s="33"/>
      <c r="AX158" s="33"/>
      <c r="AY158" s="33"/>
      <c r="AZ158" s="33"/>
      <c r="BA158" s="33"/>
      <c r="BB158" s="33"/>
      <c r="BC158" s="33"/>
      <c r="BD158" s="33"/>
      <c r="BE158" s="33"/>
      <c r="BF158" s="33"/>
      <c r="BG158" s="33"/>
      <c r="BH158" s="33"/>
      <c r="BI158" s="33"/>
      <c r="BJ158" s="33"/>
      <c r="BK158" s="33"/>
      <c r="BL158" s="33"/>
      <c r="BM158" s="33"/>
      <c r="BN158" s="33"/>
      <c r="BO158" s="33"/>
    </row>
    <row r="159" spans="1:67" s="32" customFormat="1" ht="73.5" customHeight="1" x14ac:dyDescent="0.3">
      <c r="A159" s="205"/>
      <c r="B159" s="206"/>
      <c r="C159" s="199"/>
      <c r="D159" s="203"/>
      <c r="E159" s="199"/>
      <c r="F159" s="199"/>
      <c r="G159" s="199"/>
      <c r="H159" s="203"/>
      <c r="I159" s="203"/>
      <c r="J159" s="199"/>
      <c r="K159" s="192"/>
      <c r="L159" s="204"/>
      <c r="M159" s="203"/>
      <c r="N159" s="192"/>
      <c r="O159" s="204"/>
      <c r="P159" s="195"/>
      <c r="Q159" s="34" t="s">
        <v>699</v>
      </c>
      <c r="R159" s="29" t="s">
        <v>225</v>
      </c>
      <c r="S159" s="29" t="s">
        <v>226</v>
      </c>
      <c r="T159" s="29" t="s">
        <v>227</v>
      </c>
      <c r="U159" s="29" t="s">
        <v>228</v>
      </c>
      <c r="V159" s="29" t="s">
        <v>229</v>
      </c>
      <c r="W159" s="29" t="s">
        <v>230</v>
      </c>
      <c r="X159" s="30" t="s">
        <v>688</v>
      </c>
      <c r="Y159" s="30" t="s">
        <v>689</v>
      </c>
      <c r="Z159" s="30" t="s">
        <v>700</v>
      </c>
      <c r="AA159" s="25">
        <v>0.4</v>
      </c>
      <c r="AB159" s="192"/>
      <c r="AC159" s="194"/>
      <c r="AD159" s="192"/>
      <c r="AE159" s="194"/>
      <c r="AF159" s="195"/>
      <c r="AG159" s="196"/>
      <c r="AH159" s="198"/>
      <c r="AI159" s="200"/>
      <c r="AJ159" s="202"/>
      <c r="AK159" s="202"/>
      <c r="AL159" s="202"/>
      <c r="AM159" s="33"/>
      <c r="AN159" s="33"/>
      <c r="AO159" s="33"/>
      <c r="AP159" s="33"/>
      <c r="AQ159" s="33"/>
      <c r="AR159" s="33"/>
      <c r="AS159" s="33"/>
      <c r="AT159" s="33"/>
      <c r="AU159" s="33"/>
      <c r="AV159" s="33"/>
      <c r="AW159" s="33"/>
      <c r="AX159" s="33"/>
      <c r="AY159" s="33"/>
      <c r="AZ159" s="33"/>
      <c r="BA159" s="33"/>
      <c r="BB159" s="33"/>
      <c r="BC159" s="33"/>
      <c r="BD159" s="33"/>
      <c r="BE159" s="33"/>
      <c r="BF159" s="33"/>
      <c r="BG159" s="33"/>
      <c r="BH159" s="33"/>
      <c r="BI159" s="33"/>
      <c r="BJ159" s="33"/>
      <c r="BK159" s="33"/>
      <c r="BL159" s="33"/>
      <c r="BM159" s="33"/>
      <c r="BN159" s="33"/>
      <c r="BO159" s="33"/>
    </row>
    <row r="160" spans="1:67" s="32" customFormat="1" ht="73.5" customHeight="1" x14ac:dyDescent="0.3">
      <c r="A160" s="205"/>
      <c r="B160" s="206"/>
      <c r="C160" s="199"/>
      <c r="D160" s="203"/>
      <c r="E160" s="199"/>
      <c r="F160" s="199"/>
      <c r="G160" s="199"/>
      <c r="H160" s="203"/>
      <c r="I160" s="203"/>
      <c r="J160" s="199"/>
      <c r="K160" s="192"/>
      <c r="L160" s="204"/>
      <c r="M160" s="203"/>
      <c r="N160" s="192"/>
      <c r="O160" s="204"/>
      <c r="P160" s="195"/>
      <c r="Q160" s="34" t="s">
        <v>242</v>
      </c>
      <c r="R160" s="29">
        <v>0</v>
      </c>
      <c r="S160" s="29" t="s">
        <v>236</v>
      </c>
      <c r="T160" s="29">
        <v>0</v>
      </c>
      <c r="U160" s="29">
        <v>0</v>
      </c>
      <c r="V160" s="29" t="s">
        <v>229</v>
      </c>
      <c r="W160" s="29">
        <v>0</v>
      </c>
      <c r="X160" s="30">
        <v>0</v>
      </c>
      <c r="Y160" s="30">
        <v>0</v>
      </c>
      <c r="Z160" s="30">
        <v>0</v>
      </c>
      <c r="AA160" s="25" t="s">
        <v>236</v>
      </c>
      <c r="AB160" s="192"/>
      <c r="AC160" s="194"/>
      <c r="AD160" s="192"/>
      <c r="AE160" s="194"/>
      <c r="AF160" s="195"/>
      <c r="AG160" s="196"/>
      <c r="AH160" s="198"/>
      <c r="AI160" s="200"/>
      <c r="AJ160" s="202"/>
      <c r="AK160" s="202"/>
      <c r="AL160" s="202"/>
      <c r="AM160" s="33"/>
      <c r="AN160" s="33"/>
      <c r="AO160" s="33"/>
      <c r="AP160" s="33"/>
      <c r="AQ160" s="33"/>
      <c r="AR160" s="33"/>
      <c r="AS160" s="33"/>
      <c r="AT160" s="33"/>
      <c r="AU160" s="33"/>
      <c r="AV160" s="33"/>
      <c r="AW160" s="33"/>
      <c r="AX160" s="33"/>
      <c r="AY160" s="33"/>
      <c r="AZ160" s="33"/>
      <c r="BA160" s="33"/>
      <c r="BB160" s="33"/>
      <c r="BC160" s="33"/>
      <c r="BD160" s="33"/>
      <c r="BE160" s="33"/>
      <c r="BF160" s="33"/>
      <c r="BG160" s="33"/>
      <c r="BH160" s="33"/>
      <c r="BI160" s="33"/>
      <c r="BJ160" s="33"/>
      <c r="BK160" s="33"/>
      <c r="BL160" s="33"/>
      <c r="BM160" s="33"/>
      <c r="BN160" s="33"/>
      <c r="BO160" s="33"/>
    </row>
    <row r="161" spans="1:67" s="32" customFormat="1" ht="73.5" customHeight="1" x14ac:dyDescent="0.3">
      <c r="A161" s="205">
        <v>52</v>
      </c>
      <c r="B161" s="206" t="s">
        <v>682</v>
      </c>
      <c r="C161" s="199" t="s">
        <v>701</v>
      </c>
      <c r="D161" s="203" t="s">
        <v>270</v>
      </c>
      <c r="E161" s="199" t="s">
        <v>702</v>
      </c>
      <c r="F161" s="199" t="s">
        <v>703</v>
      </c>
      <c r="G161" s="199" t="s">
        <v>704</v>
      </c>
      <c r="H161" s="203" t="s">
        <v>400</v>
      </c>
      <c r="I161" s="203" t="s">
        <v>218</v>
      </c>
      <c r="J161" s="199" t="s">
        <v>248</v>
      </c>
      <c r="K161" s="192" t="s">
        <v>249</v>
      </c>
      <c r="L161" s="204">
        <v>0.6</v>
      </c>
      <c r="M161" s="203" t="s">
        <v>630</v>
      </c>
      <c r="N161" s="192" t="s">
        <v>222</v>
      </c>
      <c r="O161" s="204">
        <v>0.6</v>
      </c>
      <c r="P161" s="195" t="s">
        <v>222</v>
      </c>
      <c r="Q161" s="28" t="s">
        <v>705</v>
      </c>
      <c r="R161" s="29" t="s">
        <v>225</v>
      </c>
      <c r="S161" s="29" t="s">
        <v>226</v>
      </c>
      <c r="T161" s="29" t="s">
        <v>227</v>
      </c>
      <c r="U161" s="29" t="s">
        <v>228</v>
      </c>
      <c r="V161" s="29" t="s">
        <v>229</v>
      </c>
      <c r="W161" s="29" t="s">
        <v>230</v>
      </c>
      <c r="X161" s="30" t="s">
        <v>688</v>
      </c>
      <c r="Y161" s="30" t="s">
        <v>689</v>
      </c>
      <c r="Z161" s="30" t="s">
        <v>706</v>
      </c>
      <c r="AA161" s="25">
        <v>0.4</v>
      </c>
      <c r="AB161" s="192" t="s">
        <v>234</v>
      </c>
      <c r="AC161" s="193">
        <v>0.216</v>
      </c>
      <c r="AD161" s="192" t="s">
        <v>222</v>
      </c>
      <c r="AE161" s="193">
        <v>0.6</v>
      </c>
      <c r="AF161" s="195" t="s">
        <v>222</v>
      </c>
      <c r="AG161" s="196" t="s">
        <v>210</v>
      </c>
      <c r="AH161" s="197" t="s">
        <v>235</v>
      </c>
      <c r="AI161" s="218"/>
      <c r="AJ161" s="201"/>
      <c r="AK161" s="201" t="s">
        <v>236</v>
      </c>
      <c r="AL161" s="203"/>
      <c r="AM161" s="33"/>
      <c r="AN161" s="33"/>
      <c r="AO161" s="33"/>
      <c r="AP161" s="33"/>
      <c r="AQ161" s="33"/>
      <c r="AR161" s="33"/>
      <c r="AS161" s="33"/>
      <c r="AT161" s="33"/>
      <c r="AU161" s="33"/>
      <c r="AV161" s="33"/>
      <c r="AW161" s="33"/>
      <c r="AX161" s="33"/>
      <c r="AY161" s="33"/>
      <c r="AZ161" s="33"/>
      <c r="BA161" s="33"/>
      <c r="BB161" s="33"/>
      <c r="BC161" s="33"/>
      <c r="BD161" s="33"/>
      <c r="BE161" s="33"/>
      <c r="BF161" s="33"/>
      <c r="BG161" s="33"/>
      <c r="BH161" s="33"/>
      <c r="BI161" s="33"/>
      <c r="BJ161" s="33"/>
      <c r="BK161" s="33"/>
      <c r="BL161" s="33"/>
      <c r="BM161" s="33"/>
      <c r="BN161" s="33"/>
      <c r="BO161" s="33"/>
    </row>
    <row r="162" spans="1:67" s="32" customFormat="1" ht="73.5" customHeight="1" x14ac:dyDescent="0.3">
      <c r="A162" s="205"/>
      <c r="B162" s="206"/>
      <c r="C162" s="199"/>
      <c r="D162" s="203"/>
      <c r="E162" s="199"/>
      <c r="F162" s="199"/>
      <c r="G162" s="199"/>
      <c r="H162" s="203"/>
      <c r="I162" s="203"/>
      <c r="J162" s="199"/>
      <c r="K162" s="192"/>
      <c r="L162" s="204"/>
      <c r="M162" s="203"/>
      <c r="N162" s="192"/>
      <c r="O162" s="204"/>
      <c r="P162" s="195"/>
      <c r="Q162" s="28" t="s">
        <v>707</v>
      </c>
      <c r="R162" s="29" t="s">
        <v>225</v>
      </c>
      <c r="S162" s="29" t="s">
        <v>226</v>
      </c>
      <c r="T162" s="29" t="s">
        <v>227</v>
      </c>
      <c r="U162" s="29" t="s">
        <v>228</v>
      </c>
      <c r="V162" s="29" t="s">
        <v>229</v>
      </c>
      <c r="W162" s="29" t="s">
        <v>230</v>
      </c>
      <c r="X162" s="30" t="s">
        <v>688</v>
      </c>
      <c r="Y162" s="30" t="s">
        <v>689</v>
      </c>
      <c r="Z162" s="30" t="s">
        <v>708</v>
      </c>
      <c r="AA162" s="25">
        <v>0.4</v>
      </c>
      <c r="AB162" s="192"/>
      <c r="AC162" s="194"/>
      <c r="AD162" s="192"/>
      <c r="AE162" s="194"/>
      <c r="AF162" s="195"/>
      <c r="AG162" s="196"/>
      <c r="AH162" s="198"/>
      <c r="AI162" s="219"/>
      <c r="AJ162" s="202"/>
      <c r="AK162" s="202"/>
      <c r="AL162" s="202"/>
      <c r="AM162" s="33"/>
      <c r="AN162" s="33"/>
      <c r="AO162" s="33"/>
      <c r="AP162" s="33"/>
      <c r="AQ162" s="33"/>
      <c r="AR162" s="33"/>
      <c r="AS162" s="33"/>
      <c r="AT162" s="33"/>
      <c r="AU162" s="33"/>
      <c r="AV162" s="33"/>
      <c r="AW162" s="33"/>
      <c r="AX162" s="33"/>
      <c r="AY162" s="33"/>
      <c r="AZ162" s="33"/>
      <c r="BA162" s="33"/>
      <c r="BB162" s="33"/>
      <c r="BC162" s="33"/>
      <c r="BD162" s="33"/>
      <c r="BE162" s="33"/>
      <c r="BF162" s="33"/>
      <c r="BG162" s="33"/>
      <c r="BH162" s="33"/>
      <c r="BI162" s="33"/>
      <c r="BJ162" s="33"/>
      <c r="BK162" s="33"/>
      <c r="BL162" s="33"/>
      <c r="BM162" s="33"/>
      <c r="BN162" s="33"/>
      <c r="BO162" s="33"/>
    </row>
    <row r="163" spans="1:67" s="32" customFormat="1" ht="73.5" customHeight="1" x14ac:dyDescent="0.3">
      <c r="A163" s="205"/>
      <c r="B163" s="206"/>
      <c r="C163" s="199"/>
      <c r="D163" s="203"/>
      <c r="E163" s="199"/>
      <c r="F163" s="199"/>
      <c r="G163" s="199"/>
      <c r="H163" s="203"/>
      <c r="I163" s="203"/>
      <c r="J163" s="199"/>
      <c r="K163" s="192"/>
      <c r="L163" s="204"/>
      <c r="M163" s="203"/>
      <c r="N163" s="192"/>
      <c r="O163" s="204"/>
      <c r="P163" s="195"/>
      <c r="Q163" s="28" t="s">
        <v>242</v>
      </c>
      <c r="R163" s="29">
        <v>0</v>
      </c>
      <c r="S163" s="29" t="s">
        <v>236</v>
      </c>
      <c r="T163" s="29">
        <v>0</v>
      </c>
      <c r="U163" s="29">
        <v>0</v>
      </c>
      <c r="V163" s="29">
        <v>0</v>
      </c>
      <c r="W163" s="29">
        <v>0</v>
      </c>
      <c r="X163" s="30">
        <v>0</v>
      </c>
      <c r="Y163" s="30">
        <v>0</v>
      </c>
      <c r="Z163" s="30">
        <v>0</v>
      </c>
      <c r="AA163" s="25" t="s">
        <v>236</v>
      </c>
      <c r="AB163" s="192"/>
      <c r="AC163" s="194"/>
      <c r="AD163" s="192"/>
      <c r="AE163" s="194"/>
      <c r="AF163" s="195"/>
      <c r="AG163" s="196"/>
      <c r="AH163" s="198"/>
      <c r="AI163" s="220"/>
      <c r="AJ163" s="202"/>
      <c r="AK163" s="202"/>
      <c r="AL163" s="202"/>
      <c r="AM163" s="33"/>
      <c r="AN163" s="33"/>
      <c r="AO163" s="33"/>
      <c r="AP163" s="33"/>
      <c r="AQ163" s="33"/>
      <c r="AR163" s="33"/>
      <c r="AS163" s="33"/>
      <c r="AT163" s="33"/>
      <c r="AU163" s="33"/>
      <c r="AV163" s="33"/>
      <c r="AW163" s="33"/>
      <c r="AX163" s="33"/>
      <c r="AY163" s="33"/>
      <c r="AZ163" s="33"/>
      <c r="BA163" s="33"/>
      <c r="BB163" s="33"/>
      <c r="BC163" s="33"/>
      <c r="BD163" s="33"/>
      <c r="BE163" s="33"/>
      <c r="BF163" s="33"/>
      <c r="BG163" s="33"/>
      <c r="BH163" s="33"/>
      <c r="BI163" s="33"/>
      <c r="BJ163" s="33"/>
      <c r="BK163" s="33"/>
      <c r="BL163" s="33"/>
      <c r="BM163" s="33"/>
      <c r="BN163" s="33"/>
      <c r="BO163" s="33"/>
    </row>
    <row r="164" spans="1:67" s="32" customFormat="1" ht="73.5" customHeight="1" x14ac:dyDescent="0.3">
      <c r="A164" s="205">
        <v>53</v>
      </c>
      <c r="B164" s="206" t="s">
        <v>682</v>
      </c>
      <c r="C164" s="199" t="s">
        <v>709</v>
      </c>
      <c r="D164" s="203" t="s">
        <v>270</v>
      </c>
      <c r="E164" s="199" t="s">
        <v>710</v>
      </c>
      <c r="F164" s="199" t="s">
        <v>711</v>
      </c>
      <c r="G164" s="199" t="s">
        <v>712</v>
      </c>
      <c r="H164" s="203" t="s">
        <v>344</v>
      </c>
      <c r="I164" s="203" t="s">
        <v>345</v>
      </c>
      <c r="J164" s="199" t="s">
        <v>713</v>
      </c>
      <c r="K164" s="192" t="s">
        <v>479</v>
      </c>
      <c r="L164" s="204">
        <v>0.4</v>
      </c>
      <c r="M164" s="203" t="s">
        <v>348</v>
      </c>
      <c r="N164" s="192" t="s">
        <v>278</v>
      </c>
      <c r="O164" s="204">
        <v>0.8</v>
      </c>
      <c r="P164" s="195" t="s">
        <v>223</v>
      </c>
      <c r="Q164" s="28" t="s">
        <v>714</v>
      </c>
      <c r="R164" s="29" t="s">
        <v>348</v>
      </c>
      <c r="S164" s="29" t="s">
        <v>348</v>
      </c>
      <c r="T164" s="29" t="s">
        <v>348</v>
      </c>
      <c r="U164" s="29" t="s">
        <v>348</v>
      </c>
      <c r="V164" s="29" t="s">
        <v>348</v>
      </c>
      <c r="W164" s="29" t="s">
        <v>348</v>
      </c>
      <c r="X164" s="30" t="s">
        <v>348</v>
      </c>
      <c r="Y164" s="30" t="s">
        <v>348</v>
      </c>
      <c r="Z164" s="30" t="s">
        <v>348</v>
      </c>
      <c r="AA164" s="25" t="s">
        <v>350</v>
      </c>
      <c r="AB164" s="192" t="s">
        <v>347</v>
      </c>
      <c r="AC164" s="193" t="s">
        <v>350</v>
      </c>
      <c r="AD164" s="192" t="s">
        <v>278</v>
      </c>
      <c r="AE164" s="193" t="s">
        <v>350</v>
      </c>
      <c r="AF164" s="195" t="s">
        <v>223</v>
      </c>
      <c r="AG164" s="196" t="s">
        <v>351</v>
      </c>
      <c r="AH164" s="197" t="s">
        <v>283</v>
      </c>
      <c r="AI164" s="199" t="s">
        <v>715</v>
      </c>
      <c r="AJ164" s="201" t="s">
        <v>716</v>
      </c>
      <c r="AK164" s="201" t="s">
        <v>286</v>
      </c>
      <c r="AL164" s="203" t="s">
        <v>717</v>
      </c>
      <c r="AM164" s="33"/>
      <c r="AN164" s="33"/>
      <c r="AO164" s="33"/>
      <c r="AP164" s="33"/>
      <c r="AQ164" s="33"/>
      <c r="AR164" s="33"/>
      <c r="AS164" s="33"/>
      <c r="AT164" s="33"/>
      <c r="AU164" s="33"/>
      <c r="AV164" s="33"/>
      <c r="AW164" s="33"/>
      <c r="AX164" s="33"/>
      <c r="AY164" s="33"/>
      <c r="AZ164" s="33"/>
      <c r="BA164" s="33"/>
      <c r="BB164" s="33"/>
      <c r="BC164" s="33"/>
      <c r="BD164" s="33"/>
      <c r="BE164" s="33"/>
      <c r="BF164" s="33"/>
      <c r="BG164" s="33"/>
      <c r="BH164" s="33"/>
      <c r="BI164" s="33"/>
      <c r="BJ164" s="33"/>
      <c r="BK164" s="33"/>
      <c r="BL164" s="33"/>
      <c r="BM164" s="33"/>
      <c r="BN164" s="33"/>
      <c r="BO164" s="33"/>
    </row>
    <row r="165" spans="1:67" s="32" customFormat="1" ht="73.5" customHeight="1" x14ac:dyDescent="0.3">
      <c r="A165" s="205"/>
      <c r="B165" s="206"/>
      <c r="C165" s="199"/>
      <c r="D165" s="203"/>
      <c r="E165" s="199"/>
      <c r="F165" s="199"/>
      <c r="G165" s="199"/>
      <c r="H165" s="203"/>
      <c r="I165" s="203"/>
      <c r="J165" s="199"/>
      <c r="K165" s="192"/>
      <c r="L165" s="204"/>
      <c r="M165" s="203"/>
      <c r="N165" s="192"/>
      <c r="O165" s="204"/>
      <c r="P165" s="195"/>
      <c r="Q165" s="28" t="s">
        <v>718</v>
      </c>
      <c r="R165" s="29" t="s">
        <v>348</v>
      </c>
      <c r="S165" s="29" t="s">
        <v>348</v>
      </c>
      <c r="T165" s="29" t="s">
        <v>348</v>
      </c>
      <c r="U165" s="29" t="s">
        <v>348</v>
      </c>
      <c r="V165" s="29" t="s">
        <v>348</v>
      </c>
      <c r="W165" s="29" t="s">
        <v>348</v>
      </c>
      <c r="X165" s="30" t="s">
        <v>348</v>
      </c>
      <c r="Y165" s="30" t="s">
        <v>348</v>
      </c>
      <c r="Z165" s="30" t="s">
        <v>348</v>
      </c>
      <c r="AA165" s="25" t="s">
        <v>350</v>
      </c>
      <c r="AB165" s="192"/>
      <c r="AC165" s="194"/>
      <c r="AD165" s="192"/>
      <c r="AE165" s="194"/>
      <c r="AF165" s="195"/>
      <c r="AG165" s="196"/>
      <c r="AH165" s="198"/>
      <c r="AI165" s="200"/>
      <c r="AJ165" s="202"/>
      <c r="AK165" s="202"/>
      <c r="AL165" s="202"/>
      <c r="AM165" s="33"/>
      <c r="AN165" s="33"/>
      <c r="AO165" s="33"/>
      <c r="AP165" s="33"/>
      <c r="AQ165" s="33"/>
      <c r="AR165" s="33"/>
      <c r="AS165" s="33"/>
      <c r="AT165" s="33"/>
      <c r="AU165" s="33"/>
      <c r="AV165" s="33"/>
      <c r="AW165" s="33"/>
      <c r="AX165" s="33"/>
      <c r="AY165" s="33"/>
      <c r="AZ165" s="33"/>
      <c r="BA165" s="33"/>
      <c r="BB165" s="33"/>
      <c r="BC165" s="33"/>
      <c r="BD165" s="33"/>
      <c r="BE165" s="33"/>
      <c r="BF165" s="33"/>
      <c r="BG165" s="33"/>
      <c r="BH165" s="33"/>
      <c r="BI165" s="33"/>
      <c r="BJ165" s="33"/>
      <c r="BK165" s="33"/>
      <c r="BL165" s="33"/>
      <c r="BM165" s="33"/>
      <c r="BN165" s="33"/>
      <c r="BO165" s="33"/>
    </row>
    <row r="166" spans="1:67" s="32" customFormat="1" ht="73.5" customHeight="1" x14ac:dyDescent="0.3">
      <c r="A166" s="205"/>
      <c r="B166" s="206"/>
      <c r="C166" s="199"/>
      <c r="D166" s="203"/>
      <c r="E166" s="199"/>
      <c r="F166" s="199"/>
      <c r="G166" s="199"/>
      <c r="H166" s="203"/>
      <c r="I166" s="203"/>
      <c r="J166" s="199"/>
      <c r="K166" s="192"/>
      <c r="L166" s="204"/>
      <c r="M166" s="203"/>
      <c r="N166" s="192"/>
      <c r="O166" s="204"/>
      <c r="P166" s="195"/>
      <c r="Q166" s="28" t="s">
        <v>719</v>
      </c>
      <c r="R166" s="29" t="s">
        <v>348</v>
      </c>
      <c r="S166" s="29" t="s">
        <v>348</v>
      </c>
      <c r="T166" s="29" t="s">
        <v>348</v>
      </c>
      <c r="U166" s="29" t="s">
        <v>348</v>
      </c>
      <c r="V166" s="29" t="s">
        <v>348</v>
      </c>
      <c r="W166" s="29" t="s">
        <v>348</v>
      </c>
      <c r="X166" s="30" t="s">
        <v>348</v>
      </c>
      <c r="Y166" s="30" t="s">
        <v>348</v>
      </c>
      <c r="Z166" s="30" t="s">
        <v>348</v>
      </c>
      <c r="AA166" s="25" t="s">
        <v>350</v>
      </c>
      <c r="AB166" s="192"/>
      <c r="AC166" s="194"/>
      <c r="AD166" s="192"/>
      <c r="AE166" s="194"/>
      <c r="AF166" s="195"/>
      <c r="AG166" s="196"/>
      <c r="AH166" s="198"/>
      <c r="AI166" s="200"/>
      <c r="AJ166" s="202"/>
      <c r="AK166" s="202"/>
      <c r="AL166" s="202"/>
      <c r="AM166" s="33"/>
      <c r="AN166" s="33"/>
      <c r="AO166" s="33"/>
      <c r="AP166" s="33"/>
      <c r="AQ166" s="33"/>
      <c r="AR166" s="33"/>
      <c r="AS166" s="33"/>
      <c r="AT166" s="33"/>
      <c r="AU166" s="33"/>
      <c r="AV166" s="33"/>
      <c r="AW166" s="33"/>
      <c r="AX166" s="33"/>
      <c r="AY166" s="33"/>
      <c r="AZ166" s="33"/>
      <c r="BA166" s="33"/>
      <c r="BB166" s="33"/>
      <c r="BC166" s="33"/>
      <c r="BD166" s="33"/>
      <c r="BE166" s="33"/>
      <c r="BF166" s="33"/>
      <c r="BG166" s="33"/>
      <c r="BH166" s="33"/>
      <c r="BI166" s="33"/>
      <c r="BJ166" s="33"/>
      <c r="BK166" s="33"/>
      <c r="BL166" s="33"/>
      <c r="BM166" s="33"/>
      <c r="BN166" s="33"/>
      <c r="BO166" s="33"/>
    </row>
    <row r="167" spans="1:67" ht="73.5" customHeight="1" x14ac:dyDescent="0.3">
      <c r="A167" s="190">
        <v>54</v>
      </c>
      <c r="B167" s="191" t="s">
        <v>720</v>
      </c>
      <c r="C167" s="141" t="s">
        <v>721</v>
      </c>
      <c r="D167" s="145" t="s">
        <v>270</v>
      </c>
      <c r="E167" s="141" t="s">
        <v>722</v>
      </c>
      <c r="F167" s="141" t="s">
        <v>723</v>
      </c>
      <c r="G167" s="141" t="s">
        <v>724</v>
      </c>
      <c r="H167" s="145" t="s">
        <v>274</v>
      </c>
      <c r="I167" s="145" t="s">
        <v>366</v>
      </c>
      <c r="J167" s="141" t="s">
        <v>219</v>
      </c>
      <c r="K167" s="148" t="s">
        <v>220</v>
      </c>
      <c r="L167" s="149">
        <v>0.8</v>
      </c>
      <c r="M167" s="145" t="s">
        <v>367</v>
      </c>
      <c r="N167" s="148" t="s">
        <v>368</v>
      </c>
      <c r="O167" s="149">
        <v>0.4</v>
      </c>
      <c r="P167" s="150" t="s">
        <v>222</v>
      </c>
      <c r="Q167" s="22" t="s">
        <v>725</v>
      </c>
      <c r="R167" s="23" t="s">
        <v>225</v>
      </c>
      <c r="S167" s="23" t="s">
        <v>226</v>
      </c>
      <c r="T167" s="23" t="s">
        <v>227</v>
      </c>
      <c r="U167" s="23" t="s">
        <v>228</v>
      </c>
      <c r="V167" s="23" t="s">
        <v>229</v>
      </c>
      <c r="W167" s="23" t="s">
        <v>230</v>
      </c>
      <c r="X167" s="24" t="s">
        <v>726</v>
      </c>
      <c r="Y167" s="24" t="s">
        <v>727</v>
      </c>
      <c r="Z167" s="24" t="s">
        <v>728</v>
      </c>
      <c r="AA167" s="25">
        <v>0.4</v>
      </c>
      <c r="AB167" s="148" t="s">
        <v>234</v>
      </c>
      <c r="AC167" s="151">
        <v>0.28799999999999998</v>
      </c>
      <c r="AD167" s="148" t="s">
        <v>368</v>
      </c>
      <c r="AE167" s="151">
        <v>0.4</v>
      </c>
      <c r="AF167" s="150" t="s">
        <v>374</v>
      </c>
      <c r="AG167" s="153" t="s">
        <v>210</v>
      </c>
      <c r="AH167" s="139" t="s">
        <v>235</v>
      </c>
      <c r="AI167" s="141"/>
      <c r="AJ167" s="143"/>
      <c r="AK167" s="143" t="s">
        <v>236</v>
      </c>
      <c r="AL167" s="145"/>
    </row>
    <row r="168" spans="1:67" ht="73.5" customHeight="1" x14ac:dyDescent="0.3">
      <c r="A168" s="190"/>
      <c r="B168" s="191"/>
      <c r="C168" s="141"/>
      <c r="D168" s="145"/>
      <c r="E168" s="141"/>
      <c r="F168" s="141"/>
      <c r="G168" s="141"/>
      <c r="H168" s="145"/>
      <c r="I168" s="145"/>
      <c r="J168" s="141"/>
      <c r="K168" s="148"/>
      <c r="L168" s="149"/>
      <c r="M168" s="145"/>
      <c r="N168" s="148"/>
      <c r="O168" s="149"/>
      <c r="P168" s="150"/>
      <c r="Q168" s="22" t="s">
        <v>729</v>
      </c>
      <c r="R168" s="23" t="s">
        <v>225</v>
      </c>
      <c r="S168" s="23" t="s">
        <v>226</v>
      </c>
      <c r="T168" s="23" t="s">
        <v>227</v>
      </c>
      <c r="U168" s="23" t="s">
        <v>228</v>
      </c>
      <c r="V168" s="23" t="s">
        <v>229</v>
      </c>
      <c r="W168" s="23" t="s">
        <v>230</v>
      </c>
      <c r="X168" s="24" t="s">
        <v>726</v>
      </c>
      <c r="Y168" s="24" t="s">
        <v>727</v>
      </c>
      <c r="Z168" s="24" t="s">
        <v>728</v>
      </c>
      <c r="AA168" s="25">
        <v>0.4</v>
      </c>
      <c r="AB168" s="148"/>
      <c r="AC168" s="152"/>
      <c r="AD168" s="148"/>
      <c r="AE168" s="152"/>
      <c r="AF168" s="150"/>
      <c r="AG168" s="153"/>
      <c r="AH168" s="140"/>
      <c r="AI168" s="142"/>
      <c r="AJ168" s="144"/>
      <c r="AK168" s="144"/>
      <c r="AL168" s="144"/>
    </row>
    <row r="169" spans="1:67" ht="73.5" customHeight="1" x14ac:dyDescent="0.3">
      <c r="A169" s="190"/>
      <c r="B169" s="191"/>
      <c r="C169" s="141"/>
      <c r="D169" s="145"/>
      <c r="E169" s="141"/>
      <c r="F169" s="141"/>
      <c r="G169" s="141"/>
      <c r="H169" s="145"/>
      <c r="I169" s="145"/>
      <c r="J169" s="141"/>
      <c r="K169" s="148"/>
      <c r="L169" s="149"/>
      <c r="M169" s="145"/>
      <c r="N169" s="148"/>
      <c r="O169" s="149"/>
      <c r="P169" s="150"/>
      <c r="Q169" s="22" t="s">
        <v>242</v>
      </c>
      <c r="R169" s="23">
        <v>0</v>
      </c>
      <c r="S169" s="23" t="s">
        <v>236</v>
      </c>
      <c r="T169" s="23">
        <v>0</v>
      </c>
      <c r="U169" s="23">
        <v>0</v>
      </c>
      <c r="V169" s="23">
        <v>0</v>
      </c>
      <c r="W169" s="23">
        <v>0</v>
      </c>
      <c r="X169" s="24">
        <v>0</v>
      </c>
      <c r="Y169" s="24">
        <v>0</v>
      </c>
      <c r="Z169" s="24">
        <v>0</v>
      </c>
      <c r="AA169" s="25" t="s">
        <v>236</v>
      </c>
      <c r="AB169" s="148"/>
      <c r="AC169" s="152"/>
      <c r="AD169" s="148"/>
      <c r="AE169" s="152"/>
      <c r="AF169" s="150"/>
      <c r="AG169" s="153"/>
      <c r="AH169" s="140"/>
      <c r="AI169" s="142"/>
      <c r="AJ169" s="144"/>
      <c r="AK169" s="144"/>
      <c r="AL169" s="144"/>
    </row>
    <row r="170" spans="1:67" ht="73.5" customHeight="1" x14ac:dyDescent="0.3">
      <c r="A170" s="190">
        <v>55</v>
      </c>
      <c r="B170" s="191" t="s">
        <v>720</v>
      </c>
      <c r="C170" s="141" t="s">
        <v>730</v>
      </c>
      <c r="D170" s="145" t="s">
        <v>213</v>
      </c>
      <c r="E170" s="141" t="s">
        <v>731</v>
      </c>
      <c r="F170" s="141" t="s">
        <v>732</v>
      </c>
      <c r="G170" s="141" t="s">
        <v>733</v>
      </c>
      <c r="H170" s="145" t="s">
        <v>274</v>
      </c>
      <c r="I170" s="145" t="s">
        <v>218</v>
      </c>
      <c r="J170" s="141" t="s">
        <v>248</v>
      </c>
      <c r="K170" s="148" t="s">
        <v>249</v>
      </c>
      <c r="L170" s="149">
        <v>0.6</v>
      </c>
      <c r="M170" s="145" t="s">
        <v>367</v>
      </c>
      <c r="N170" s="148" t="s">
        <v>368</v>
      </c>
      <c r="O170" s="149">
        <v>0.4</v>
      </c>
      <c r="P170" s="150" t="s">
        <v>222</v>
      </c>
      <c r="Q170" s="27" t="s">
        <v>734</v>
      </c>
      <c r="R170" s="23" t="s">
        <v>225</v>
      </c>
      <c r="S170" s="23" t="s">
        <v>226</v>
      </c>
      <c r="T170" s="23" t="s">
        <v>227</v>
      </c>
      <c r="U170" s="23" t="s">
        <v>228</v>
      </c>
      <c r="V170" s="23" t="s">
        <v>229</v>
      </c>
      <c r="W170" s="23" t="s">
        <v>230</v>
      </c>
      <c r="X170" s="24" t="s">
        <v>735</v>
      </c>
      <c r="Y170" s="24" t="s">
        <v>727</v>
      </c>
      <c r="Z170" s="24" t="s">
        <v>736</v>
      </c>
      <c r="AA170" s="25">
        <v>0.4</v>
      </c>
      <c r="AB170" s="148" t="s">
        <v>234</v>
      </c>
      <c r="AC170" s="151">
        <v>0.216</v>
      </c>
      <c r="AD170" s="148" t="s">
        <v>368</v>
      </c>
      <c r="AE170" s="151">
        <v>0.4</v>
      </c>
      <c r="AF170" s="150" t="s">
        <v>374</v>
      </c>
      <c r="AG170" s="153" t="s">
        <v>210</v>
      </c>
      <c r="AH170" s="139" t="s">
        <v>235</v>
      </c>
      <c r="AI170" s="141"/>
      <c r="AJ170" s="143"/>
      <c r="AK170" s="143" t="s">
        <v>236</v>
      </c>
      <c r="AL170" s="145"/>
    </row>
    <row r="171" spans="1:67" ht="73.5" customHeight="1" x14ac:dyDescent="0.3">
      <c r="A171" s="190"/>
      <c r="B171" s="191"/>
      <c r="C171" s="141"/>
      <c r="D171" s="145"/>
      <c r="E171" s="141"/>
      <c r="F171" s="141"/>
      <c r="G171" s="141"/>
      <c r="H171" s="145"/>
      <c r="I171" s="145"/>
      <c r="J171" s="141"/>
      <c r="K171" s="148"/>
      <c r="L171" s="149"/>
      <c r="M171" s="145"/>
      <c r="N171" s="148"/>
      <c r="O171" s="149"/>
      <c r="P171" s="150"/>
      <c r="Q171" s="27" t="s">
        <v>737</v>
      </c>
      <c r="R171" s="23" t="s">
        <v>225</v>
      </c>
      <c r="S171" s="23" t="s">
        <v>226</v>
      </c>
      <c r="T171" s="23" t="s">
        <v>227</v>
      </c>
      <c r="U171" s="23" t="s">
        <v>228</v>
      </c>
      <c r="V171" s="23" t="s">
        <v>229</v>
      </c>
      <c r="W171" s="23" t="s">
        <v>230</v>
      </c>
      <c r="X171" s="24" t="s">
        <v>735</v>
      </c>
      <c r="Y171" s="24" t="s">
        <v>727</v>
      </c>
      <c r="Z171" s="24" t="s">
        <v>736</v>
      </c>
      <c r="AA171" s="25">
        <v>0.4</v>
      </c>
      <c r="AB171" s="148"/>
      <c r="AC171" s="152"/>
      <c r="AD171" s="148"/>
      <c r="AE171" s="152"/>
      <c r="AF171" s="150"/>
      <c r="AG171" s="153"/>
      <c r="AH171" s="140"/>
      <c r="AI171" s="142"/>
      <c r="AJ171" s="144"/>
      <c r="AK171" s="144"/>
      <c r="AL171" s="144"/>
    </row>
    <row r="172" spans="1:67" ht="73.5" customHeight="1" x14ac:dyDescent="0.3">
      <c r="A172" s="190"/>
      <c r="B172" s="191"/>
      <c r="C172" s="141"/>
      <c r="D172" s="145"/>
      <c r="E172" s="141"/>
      <c r="F172" s="141"/>
      <c r="G172" s="141"/>
      <c r="H172" s="145"/>
      <c r="I172" s="145"/>
      <c r="J172" s="141"/>
      <c r="K172" s="148"/>
      <c r="L172" s="149"/>
      <c r="M172" s="145"/>
      <c r="N172" s="148"/>
      <c r="O172" s="149"/>
      <c r="P172" s="150"/>
      <c r="Q172" s="27" t="s">
        <v>242</v>
      </c>
      <c r="R172" s="23">
        <v>0</v>
      </c>
      <c r="S172" s="23" t="s">
        <v>236</v>
      </c>
      <c r="T172" s="23">
        <v>0</v>
      </c>
      <c r="U172" s="23">
        <v>0</v>
      </c>
      <c r="V172" s="23" t="s">
        <v>229</v>
      </c>
      <c r="W172" s="23">
        <v>0</v>
      </c>
      <c r="X172" s="24">
        <v>0</v>
      </c>
      <c r="Y172" s="24">
        <v>0</v>
      </c>
      <c r="Z172" s="24">
        <v>0</v>
      </c>
      <c r="AA172" s="25" t="s">
        <v>236</v>
      </c>
      <c r="AB172" s="148"/>
      <c r="AC172" s="152"/>
      <c r="AD172" s="148"/>
      <c r="AE172" s="152"/>
      <c r="AF172" s="150"/>
      <c r="AG172" s="153"/>
      <c r="AH172" s="140"/>
      <c r="AI172" s="142"/>
      <c r="AJ172" s="144"/>
      <c r="AK172" s="144"/>
      <c r="AL172" s="144"/>
    </row>
    <row r="173" spans="1:67" ht="73.5" customHeight="1" x14ac:dyDescent="0.3">
      <c r="A173" s="190">
        <v>56</v>
      </c>
      <c r="B173" s="191" t="s">
        <v>720</v>
      </c>
      <c r="C173" s="141" t="s">
        <v>738</v>
      </c>
      <c r="D173" s="145" t="s">
        <v>213</v>
      </c>
      <c r="E173" s="141" t="s">
        <v>739</v>
      </c>
      <c r="F173" s="141" t="s">
        <v>740</v>
      </c>
      <c r="G173" s="141" t="s">
        <v>741</v>
      </c>
      <c r="H173" s="145" t="s">
        <v>247</v>
      </c>
      <c r="I173" s="145" t="s">
        <v>218</v>
      </c>
      <c r="J173" s="141" t="s">
        <v>219</v>
      </c>
      <c r="K173" s="148" t="s">
        <v>220</v>
      </c>
      <c r="L173" s="149">
        <v>0.8</v>
      </c>
      <c r="M173" s="145" t="s">
        <v>221</v>
      </c>
      <c r="N173" s="148" t="s">
        <v>222</v>
      </c>
      <c r="O173" s="149">
        <v>0.6</v>
      </c>
      <c r="P173" s="150" t="s">
        <v>223</v>
      </c>
      <c r="Q173" s="22" t="s">
        <v>742</v>
      </c>
      <c r="R173" s="23" t="s">
        <v>225</v>
      </c>
      <c r="S173" s="23" t="s">
        <v>226</v>
      </c>
      <c r="T173" s="23" t="s">
        <v>227</v>
      </c>
      <c r="U173" s="23" t="s">
        <v>239</v>
      </c>
      <c r="V173" s="23" t="s">
        <v>229</v>
      </c>
      <c r="W173" s="23" t="s">
        <v>230</v>
      </c>
      <c r="X173" s="24" t="s">
        <v>743</v>
      </c>
      <c r="Y173" s="24" t="s">
        <v>727</v>
      </c>
      <c r="Z173" s="24" t="s">
        <v>744</v>
      </c>
      <c r="AA173" s="25">
        <v>0.4</v>
      </c>
      <c r="AB173" s="148" t="s">
        <v>234</v>
      </c>
      <c r="AC173" s="151">
        <v>0.17279999999999998</v>
      </c>
      <c r="AD173" s="148" t="s">
        <v>222</v>
      </c>
      <c r="AE173" s="151">
        <v>0.6</v>
      </c>
      <c r="AF173" s="150" t="s">
        <v>222</v>
      </c>
      <c r="AG173" s="153" t="s">
        <v>210</v>
      </c>
      <c r="AH173" s="139" t="s">
        <v>235</v>
      </c>
      <c r="AI173" s="141"/>
      <c r="AJ173" s="143"/>
      <c r="AK173" s="143" t="s">
        <v>236</v>
      </c>
      <c r="AL173" s="145"/>
    </row>
    <row r="174" spans="1:67" ht="73.5" customHeight="1" x14ac:dyDescent="0.3">
      <c r="A174" s="190"/>
      <c r="B174" s="191"/>
      <c r="C174" s="141"/>
      <c r="D174" s="145"/>
      <c r="E174" s="141"/>
      <c r="F174" s="141"/>
      <c r="G174" s="141"/>
      <c r="H174" s="145"/>
      <c r="I174" s="145"/>
      <c r="J174" s="141"/>
      <c r="K174" s="148"/>
      <c r="L174" s="149"/>
      <c r="M174" s="145"/>
      <c r="N174" s="148"/>
      <c r="O174" s="149"/>
      <c r="P174" s="150"/>
      <c r="Q174" s="22" t="s">
        <v>745</v>
      </c>
      <c r="R174" s="23" t="s">
        <v>225</v>
      </c>
      <c r="S174" s="23" t="s">
        <v>226</v>
      </c>
      <c r="T174" s="23" t="s">
        <v>227</v>
      </c>
      <c r="U174" s="23" t="s">
        <v>228</v>
      </c>
      <c r="V174" s="23" t="s">
        <v>229</v>
      </c>
      <c r="W174" s="23" t="s">
        <v>230</v>
      </c>
      <c r="X174" s="24" t="s">
        <v>746</v>
      </c>
      <c r="Y174" s="24" t="s">
        <v>727</v>
      </c>
      <c r="Z174" s="24" t="s">
        <v>744</v>
      </c>
      <c r="AA174" s="25">
        <v>0.4</v>
      </c>
      <c r="AB174" s="148"/>
      <c r="AC174" s="152"/>
      <c r="AD174" s="148"/>
      <c r="AE174" s="152"/>
      <c r="AF174" s="150"/>
      <c r="AG174" s="153"/>
      <c r="AH174" s="140"/>
      <c r="AI174" s="142"/>
      <c r="AJ174" s="144"/>
      <c r="AK174" s="144"/>
      <c r="AL174" s="144"/>
    </row>
    <row r="175" spans="1:67" ht="73.5" customHeight="1" x14ac:dyDescent="0.3">
      <c r="A175" s="190"/>
      <c r="B175" s="191"/>
      <c r="C175" s="141"/>
      <c r="D175" s="145"/>
      <c r="E175" s="141"/>
      <c r="F175" s="141"/>
      <c r="G175" s="141"/>
      <c r="H175" s="145"/>
      <c r="I175" s="145"/>
      <c r="J175" s="141"/>
      <c r="K175" s="148"/>
      <c r="L175" s="149"/>
      <c r="M175" s="145"/>
      <c r="N175" s="148"/>
      <c r="O175" s="149"/>
      <c r="P175" s="150"/>
      <c r="Q175" s="22" t="s">
        <v>747</v>
      </c>
      <c r="R175" s="23" t="s">
        <v>225</v>
      </c>
      <c r="S175" s="23" t="s">
        <v>226</v>
      </c>
      <c r="T175" s="23" t="s">
        <v>227</v>
      </c>
      <c r="U175" s="23" t="s">
        <v>228</v>
      </c>
      <c r="V175" s="23" t="s">
        <v>229</v>
      </c>
      <c r="W175" s="23" t="s">
        <v>230</v>
      </c>
      <c r="X175" s="24" t="s">
        <v>743</v>
      </c>
      <c r="Y175" s="24" t="s">
        <v>727</v>
      </c>
      <c r="Z175" s="24" t="s">
        <v>744</v>
      </c>
      <c r="AA175" s="25">
        <v>0.4</v>
      </c>
      <c r="AB175" s="148"/>
      <c r="AC175" s="152"/>
      <c r="AD175" s="148"/>
      <c r="AE175" s="152"/>
      <c r="AF175" s="150"/>
      <c r="AG175" s="153"/>
      <c r="AH175" s="140"/>
      <c r="AI175" s="142"/>
      <c r="AJ175" s="144"/>
      <c r="AK175" s="144"/>
      <c r="AL175" s="144"/>
    </row>
    <row r="176" spans="1:67" ht="73.5" customHeight="1" x14ac:dyDescent="0.3">
      <c r="A176" s="190">
        <v>57</v>
      </c>
      <c r="B176" s="191" t="s">
        <v>720</v>
      </c>
      <c r="C176" s="141" t="s">
        <v>748</v>
      </c>
      <c r="D176" s="145" t="s">
        <v>213</v>
      </c>
      <c r="E176" s="141" t="s">
        <v>749</v>
      </c>
      <c r="F176" s="141" t="s">
        <v>750</v>
      </c>
      <c r="G176" s="141" t="s">
        <v>751</v>
      </c>
      <c r="H176" s="145" t="s">
        <v>274</v>
      </c>
      <c r="I176" s="145" t="s">
        <v>218</v>
      </c>
      <c r="J176" s="141" t="s">
        <v>248</v>
      </c>
      <c r="K176" s="148" t="s">
        <v>249</v>
      </c>
      <c r="L176" s="149">
        <v>0.6</v>
      </c>
      <c r="M176" s="145" t="s">
        <v>221</v>
      </c>
      <c r="N176" s="148" t="s">
        <v>222</v>
      </c>
      <c r="O176" s="149">
        <v>0.6</v>
      </c>
      <c r="P176" s="150" t="s">
        <v>222</v>
      </c>
      <c r="Q176" s="22" t="s">
        <v>752</v>
      </c>
      <c r="R176" s="23" t="s">
        <v>225</v>
      </c>
      <c r="S176" s="23" t="s">
        <v>226</v>
      </c>
      <c r="T176" s="23" t="s">
        <v>227</v>
      </c>
      <c r="U176" s="23" t="s">
        <v>228</v>
      </c>
      <c r="V176" s="23" t="s">
        <v>229</v>
      </c>
      <c r="W176" s="23" t="s">
        <v>230</v>
      </c>
      <c r="X176" s="24" t="s">
        <v>746</v>
      </c>
      <c r="Y176" s="24" t="s">
        <v>727</v>
      </c>
      <c r="Z176" s="24" t="s">
        <v>744</v>
      </c>
      <c r="AA176" s="25">
        <v>0.4</v>
      </c>
      <c r="AB176" s="148" t="s">
        <v>234</v>
      </c>
      <c r="AC176" s="151">
        <v>0.36</v>
      </c>
      <c r="AD176" s="148" t="s">
        <v>222</v>
      </c>
      <c r="AE176" s="151">
        <v>0.6</v>
      </c>
      <c r="AF176" s="150" t="s">
        <v>222</v>
      </c>
      <c r="AG176" s="153" t="s">
        <v>210</v>
      </c>
      <c r="AH176" s="139" t="s">
        <v>235</v>
      </c>
      <c r="AI176" s="141"/>
      <c r="AJ176" s="143"/>
      <c r="AK176" s="143" t="s">
        <v>236</v>
      </c>
      <c r="AL176" s="145"/>
    </row>
    <row r="177" spans="1:67" ht="73.5" customHeight="1" x14ac:dyDescent="0.3">
      <c r="A177" s="190"/>
      <c r="B177" s="191"/>
      <c r="C177" s="141"/>
      <c r="D177" s="145"/>
      <c r="E177" s="141"/>
      <c r="F177" s="141"/>
      <c r="G177" s="141"/>
      <c r="H177" s="145"/>
      <c r="I177" s="145"/>
      <c r="J177" s="141"/>
      <c r="K177" s="148"/>
      <c r="L177" s="149"/>
      <c r="M177" s="145"/>
      <c r="N177" s="148"/>
      <c r="O177" s="149"/>
      <c r="P177" s="150"/>
      <c r="Q177" s="22" t="s">
        <v>242</v>
      </c>
      <c r="R177" s="23">
        <v>0</v>
      </c>
      <c r="S177" s="23" t="s">
        <v>236</v>
      </c>
      <c r="T177" s="23">
        <v>0</v>
      </c>
      <c r="U177" s="23">
        <v>0</v>
      </c>
      <c r="V177" s="23">
        <v>0</v>
      </c>
      <c r="W177" s="23">
        <v>0</v>
      </c>
      <c r="X177" s="24">
        <v>0</v>
      </c>
      <c r="Y177" s="24">
        <v>0</v>
      </c>
      <c r="Z177" s="24">
        <v>0</v>
      </c>
      <c r="AA177" s="25" t="s">
        <v>236</v>
      </c>
      <c r="AB177" s="148"/>
      <c r="AC177" s="152"/>
      <c r="AD177" s="148"/>
      <c r="AE177" s="152"/>
      <c r="AF177" s="150"/>
      <c r="AG177" s="153"/>
      <c r="AH177" s="140"/>
      <c r="AI177" s="142"/>
      <c r="AJ177" s="144"/>
      <c r="AK177" s="144"/>
      <c r="AL177" s="144"/>
    </row>
    <row r="178" spans="1:67" ht="73.5" customHeight="1" x14ac:dyDescent="0.3">
      <c r="A178" s="190"/>
      <c r="B178" s="191"/>
      <c r="C178" s="141"/>
      <c r="D178" s="145"/>
      <c r="E178" s="141"/>
      <c r="F178" s="141"/>
      <c r="G178" s="141"/>
      <c r="H178" s="145"/>
      <c r="I178" s="145"/>
      <c r="J178" s="141"/>
      <c r="K178" s="148"/>
      <c r="L178" s="149"/>
      <c r="M178" s="145"/>
      <c r="N178" s="148"/>
      <c r="O178" s="149"/>
      <c r="P178" s="150"/>
      <c r="Q178" s="22" t="s">
        <v>242</v>
      </c>
      <c r="R178" s="23">
        <v>0</v>
      </c>
      <c r="S178" s="23" t="s">
        <v>236</v>
      </c>
      <c r="T178" s="23">
        <v>0</v>
      </c>
      <c r="U178" s="23">
        <v>0</v>
      </c>
      <c r="V178" s="23">
        <v>0</v>
      </c>
      <c r="W178" s="23">
        <v>0</v>
      </c>
      <c r="X178" s="24">
        <v>0</v>
      </c>
      <c r="Y178" s="24">
        <v>0</v>
      </c>
      <c r="Z178" s="24">
        <v>0</v>
      </c>
      <c r="AA178" s="25" t="s">
        <v>236</v>
      </c>
      <c r="AB178" s="148"/>
      <c r="AC178" s="152"/>
      <c r="AD178" s="148"/>
      <c r="AE178" s="152"/>
      <c r="AF178" s="150"/>
      <c r="AG178" s="153"/>
      <c r="AH178" s="140"/>
      <c r="AI178" s="142"/>
      <c r="AJ178" s="144"/>
      <c r="AK178" s="144"/>
      <c r="AL178" s="144"/>
    </row>
    <row r="179" spans="1:67" s="41" customFormat="1" ht="84" customHeight="1" x14ac:dyDescent="0.25">
      <c r="A179" s="290">
        <v>58</v>
      </c>
      <c r="B179" s="291" t="s">
        <v>753</v>
      </c>
      <c r="C179" s="292" t="s">
        <v>754</v>
      </c>
      <c r="D179" s="293" t="s">
        <v>270</v>
      </c>
      <c r="E179" s="292" t="s">
        <v>755</v>
      </c>
      <c r="F179" s="292" t="s">
        <v>756</v>
      </c>
      <c r="G179" s="292" t="s">
        <v>757</v>
      </c>
      <c r="H179" s="293" t="s">
        <v>247</v>
      </c>
      <c r="I179" s="293" t="s">
        <v>218</v>
      </c>
      <c r="J179" s="292" t="s">
        <v>248</v>
      </c>
      <c r="K179" s="286" t="s">
        <v>249</v>
      </c>
      <c r="L179" s="294">
        <v>0.6</v>
      </c>
      <c r="M179" s="293" t="s">
        <v>367</v>
      </c>
      <c r="N179" s="286" t="s">
        <v>368</v>
      </c>
      <c r="O179" s="294">
        <v>0.4</v>
      </c>
      <c r="P179" s="282" t="s">
        <v>222</v>
      </c>
      <c r="Q179" s="36" t="s">
        <v>758</v>
      </c>
      <c r="R179" s="37" t="s">
        <v>225</v>
      </c>
      <c r="S179" s="37" t="s">
        <v>226</v>
      </c>
      <c r="T179" s="37" t="s">
        <v>227</v>
      </c>
      <c r="U179" s="37" t="s">
        <v>228</v>
      </c>
      <c r="V179" s="37" t="s">
        <v>229</v>
      </c>
      <c r="W179" s="37" t="s">
        <v>230</v>
      </c>
      <c r="X179" s="38" t="s">
        <v>759</v>
      </c>
      <c r="Y179" s="38" t="s">
        <v>760</v>
      </c>
      <c r="Z179" s="38" t="s">
        <v>761</v>
      </c>
      <c r="AA179" s="39">
        <v>0.4</v>
      </c>
      <c r="AB179" s="286" t="s">
        <v>234</v>
      </c>
      <c r="AC179" s="281">
        <v>0.12959999999999999</v>
      </c>
      <c r="AD179" s="286" t="s">
        <v>368</v>
      </c>
      <c r="AE179" s="281">
        <v>0.4</v>
      </c>
      <c r="AF179" s="282" t="s">
        <v>374</v>
      </c>
      <c r="AG179" s="283" t="s">
        <v>210</v>
      </c>
      <c r="AH179" s="284" t="s">
        <v>235</v>
      </c>
      <c r="AI179" s="285"/>
      <c r="AJ179" s="289"/>
      <c r="AK179" s="288" t="s">
        <v>236</v>
      </c>
      <c r="AL179" s="287"/>
      <c r="AM179" s="40"/>
      <c r="AN179" s="40"/>
      <c r="AO179" s="40"/>
      <c r="AP179" s="40"/>
      <c r="AQ179" s="40"/>
      <c r="AR179" s="40"/>
      <c r="AS179" s="40"/>
      <c r="AT179" s="40"/>
      <c r="AU179" s="40"/>
      <c r="AV179" s="40"/>
      <c r="AW179" s="40"/>
      <c r="AX179" s="40"/>
      <c r="AY179" s="40"/>
      <c r="AZ179" s="40"/>
      <c r="BA179" s="40"/>
      <c r="BB179" s="40"/>
      <c r="BC179" s="40"/>
      <c r="BD179" s="40"/>
      <c r="BE179" s="40"/>
      <c r="BF179" s="40"/>
      <c r="BG179" s="40"/>
      <c r="BH179" s="40"/>
      <c r="BI179" s="40"/>
      <c r="BJ179" s="40"/>
      <c r="BK179" s="40"/>
      <c r="BL179" s="40"/>
      <c r="BM179" s="40"/>
      <c r="BN179" s="40"/>
      <c r="BO179" s="40"/>
    </row>
    <row r="180" spans="1:67" s="41" customFormat="1" ht="73.5" customHeight="1" x14ac:dyDescent="0.3">
      <c r="A180" s="290"/>
      <c r="B180" s="291"/>
      <c r="C180" s="292"/>
      <c r="D180" s="293"/>
      <c r="E180" s="292"/>
      <c r="F180" s="292"/>
      <c r="G180" s="292"/>
      <c r="H180" s="293"/>
      <c r="I180" s="293"/>
      <c r="J180" s="292"/>
      <c r="K180" s="286"/>
      <c r="L180" s="294"/>
      <c r="M180" s="293"/>
      <c r="N180" s="286"/>
      <c r="O180" s="294"/>
      <c r="P180" s="282"/>
      <c r="Q180" s="36" t="s">
        <v>762</v>
      </c>
      <c r="R180" s="37" t="s">
        <v>225</v>
      </c>
      <c r="S180" s="37" t="s">
        <v>226</v>
      </c>
      <c r="T180" s="37" t="s">
        <v>227</v>
      </c>
      <c r="U180" s="37" t="s">
        <v>239</v>
      </c>
      <c r="V180" s="37" t="s">
        <v>229</v>
      </c>
      <c r="W180" s="37" t="s">
        <v>370</v>
      </c>
      <c r="X180" s="38" t="s">
        <v>759</v>
      </c>
      <c r="Y180" s="38" t="s">
        <v>763</v>
      </c>
      <c r="Z180" s="38" t="s">
        <v>764</v>
      </c>
      <c r="AA180" s="39">
        <v>0.4</v>
      </c>
      <c r="AB180" s="286"/>
      <c r="AC180" s="281"/>
      <c r="AD180" s="286"/>
      <c r="AE180" s="281"/>
      <c r="AF180" s="282"/>
      <c r="AG180" s="283"/>
      <c r="AH180" s="284"/>
      <c r="AI180" s="285"/>
      <c r="AJ180" s="289"/>
      <c r="AK180" s="288"/>
      <c r="AL180" s="287"/>
      <c r="AM180" s="42"/>
      <c r="AN180" s="42"/>
      <c r="AO180" s="42"/>
      <c r="AP180" s="42"/>
      <c r="AQ180" s="42"/>
      <c r="AR180" s="42"/>
      <c r="AS180" s="42"/>
      <c r="AT180" s="42"/>
      <c r="AU180" s="42"/>
      <c r="AV180" s="42"/>
      <c r="AW180" s="42"/>
      <c r="AX180" s="42"/>
      <c r="AY180" s="42"/>
      <c r="AZ180" s="42"/>
      <c r="BA180" s="42"/>
      <c r="BB180" s="42"/>
      <c r="BC180" s="42"/>
      <c r="BD180" s="42"/>
      <c r="BE180" s="42"/>
      <c r="BF180" s="42"/>
      <c r="BG180" s="42"/>
      <c r="BH180" s="42"/>
      <c r="BI180" s="42"/>
      <c r="BJ180" s="42"/>
      <c r="BK180" s="42"/>
      <c r="BL180" s="42"/>
      <c r="BM180" s="42"/>
      <c r="BN180" s="42"/>
      <c r="BO180" s="42"/>
    </row>
    <row r="181" spans="1:67" s="41" customFormat="1" ht="73.5" customHeight="1" x14ac:dyDescent="0.3">
      <c r="A181" s="290"/>
      <c r="B181" s="291"/>
      <c r="C181" s="292"/>
      <c r="D181" s="293"/>
      <c r="E181" s="292"/>
      <c r="F181" s="292"/>
      <c r="G181" s="292"/>
      <c r="H181" s="293"/>
      <c r="I181" s="293"/>
      <c r="J181" s="292"/>
      <c r="K181" s="286"/>
      <c r="L181" s="294"/>
      <c r="M181" s="293"/>
      <c r="N181" s="286"/>
      <c r="O181" s="294"/>
      <c r="P181" s="282"/>
      <c r="Q181" s="36" t="s">
        <v>765</v>
      </c>
      <c r="R181" s="37" t="s">
        <v>225</v>
      </c>
      <c r="S181" s="37" t="s">
        <v>226</v>
      </c>
      <c r="T181" s="37" t="s">
        <v>227</v>
      </c>
      <c r="U181" s="37" t="s">
        <v>228</v>
      </c>
      <c r="V181" s="37" t="s">
        <v>229</v>
      </c>
      <c r="W181" s="37" t="s">
        <v>230</v>
      </c>
      <c r="X181" s="38" t="s">
        <v>766</v>
      </c>
      <c r="Y181" s="38" t="s">
        <v>760</v>
      </c>
      <c r="Z181" s="38" t="s">
        <v>761</v>
      </c>
      <c r="AA181" s="39">
        <v>0.4</v>
      </c>
      <c r="AB181" s="286"/>
      <c r="AC181" s="281"/>
      <c r="AD181" s="286"/>
      <c r="AE181" s="281"/>
      <c r="AF181" s="282"/>
      <c r="AG181" s="283"/>
      <c r="AH181" s="284"/>
      <c r="AI181" s="285"/>
      <c r="AJ181" s="289"/>
      <c r="AK181" s="288"/>
      <c r="AL181" s="287"/>
      <c r="AM181" s="42"/>
      <c r="AN181" s="42"/>
      <c r="AO181" s="42"/>
      <c r="AP181" s="42"/>
      <c r="AQ181" s="42"/>
      <c r="AR181" s="42"/>
      <c r="AS181" s="42"/>
      <c r="AT181" s="42"/>
      <c r="AU181" s="42"/>
      <c r="AV181" s="42"/>
      <c r="AW181" s="42"/>
      <c r="AX181" s="42"/>
      <c r="AY181" s="42"/>
      <c r="AZ181" s="42"/>
      <c r="BA181" s="42"/>
      <c r="BB181" s="42"/>
      <c r="BC181" s="42"/>
      <c r="BD181" s="42"/>
      <c r="BE181" s="42"/>
      <c r="BF181" s="42"/>
      <c r="BG181" s="42"/>
      <c r="BH181" s="42"/>
      <c r="BI181" s="42"/>
      <c r="BJ181" s="42"/>
      <c r="BK181" s="42"/>
      <c r="BL181" s="42"/>
      <c r="BM181" s="42"/>
      <c r="BN181" s="42"/>
      <c r="BO181" s="42"/>
    </row>
    <row r="182" spans="1:67" s="41" customFormat="1" ht="73.5" customHeight="1" x14ac:dyDescent="0.3">
      <c r="A182" s="290">
        <v>59</v>
      </c>
      <c r="B182" s="291" t="s">
        <v>753</v>
      </c>
      <c r="C182" s="292" t="s">
        <v>767</v>
      </c>
      <c r="D182" s="293" t="s">
        <v>213</v>
      </c>
      <c r="E182" s="292" t="s">
        <v>768</v>
      </c>
      <c r="F182" s="292" t="s">
        <v>769</v>
      </c>
      <c r="G182" s="292" t="s">
        <v>770</v>
      </c>
      <c r="H182" s="293" t="s">
        <v>274</v>
      </c>
      <c r="I182" s="293" t="s">
        <v>218</v>
      </c>
      <c r="J182" s="292" t="s">
        <v>410</v>
      </c>
      <c r="K182" s="286" t="s">
        <v>411</v>
      </c>
      <c r="L182" s="294">
        <v>1</v>
      </c>
      <c r="M182" s="293" t="s">
        <v>367</v>
      </c>
      <c r="N182" s="286" t="s">
        <v>368</v>
      </c>
      <c r="O182" s="294">
        <v>0.4</v>
      </c>
      <c r="P182" s="282" t="s">
        <v>223</v>
      </c>
      <c r="Q182" s="43" t="s">
        <v>771</v>
      </c>
      <c r="R182" s="37" t="s">
        <v>225</v>
      </c>
      <c r="S182" s="37" t="s">
        <v>226</v>
      </c>
      <c r="T182" s="37" t="s">
        <v>227</v>
      </c>
      <c r="U182" s="37" t="s">
        <v>228</v>
      </c>
      <c r="V182" s="37" t="s">
        <v>229</v>
      </c>
      <c r="W182" s="37" t="s">
        <v>230</v>
      </c>
      <c r="X182" s="38" t="s">
        <v>772</v>
      </c>
      <c r="Y182" s="38" t="s">
        <v>773</v>
      </c>
      <c r="Z182" s="38" t="s">
        <v>774</v>
      </c>
      <c r="AA182" s="39">
        <v>0.4</v>
      </c>
      <c r="AB182" s="286" t="s">
        <v>249</v>
      </c>
      <c r="AC182" s="281">
        <v>0.6</v>
      </c>
      <c r="AD182" s="286" t="s">
        <v>391</v>
      </c>
      <c r="AE182" s="281">
        <v>0.30000000000000004</v>
      </c>
      <c r="AF182" s="282" t="s">
        <v>222</v>
      </c>
      <c r="AG182" s="283" t="s">
        <v>210</v>
      </c>
      <c r="AH182" s="284" t="s">
        <v>235</v>
      </c>
      <c r="AI182" s="287"/>
      <c r="AJ182" s="287"/>
      <c r="AK182" s="288" t="s">
        <v>236</v>
      </c>
      <c r="AL182" s="287"/>
      <c r="AM182" s="42"/>
      <c r="AN182" s="42"/>
      <c r="AO182" s="42"/>
      <c r="AP182" s="42"/>
      <c r="AQ182" s="42"/>
      <c r="AR182" s="42"/>
      <c r="AS182" s="42"/>
      <c r="AT182" s="42"/>
      <c r="AU182" s="42"/>
      <c r="AV182" s="42"/>
      <c r="AW182" s="42"/>
      <c r="AX182" s="42"/>
      <c r="AY182" s="42"/>
      <c r="AZ182" s="42"/>
      <c r="BA182" s="42"/>
      <c r="BB182" s="42"/>
      <c r="BC182" s="42"/>
      <c r="BD182" s="42"/>
      <c r="BE182" s="42"/>
      <c r="BF182" s="42"/>
      <c r="BG182" s="42"/>
      <c r="BH182" s="42"/>
      <c r="BI182" s="42"/>
      <c r="BJ182" s="42"/>
      <c r="BK182" s="42"/>
      <c r="BL182" s="42"/>
      <c r="BM182" s="42"/>
      <c r="BN182" s="42"/>
      <c r="BO182" s="42"/>
    </row>
    <row r="183" spans="1:67" s="41" customFormat="1" ht="73.5" customHeight="1" x14ac:dyDescent="0.3">
      <c r="A183" s="290"/>
      <c r="B183" s="291"/>
      <c r="C183" s="292"/>
      <c r="D183" s="293"/>
      <c r="E183" s="292"/>
      <c r="F183" s="292"/>
      <c r="G183" s="292"/>
      <c r="H183" s="293"/>
      <c r="I183" s="293"/>
      <c r="J183" s="292"/>
      <c r="K183" s="286"/>
      <c r="L183" s="294"/>
      <c r="M183" s="293"/>
      <c r="N183" s="286"/>
      <c r="O183" s="294"/>
      <c r="P183" s="282"/>
      <c r="Q183" s="43" t="s">
        <v>775</v>
      </c>
      <c r="R183" s="37" t="s">
        <v>413</v>
      </c>
      <c r="S183" s="37" t="s">
        <v>414</v>
      </c>
      <c r="T183" s="37" t="s">
        <v>227</v>
      </c>
      <c r="U183" s="37" t="s">
        <v>228</v>
      </c>
      <c r="V183" s="37" t="s">
        <v>229</v>
      </c>
      <c r="W183" s="37" t="s">
        <v>230</v>
      </c>
      <c r="X183" s="38" t="s">
        <v>772</v>
      </c>
      <c r="Y183" s="38" t="s">
        <v>773</v>
      </c>
      <c r="Z183" s="38" t="s">
        <v>774</v>
      </c>
      <c r="AA183" s="39">
        <v>0.25</v>
      </c>
      <c r="AB183" s="286"/>
      <c r="AC183" s="281"/>
      <c r="AD183" s="286"/>
      <c r="AE183" s="281"/>
      <c r="AF183" s="282"/>
      <c r="AG183" s="283"/>
      <c r="AH183" s="284"/>
      <c r="AI183" s="287"/>
      <c r="AJ183" s="287"/>
      <c r="AK183" s="288"/>
      <c r="AL183" s="287"/>
      <c r="AM183" s="42"/>
      <c r="AN183" s="42"/>
      <c r="AO183" s="42"/>
      <c r="AP183" s="42"/>
      <c r="AQ183" s="42"/>
      <c r="AR183" s="42"/>
      <c r="AS183" s="42"/>
      <c r="AT183" s="42"/>
      <c r="AU183" s="42"/>
      <c r="AV183" s="42"/>
      <c r="AW183" s="42"/>
      <c r="AX183" s="42"/>
      <c r="AY183" s="42"/>
      <c r="AZ183" s="42"/>
      <c r="BA183" s="42"/>
      <c r="BB183" s="42"/>
      <c r="BC183" s="42"/>
      <c r="BD183" s="42"/>
      <c r="BE183" s="42"/>
      <c r="BF183" s="42"/>
      <c r="BG183" s="42"/>
      <c r="BH183" s="42"/>
      <c r="BI183" s="42"/>
      <c r="BJ183" s="42"/>
      <c r="BK183" s="42"/>
      <c r="BL183" s="42"/>
      <c r="BM183" s="42"/>
      <c r="BN183" s="42"/>
      <c r="BO183" s="42"/>
    </row>
    <row r="184" spans="1:67" s="41" customFormat="1" ht="73.5" customHeight="1" x14ac:dyDescent="0.3">
      <c r="A184" s="290"/>
      <c r="B184" s="291"/>
      <c r="C184" s="292"/>
      <c r="D184" s="293"/>
      <c r="E184" s="292"/>
      <c r="F184" s="292"/>
      <c r="G184" s="292"/>
      <c r="H184" s="293"/>
      <c r="I184" s="293"/>
      <c r="J184" s="292"/>
      <c r="K184" s="286"/>
      <c r="L184" s="294"/>
      <c r="M184" s="293"/>
      <c r="N184" s="286"/>
      <c r="O184" s="294"/>
      <c r="P184" s="282"/>
      <c r="Q184" s="43" t="s">
        <v>242</v>
      </c>
      <c r="R184" s="37">
        <v>0</v>
      </c>
      <c r="S184" s="37" t="s">
        <v>236</v>
      </c>
      <c r="T184" s="37">
        <v>0</v>
      </c>
      <c r="U184" s="37">
        <v>0</v>
      </c>
      <c r="V184" s="37" t="s">
        <v>229</v>
      </c>
      <c r="W184" s="37">
        <v>0</v>
      </c>
      <c r="X184" s="38">
        <v>0</v>
      </c>
      <c r="Y184" s="38">
        <v>0</v>
      </c>
      <c r="Z184" s="38">
        <v>0</v>
      </c>
      <c r="AA184" s="39" t="s">
        <v>236</v>
      </c>
      <c r="AB184" s="286"/>
      <c r="AC184" s="281"/>
      <c r="AD184" s="286"/>
      <c r="AE184" s="281"/>
      <c r="AF184" s="282"/>
      <c r="AG184" s="283"/>
      <c r="AH184" s="284"/>
      <c r="AI184" s="287"/>
      <c r="AJ184" s="287"/>
      <c r="AK184" s="288"/>
      <c r="AL184" s="287"/>
      <c r="AM184" s="42"/>
      <c r="AN184" s="42"/>
      <c r="AO184" s="42"/>
      <c r="AP184" s="42"/>
      <c r="AQ184" s="42"/>
      <c r="AR184" s="42"/>
      <c r="AS184" s="42"/>
      <c r="AT184" s="42"/>
      <c r="AU184" s="42"/>
      <c r="AV184" s="42"/>
      <c r="AW184" s="42"/>
      <c r="AX184" s="42"/>
      <c r="AY184" s="42"/>
      <c r="AZ184" s="42"/>
      <c r="BA184" s="42"/>
      <c r="BB184" s="42"/>
      <c r="BC184" s="42"/>
      <c r="BD184" s="42"/>
      <c r="BE184" s="42"/>
      <c r="BF184" s="42"/>
      <c r="BG184" s="42"/>
      <c r="BH184" s="42"/>
      <c r="BI184" s="42"/>
      <c r="BJ184" s="42"/>
      <c r="BK184" s="42"/>
      <c r="BL184" s="42"/>
      <c r="BM184" s="42"/>
      <c r="BN184" s="42"/>
      <c r="BO184" s="42"/>
    </row>
    <row r="185" spans="1:67" s="41" customFormat="1" ht="73.5" customHeight="1" x14ac:dyDescent="0.3">
      <c r="A185" s="295">
        <v>60</v>
      </c>
      <c r="B185" s="291" t="s">
        <v>753</v>
      </c>
      <c r="C185" s="292" t="s">
        <v>776</v>
      </c>
      <c r="D185" s="293" t="s">
        <v>213</v>
      </c>
      <c r="E185" s="292" t="s">
        <v>777</v>
      </c>
      <c r="F185" s="292" t="s">
        <v>778</v>
      </c>
      <c r="G185" s="292" t="s">
        <v>779</v>
      </c>
      <c r="H185" s="293" t="s">
        <v>400</v>
      </c>
      <c r="I185" s="293" t="s">
        <v>218</v>
      </c>
      <c r="J185" s="292" t="s">
        <v>410</v>
      </c>
      <c r="K185" s="286" t="s">
        <v>411</v>
      </c>
      <c r="L185" s="294">
        <v>1</v>
      </c>
      <c r="M185" s="293" t="s">
        <v>390</v>
      </c>
      <c r="N185" s="286" t="s">
        <v>391</v>
      </c>
      <c r="O185" s="294">
        <v>0.2</v>
      </c>
      <c r="P185" s="282" t="s">
        <v>223</v>
      </c>
      <c r="Q185" s="36" t="s">
        <v>780</v>
      </c>
      <c r="R185" s="37" t="s">
        <v>225</v>
      </c>
      <c r="S185" s="37" t="s">
        <v>226</v>
      </c>
      <c r="T185" s="37" t="s">
        <v>227</v>
      </c>
      <c r="U185" s="37" t="s">
        <v>228</v>
      </c>
      <c r="V185" s="37" t="s">
        <v>229</v>
      </c>
      <c r="W185" s="37" t="s">
        <v>230</v>
      </c>
      <c r="X185" s="38" t="s">
        <v>759</v>
      </c>
      <c r="Y185" s="38" t="s">
        <v>763</v>
      </c>
      <c r="Z185" s="38" t="s">
        <v>764</v>
      </c>
      <c r="AA185" s="39">
        <v>0.4</v>
      </c>
      <c r="AB185" s="286" t="s">
        <v>234</v>
      </c>
      <c r="AC185" s="281">
        <v>0.216</v>
      </c>
      <c r="AD185" s="286" t="s">
        <v>391</v>
      </c>
      <c r="AE185" s="281">
        <v>0.2</v>
      </c>
      <c r="AF185" s="282" t="s">
        <v>374</v>
      </c>
      <c r="AG185" s="283" t="s">
        <v>210</v>
      </c>
      <c r="AH185" s="284" t="s">
        <v>235</v>
      </c>
      <c r="AI185" s="287"/>
      <c r="AJ185" s="287"/>
      <c r="AK185" s="288" t="s">
        <v>236</v>
      </c>
      <c r="AL185" s="287"/>
      <c r="AM185" s="42"/>
      <c r="AN185" s="42"/>
      <c r="AO185" s="42"/>
      <c r="AP185" s="42"/>
      <c r="AQ185" s="42"/>
      <c r="AR185" s="42"/>
      <c r="AS185" s="42"/>
      <c r="AT185" s="42"/>
      <c r="AU185" s="42"/>
      <c r="AV185" s="42"/>
      <c r="AW185" s="42"/>
      <c r="AX185" s="42"/>
      <c r="AY185" s="42"/>
      <c r="AZ185" s="42"/>
      <c r="BA185" s="42"/>
      <c r="BB185" s="42"/>
      <c r="BC185" s="42"/>
      <c r="BD185" s="42"/>
      <c r="BE185" s="42"/>
      <c r="BF185" s="42"/>
      <c r="BG185" s="42"/>
      <c r="BH185" s="42"/>
      <c r="BI185" s="42"/>
      <c r="BJ185" s="42"/>
      <c r="BK185" s="42"/>
      <c r="BL185" s="42"/>
      <c r="BM185" s="42"/>
      <c r="BN185" s="42"/>
      <c r="BO185" s="42"/>
    </row>
    <row r="186" spans="1:67" s="41" customFormat="1" ht="73.5" customHeight="1" x14ac:dyDescent="0.3">
      <c r="A186" s="295"/>
      <c r="B186" s="291"/>
      <c r="C186" s="292"/>
      <c r="D186" s="293"/>
      <c r="E186" s="292"/>
      <c r="F186" s="292"/>
      <c r="G186" s="292"/>
      <c r="H186" s="293"/>
      <c r="I186" s="293"/>
      <c r="J186" s="292"/>
      <c r="K186" s="286"/>
      <c r="L186" s="294"/>
      <c r="M186" s="293"/>
      <c r="N186" s="286"/>
      <c r="O186" s="294"/>
      <c r="P186" s="282"/>
      <c r="Q186" s="36" t="s">
        <v>781</v>
      </c>
      <c r="R186" s="37" t="s">
        <v>225</v>
      </c>
      <c r="S186" s="37" t="s">
        <v>226</v>
      </c>
      <c r="T186" s="37" t="s">
        <v>227</v>
      </c>
      <c r="U186" s="37" t="s">
        <v>239</v>
      </c>
      <c r="V186" s="37" t="s">
        <v>229</v>
      </c>
      <c r="W186" s="37" t="s">
        <v>370</v>
      </c>
      <c r="X186" s="38" t="s">
        <v>759</v>
      </c>
      <c r="Y186" s="38" t="s">
        <v>763</v>
      </c>
      <c r="Z186" s="38" t="s">
        <v>764</v>
      </c>
      <c r="AA186" s="39">
        <v>0.4</v>
      </c>
      <c r="AB186" s="286"/>
      <c r="AC186" s="281"/>
      <c r="AD186" s="286"/>
      <c r="AE186" s="281"/>
      <c r="AF186" s="282"/>
      <c r="AG186" s="283"/>
      <c r="AH186" s="284"/>
      <c r="AI186" s="287"/>
      <c r="AJ186" s="287"/>
      <c r="AK186" s="288"/>
      <c r="AL186" s="287"/>
      <c r="AM186" s="42"/>
      <c r="AN186" s="42"/>
      <c r="AO186" s="42"/>
      <c r="AP186" s="42"/>
      <c r="AQ186" s="42"/>
      <c r="AR186" s="42"/>
      <c r="AS186" s="42"/>
      <c r="AT186" s="42"/>
      <c r="AU186" s="42"/>
      <c r="AV186" s="42"/>
      <c r="AW186" s="42"/>
      <c r="AX186" s="42"/>
      <c r="AY186" s="42"/>
      <c r="AZ186" s="42"/>
      <c r="BA186" s="42"/>
      <c r="BB186" s="42"/>
      <c r="BC186" s="42"/>
      <c r="BD186" s="42"/>
      <c r="BE186" s="42"/>
      <c r="BF186" s="42"/>
      <c r="BG186" s="42"/>
      <c r="BH186" s="42"/>
      <c r="BI186" s="42"/>
      <c r="BJ186" s="42"/>
      <c r="BK186" s="42"/>
      <c r="BL186" s="42"/>
      <c r="BM186" s="42"/>
      <c r="BN186" s="42"/>
      <c r="BO186" s="42"/>
    </row>
    <row r="187" spans="1:67" s="41" customFormat="1" ht="73.5" customHeight="1" x14ac:dyDescent="0.3">
      <c r="A187" s="295"/>
      <c r="B187" s="291"/>
      <c r="C187" s="292"/>
      <c r="D187" s="293"/>
      <c r="E187" s="292"/>
      <c r="F187" s="292"/>
      <c r="G187" s="292"/>
      <c r="H187" s="293"/>
      <c r="I187" s="293"/>
      <c r="J187" s="292"/>
      <c r="K187" s="286"/>
      <c r="L187" s="294"/>
      <c r="M187" s="293"/>
      <c r="N187" s="286"/>
      <c r="O187" s="294"/>
      <c r="P187" s="282"/>
      <c r="Q187" s="36" t="s">
        <v>782</v>
      </c>
      <c r="R187" s="37" t="s">
        <v>225</v>
      </c>
      <c r="S187" s="37" t="s">
        <v>226</v>
      </c>
      <c r="T187" s="37" t="s">
        <v>227</v>
      </c>
      <c r="U187" s="37" t="s">
        <v>228</v>
      </c>
      <c r="V187" s="37" t="s">
        <v>229</v>
      </c>
      <c r="W187" s="37" t="s">
        <v>230</v>
      </c>
      <c r="X187" s="38" t="s">
        <v>759</v>
      </c>
      <c r="Y187" s="38" t="s">
        <v>760</v>
      </c>
      <c r="Z187" s="38" t="s">
        <v>764</v>
      </c>
      <c r="AA187" s="39">
        <v>0.4</v>
      </c>
      <c r="AB187" s="286"/>
      <c r="AC187" s="281"/>
      <c r="AD187" s="286"/>
      <c r="AE187" s="281"/>
      <c r="AF187" s="282"/>
      <c r="AG187" s="283"/>
      <c r="AH187" s="284"/>
      <c r="AI187" s="287"/>
      <c r="AJ187" s="287"/>
      <c r="AK187" s="288"/>
      <c r="AL187" s="287"/>
      <c r="AM187" s="42"/>
      <c r="AN187" s="42"/>
      <c r="AO187" s="42"/>
      <c r="AP187" s="42"/>
      <c r="AQ187" s="42"/>
      <c r="AR187" s="42"/>
      <c r="AS187" s="42"/>
      <c r="AT187" s="42"/>
      <c r="AU187" s="42"/>
      <c r="AV187" s="42"/>
      <c r="AW187" s="42"/>
      <c r="AX187" s="42"/>
      <c r="AY187" s="42"/>
      <c r="AZ187" s="42"/>
      <c r="BA187" s="42"/>
      <c r="BB187" s="42"/>
      <c r="BC187" s="42"/>
      <c r="BD187" s="42"/>
      <c r="BE187" s="42"/>
      <c r="BF187" s="42"/>
      <c r="BG187" s="42"/>
      <c r="BH187" s="42"/>
      <c r="BI187" s="42"/>
      <c r="BJ187" s="42"/>
      <c r="BK187" s="42"/>
      <c r="BL187" s="42"/>
      <c r="BM187" s="42"/>
      <c r="BN187" s="42"/>
      <c r="BO187" s="42"/>
    </row>
    <row r="188" spans="1:67" s="41" customFormat="1" ht="73.5" customHeight="1" x14ac:dyDescent="0.3">
      <c r="A188" s="295">
        <v>61</v>
      </c>
      <c r="B188" s="291" t="s">
        <v>753</v>
      </c>
      <c r="C188" s="292" t="s">
        <v>754</v>
      </c>
      <c r="D188" s="293" t="s">
        <v>213</v>
      </c>
      <c r="E188" s="292" t="s">
        <v>783</v>
      </c>
      <c r="F188" s="292" t="s">
        <v>784</v>
      </c>
      <c r="G188" s="292" t="s">
        <v>785</v>
      </c>
      <c r="H188" s="293" t="s">
        <v>344</v>
      </c>
      <c r="I188" s="293" t="s">
        <v>218</v>
      </c>
      <c r="J188" s="292" t="s">
        <v>346</v>
      </c>
      <c r="K188" s="286" t="s">
        <v>347</v>
      </c>
      <c r="L188" s="294">
        <v>0.2</v>
      </c>
      <c r="M188" s="293" t="s">
        <v>348</v>
      </c>
      <c r="N188" s="286" t="s">
        <v>278</v>
      </c>
      <c r="O188" s="294">
        <v>0.8</v>
      </c>
      <c r="P188" s="282" t="s">
        <v>223</v>
      </c>
      <c r="Q188" s="36" t="s">
        <v>760</v>
      </c>
      <c r="R188" s="37" t="s">
        <v>348</v>
      </c>
      <c r="S188" s="37" t="s">
        <v>348</v>
      </c>
      <c r="T188" s="37" t="s">
        <v>348</v>
      </c>
      <c r="U188" s="37" t="s">
        <v>348</v>
      </c>
      <c r="V188" s="37" t="s">
        <v>348</v>
      </c>
      <c r="W188" s="37" t="s">
        <v>348</v>
      </c>
      <c r="X188" s="38" t="s">
        <v>348</v>
      </c>
      <c r="Y188" s="38" t="s">
        <v>348</v>
      </c>
      <c r="Z188" s="38" t="s">
        <v>348</v>
      </c>
      <c r="AA188" s="39" t="s">
        <v>350</v>
      </c>
      <c r="AB188" s="286" t="s">
        <v>347</v>
      </c>
      <c r="AC188" s="281" t="s">
        <v>350</v>
      </c>
      <c r="AD188" s="286" t="s">
        <v>278</v>
      </c>
      <c r="AE188" s="281" t="s">
        <v>350</v>
      </c>
      <c r="AF188" s="282" t="s">
        <v>223</v>
      </c>
      <c r="AG188" s="283" t="s">
        <v>351</v>
      </c>
      <c r="AH188" s="284" t="s">
        <v>283</v>
      </c>
      <c r="AI188" s="284" t="s">
        <v>786</v>
      </c>
      <c r="AJ188" s="284" t="s">
        <v>496</v>
      </c>
      <c r="AK188" s="288" t="s">
        <v>286</v>
      </c>
      <c r="AL188" s="284" t="s">
        <v>787</v>
      </c>
      <c r="AM188" s="42"/>
      <c r="AN188" s="42"/>
      <c r="AO188" s="42"/>
      <c r="AP188" s="42"/>
      <c r="AQ188" s="42"/>
      <c r="AR188" s="42"/>
      <c r="AS188" s="42"/>
      <c r="AT188" s="42"/>
      <c r="AU188" s="42"/>
      <c r="AV188" s="42"/>
      <c r="AW188" s="42"/>
      <c r="AX188" s="42"/>
      <c r="AY188" s="42"/>
      <c r="AZ188" s="42"/>
      <c r="BA188" s="42"/>
      <c r="BB188" s="42"/>
      <c r="BC188" s="42"/>
      <c r="BD188" s="42"/>
      <c r="BE188" s="42"/>
      <c r="BF188" s="42"/>
      <c r="BG188" s="42"/>
      <c r="BH188" s="42"/>
      <c r="BI188" s="42"/>
      <c r="BJ188" s="42"/>
      <c r="BK188" s="42"/>
      <c r="BL188" s="42"/>
      <c r="BM188" s="42"/>
      <c r="BN188" s="42"/>
      <c r="BO188" s="42"/>
    </row>
    <row r="189" spans="1:67" s="41" customFormat="1" ht="73.5" customHeight="1" x14ac:dyDescent="0.3">
      <c r="A189" s="295"/>
      <c r="B189" s="291"/>
      <c r="C189" s="292"/>
      <c r="D189" s="293"/>
      <c r="E189" s="292"/>
      <c r="F189" s="292"/>
      <c r="G189" s="292"/>
      <c r="H189" s="293"/>
      <c r="I189" s="293"/>
      <c r="J189" s="292"/>
      <c r="K189" s="286"/>
      <c r="L189" s="294"/>
      <c r="M189" s="293"/>
      <c r="N189" s="286"/>
      <c r="O189" s="294"/>
      <c r="P189" s="282"/>
      <c r="Q189" s="36">
        <v>0</v>
      </c>
      <c r="R189" s="37" t="s">
        <v>348</v>
      </c>
      <c r="S189" s="37" t="s">
        <v>348</v>
      </c>
      <c r="T189" s="37" t="s">
        <v>348</v>
      </c>
      <c r="U189" s="37" t="s">
        <v>348</v>
      </c>
      <c r="V189" s="37" t="s">
        <v>348</v>
      </c>
      <c r="W189" s="37" t="s">
        <v>348</v>
      </c>
      <c r="X189" s="38" t="s">
        <v>348</v>
      </c>
      <c r="Y189" s="38" t="s">
        <v>348</v>
      </c>
      <c r="Z189" s="38" t="s">
        <v>348</v>
      </c>
      <c r="AA189" s="39" t="s">
        <v>350</v>
      </c>
      <c r="AB189" s="286"/>
      <c r="AC189" s="281"/>
      <c r="AD189" s="286"/>
      <c r="AE189" s="281"/>
      <c r="AF189" s="282"/>
      <c r="AG189" s="283"/>
      <c r="AH189" s="284"/>
      <c r="AI189" s="284"/>
      <c r="AJ189" s="284"/>
      <c r="AK189" s="288"/>
      <c r="AL189" s="284"/>
      <c r="AM189" s="42"/>
      <c r="AN189" s="42"/>
      <c r="AO189" s="42"/>
      <c r="AP189" s="42"/>
      <c r="AQ189" s="42"/>
      <c r="AR189" s="42"/>
      <c r="AS189" s="42"/>
      <c r="AT189" s="42"/>
      <c r="AU189" s="42"/>
      <c r="AV189" s="42"/>
      <c r="AW189" s="42"/>
      <c r="AX189" s="42"/>
      <c r="AY189" s="42"/>
      <c r="AZ189" s="42"/>
      <c r="BA189" s="42"/>
      <c r="BB189" s="42"/>
      <c r="BC189" s="42"/>
      <c r="BD189" s="42"/>
      <c r="BE189" s="42"/>
      <c r="BF189" s="42"/>
      <c r="BG189" s="42"/>
      <c r="BH189" s="42"/>
      <c r="BI189" s="42"/>
      <c r="BJ189" s="42"/>
      <c r="BK189" s="42"/>
      <c r="BL189" s="42"/>
      <c r="BM189" s="42"/>
      <c r="BN189" s="42"/>
      <c r="BO189" s="42"/>
    </row>
    <row r="190" spans="1:67" s="41" customFormat="1" ht="73.5" customHeight="1" x14ac:dyDescent="0.3">
      <c r="A190" s="295"/>
      <c r="B190" s="291"/>
      <c r="C190" s="292"/>
      <c r="D190" s="293"/>
      <c r="E190" s="292"/>
      <c r="F190" s="292"/>
      <c r="G190" s="292"/>
      <c r="H190" s="293"/>
      <c r="I190" s="293"/>
      <c r="J190" s="292"/>
      <c r="K190" s="286"/>
      <c r="L190" s="294"/>
      <c r="M190" s="293"/>
      <c r="N190" s="286"/>
      <c r="O190" s="294"/>
      <c r="P190" s="282"/>
      <c r="Q190" s="36">
        <v>0</v>
      </c>
      <c r="R190" s="37" t="s">
        <v>348</v>
      </c>
      <c r="S190" s="37" t="s">
        <v>348</v>
      </c>
      <c r="T190" s="37" t="s">
        <v>348</v>
      </c>
      <c r="U190" s="37" t="s">
        <v>348</v>
      </c>
      <c r="V190" s="37" t="s">
        <v>348</v>
      </c>
      <c r="W190" s="37" t="s">
        <v>348</v>
      </c>
      <c r="X190" s="38" t="s">
        <v>348</v>
      </c>
      <c r="Y190" s="38" t="s">
        <v>348</v>
      </c>
      <c r="Z190" s="38" t="s">
        <v>348</v>
      </c>
      <c r="AA190" s="39" t="s">
        <v>350</v>
      </c>
      <c r="AB190" s="286"/>
      <c r="AC190" s="281"/>
      <c r="AD190" s="286"/>
      <c r="AE190" s="281"/>
      <c r="AF190" s="282"/>
      <c r="AG190" s="283"/>
      <c r="AH190" s="284"/>
      <c r="AI190" s="284"/>
      <c r="AJ190" s="284"/>
      <c r="AK190" s="288"/>
      <c r="AL190" s="284"/>
      <c r="AM190" s="42"/>
      <c r="AN190" s="42"/>
      <c r="AO190" s="42"/>
      <c r="AP190" s="42"/>
      <c r="AQ190" s="42"/>
      <c r="AR190" s="42"/>
      <c r="AS190" s="42"/>
      <c r="AT190" s="42"/>
      <c r="AU190" s="42"/>
      <c r="AV190" s="42"/>
      <c r="AW190" s="42"/>
      <c r="AX190" s="42"/>
      <c r="AY190" s="42"/>
      <c r="AZ190" s="42"/>
      <c r="BA190" s="42"/>
      <c r="BB190" s="42"/>
      <c r="BC190" s="42"/>
      <c r="BD190" s="42"/>
      <c r="BE190" s="42"/>
      <c r="BF190" s="42"/>
      <c r="BG190" s="42"/>
      <c r="BH190" s="42"/>
      <c r="BI190" s="42"/>
      <c r="BJ190" s="42"/>
      <c r="BK190" s="42"/>
      <c r="BL190" s="42"/>
      <c r="BM190" s="42"/>
      <c r="BN190" s="42"/>
      <c r="BO190" s="42"/>
    </row>
    <row r="191" spans="1:67" s="41" customFormat="1" ht="73.5" customHeight="1" x14ac:dyDescent="0.3">
      <c r="A191" s="295">
        <v>62</v>
      </c>
      <c r="B191" s="303" t="s">
        <v>788</v>
      </c>
      <c r="C191" s="218" t="s">
        <v>789</v>
      </c>
      <c r="D191" s="251" t="s">
        <v>270</v>
      </c>
      <c r="E191" s="218" t="s">
        <v>790</v>
      </c>
      <c r="F191" s="218" t="s">
        <v>791</v>
      </c>
      <c r="G191" s="218" t="s">
        <v>792</v>
      </c>
      <c r="H191" s="251" t="s">
        <v>274</v>
      </c>
      <c r="I191" s="251" t="s">
        <v>218</v>
      </c>
      <c r="J191" s="218" t="s">
        <v>219</v>
      </c>
      <c r="K191" s="254" t="s">
        <v>220</v>
      </c>
      <c r="L191" s="257">
        <v>0.8</v>
      </c>
      <c r="M191" s="251" t="s">
        <v>277</v>
      </c>
      <c r="N191" s="254" t="s">
        <v>278</v>
      </c>
      <c r="O191" s="257">
        <v>0.8</v>
      </c>
      <c r="P191" s="270" t="s">
        <v>223</v>
      </c>
      <c r="Q191" s="28" t="s">
        <v>793</v>
      </c>
      <c r="R191" s="29" t="s">
        <v>225</v>
      </c>
      <c r="S191" s="29" t="s">
        <v>226</v>
      </c>
      <c r="T191" s="29" t="s">
        <v>227</v>
      </c>
      <c r="U191" s="29" t="s">
        <v>228</v>
      </c>
      <c r="V191" s="29" t="s">
        <v>229</v>
      </c>
      <c r="W191" s="29" t="s">
        <v>230</v>
      </c>
      <c r="X191" s="30" t="s">
        <v>794</v>
      </c>
      <c r="Y191" s="30" t="s">
        <v>794</v>
      </c>
      <c r="Z191" s="30" t="s">
        <v>795</v>
      </c>
      <c r="AA191" s="25">
        <v>0.4</v>
      </c>
      <c r="AB191" s="254" t="s">
        <v>234</v>
      </c>
      <c r="AC191" s="267">
        <v>0.28799999999999998</v>
      </c>
      <c r="AD191" s="254" t="s">
        <v>278</v>
      </c>
      <c r="AE191" s="267">
        <v>0.8</v>
      </c>
      <c r="AF191" s="270" t="s">
        <v>223</v>
      </c>
      <c r="AG191" s="273" t="s">
        <v>282</v>
      </c>
      <c r="AH191" s="276" t="s">
        <v>283</v>
      </c>
      <c r="AI191" s="218" t="s">
        <v>796</v>
      </c>
      <c r="AJ191" s="266" t="s">
        <v>797</v>
      </c>
      <c r="AK191" s="266" t="s">
        <v>286</v>
      </c>
      <c r="AL191" s="251" t="s">
        <v>798</v>
      </c>
      <c r="AM191" s="42"/>
      <c r="AN191" s="42"/>
      <c r="AO191" s="42"/>
      <c r="AP191" s="42"/>
      <c r="AQ191" s="42"/>
      <c r="AR191" s="42"/>
      <c r="AS191" s="42"/>
      <c r="AT191" s="42"/>
      <c r="AU191" s="42"/>
      <c r="AV191" s="42"/>
      <c r="AW191" s="42"/>
      <c r="AX191" s="42"/>
      <c r="AY191" s="42"/>
      <c r="AZ191" s="42"/>
      <c r="BA191" s="42"/>
      <c r="BB191" s="42"/>
      <c r="BC191" s="42"/>
      <c r="BD191" s="42"/>
      <c r="BE191" s="42"/>
      <c r="BF191" s="42"/>
      <c r="BG191" s="42"/>
      <c r="BH191" s="42"/>
      <c r="BI191" s="42"/>
      <c r="BJ191" s="42"/>
      <c r="BK191" s="42"/>
      <c r="BL191" s="42"/>
      <c r="BM191" s="42"/>
      <c r="BN191" s="42"/>
      <c r="BO191" s="42"/>
    </row>
    <row r="192" spans="1:67" s="41" customFormat="1" ht="73.5" customHeight="1" x14ac:dyDescent="0.3">
      <c r="A192" s="295"/>
      <c r="B192" s="304"/>
      <c r="C192" s="219"/>
      <c r="D192" s="252"/>
      <c r="E192" s="219"/>
      <c r="F192" s="219"/>
      <c r="G192" s="219"/>
      <c r="H192" s="252"/>
      <c r="I192" s="252"/>
      <c r="J192" s="219"/>
      <c r="K192" s="255"/>
      <c r="L192" s="258"/>
      <c r="M192" s="252"/>
      <c r="N192" s="255"/>
      <c r="O192" s="258"/>
      <c r="P192" s="271"/>
      <c r="Q192" s="28" t="s">
        <v>799</v>
      </c>
      <c r="R192" s="29" t="s">
        <v>225</v>
      </c>
      <c r="S192" s="29" t="s">
        <v>226</v>
      </c>
      <c r="T192" s="29" t="s">
        <v>227</v>
      </c>
      <c r="U192" s="29" t="s">
        <v>228</v>
      </c>
      <c r="V192" s="29" t="s">
        <v>229</v>
      </c>
      <c r="W192" s="29" t="s">
        <v>230</v>
      </c>
      <c r="X192" s="30" t="s">
        <v>800</v>
      </c>
      <c r="Y192" s="30" t="s">
        <v>801</v>
      </c>
      <c r="Z192" s="30" t="s">
        <v>802</v>
      </c>
      <c r="AA192" s="25">
        <v>0.4</v>
      </c>
      <c r="AB192" s="255"/>
      <c r="AC192" s="268"/>
      <c r="AD192" s="255"/>
      <c r="AE192" s="268"/>
      <c r="AF192" s="271"/>
      <c r="AG192" s="274"/>
      <c r="AH192" s="277"/>
      <c r="AI192" s="219"/>
      <c r="AJ192" s="252"/>
      <c r="AK192" s="252"/>
      <c r="AL192" s="252"/>
      <c r="AM192" s="42"/>
      <c r="AN192" s="42"/>
      <c r="AO192" s="42"/>
      <c r="AP192" s="42"/>
      <c r="AQ192" s="42"/>
      <c r="AR192" s="42"/>
      <c r="AS192" s="42"/>
      <c r="AT192" s="42"/>
      <c r="AU192" s="42"/>
      <c r="AV192" s="42"/>
      <c r="AW192" s="42"/>
      <c r="AX192" s="42"/>
      <c r="AY192" s="42"/>
      <c r="AZ192" s="42"/>
      <c r="BA192" s="42"/>
      <c r="BB192" s="42"/>
      <c r="BC192" s="42"/>
      <c r="BD192" s="42"/>
      <c r="BE192" s="42"/>
      <c r="BF192" s="42"/>
      <c r="BG192" s="42"/>
      <c r="BH192" s="42"/>
      <c r="BI192" s="42"/>
      <c r="BJ192" s="42"/>
      <c r="BK192" s="42"/>
      <c r="BL192" s="42"/>
      <c r="BM192" s="42"/>
      <c r="BN192" s="42"/>
      <c r="BO192" s="42"/>
    </row>
    <row r="193" spans="1:67" s="41" customFormat="1" ht="73.5" customHeight="1" x14ac:dyDescent="0.3">
      <c r="A193" s="295"/>
      <c r="B193" s="305"/>
      <c r="C193" s="220"/>
      <c r="D193" s="253"/>
      <c r="E193" s="220"/>
      <c r="F193" s="220"/>
      <c r="G193" s="220"/>
      <c r="H193" s="253"/>
      <c r="I193" s="253"/>
      <c r="J193" s="220"/>
      <c r="K193" s="256"/>
      <c r="L193" s="259"/>
      <c r="M193" s="253"/>
      <c r="N193" s="256"/>
      <c r="O193" s="259"/>
      <c r="P193" s="272"/>
      <c r="Q193" s="34" t="s">
        <v>242</v>
      </c>
      <c r="R193" s="44">
        <v>0</v>
      </c>
      <c r="S193" s="44" t="s">
        <v>236</v>
      </c>
      <c r="T193" s="44">
        <v>0</v>
      </c>
      <c r="U193" s="44">
        <v>0</v>
      </c>
      <c r="V193" s="44">
        <v>0</v>
      </c>
      <c r="W193" s="44">
        <v>0</v>
      </c>
      <c r="X193" s="45">
        <v>0</v>
      </c>
      <c r="Y193" s="45">
        <v>0</v>
      </c>
      <c r="Z193" s="45">
        <v>0</v>
      </c>
      <c r="AA193" s="46" t="s">
        <v>236</v>
      </c>
      <c r="AB193" s="256"/>
      <c r="AC193" s="269"/>
      <c r="AD193" s="256"/>
      <c r="AE193" s="269"/>
      <c r="AF193" s="272"/>
      <c r="AG193" s="275"/>
      <c r="AH193" s="278"/>
      <c r="AI193" s="220"/>
      <c r="AJ193" s="253"/>
      <c r="AK193" s="253"/>
      <c r="AL193" s="253"/>
      <c r="AM193" s="42"/>
      <c r="AN193" s="42"/>
      <c r="AO193" s="42"/>
      <c r="AP193" s="42"/>
      <c r="AQ193" s="42"/>
      <c r="AR193" s="42"/>
      <c r="AS193" s="42"/>
      <c r="AT193" s="42"/>
      <c r="AU193" s="42"/>
      <c r="AV193" s="42"/>
      <c r="AW193" s="42"/>
      <c r="AX193" s="42"/>
      <c r="AY193" s="42"/>
      <c r="AZ193" s="42"/>
      <c r="BA193" s="42"/>
      <c r="BB193" s="42"/>
      <c r="BC193" s="42"/>
      <c r="BD193" s="42"/>
      <c r="BE193" s="42"/>
      <c r="BF193" s="42"/>
      <c r="BG193" s="42"/>
      <c r="BH193" s="42"/>
      <c r="BI193" s="42"/>
      <c r="BJ193" s="42"/>
      <c r="BK193" s="42"/>
      <c r="BL193" s="42"/>
      <c r="BM193" s="42"/>
      <c r="BN193" s="42"/>
      <c r="BO193" s="42"/>
    </row>
    <row r="194" spans="1:67" s="57" customFormat="1" ht="73.5" customHeight="1" x14ac:dyDescent="0.3">
      <c r="A194" s="47">
        <v>63</v>
      </c>
      <c r="B194" s="48" t="s">
        <v>788</v>
      </c>
      <c r="C194" s="28" t="s">
        <v>803</v>
      </c>
      <c r="D194" s="29" t="s">
        <v>270</v>
      </c>
      <c r="E194" s="28" t="s">
        <v>804</v>
      </c>
      <c r="F194" s="28" t="s">
        <v>805</v>
      </c>
      <c r="G194" s="28" t="s">
        <v>806</v>
      </c>
      <c r="H194" s="29" t="s">
        <v>344</v>
      </c>
      <c r="I194" s="29" t="s">
        <v>218</v>
      </c>
      <c r="J194" s="28" t="s">
        <v>346</v>
      </c>
      <c r="K194" s="49" t="s">
        <v>347</v>
      </c>
      <c r="L194" s="50">
        <v>0.2</v>
      </c>
      <c r="M194" s="29" t="s">
        <v>348</v>
      </c>
      <c r="N194" s="49" t="s">
        <v>357</v>
      </c>
      <c r="O194" s="50">
        <v>1</v>
      </c>
      <c r="P194" s="51" t="s">
        <v>358</v>
      </c>
      <c r="Q194" s="28" t="s">
        <v>807</v>
      </c>
      <c r="R194" s="29" t="s">
        <v>348</v>
      </c>
      <c r="S194" s="29" t="s">
        <v>348</v>
      </c>
      <c r="T194" s="29" t="s">
        <v>348</v>
      </c>
      <c r="U194" s="29" t="s">
        <v>348</v>
      </c>
      <c r="V194" s="29" t="s">
        <v>348</v>
      </c>
      <c r="W194" s="29" t="s">
        <v>348</v>
      </c>
      <c r="X194" s="30" t="s">
        <v>348</v>
      </c>
      <c r="Y194" s="30" t="s">
        <v>348</v>
      </c>
      <c r="Z194" s="30" t="s">
        <v>348</v>
      </c>
      <c r="AA194" s="25" t="s">
        <v>350</v>
      </c>
      <c r="AB194" s="49" t="s">
        <v>347</v>
      </c>
      <c r="AC194" s="52" t="s">
        <v>350</v>
      </c>
      <c r="AD194" s="49" t="s">
        <v>357</v>
      </c>
      <c r="AE194" s="52" t="s">
        <v>350</v>
      </c>
      <c r="AF194" s="51" t="s">
        <v>358</v>
      </c>
      <c r="AG194" s="53" t="s">
        <v>351</v>
      </c>
      <c r="AH194" s="54" t="s">
        <v>283</v>
      </c>
      <c r="AI194" s="28" t="s">
        <v>808</v>
      </c>
      <c r="AJ194" s="55" t="s">
        <v>797</v>
      </c>
      <c r="AK194" s="55" t="s">
        <v>286</v>
      </c>
      <c r="AL194" s="29" t="s">
        <v>798</v>
      </c>
      <c r="AM194" s="56"/>
      <c r="AN194" s="56"/>
      <c r="AO194" s="56"/>
      <c r="AP194" s="56"/>
      <c r="AQ194" s="56"/>
      <c r="AR194" s="56"/>
      <c r="AS194" s="56"/>
      <c r="AT194" s="56"/>
      <c r="AU194" s="56"/>
      <c r="AV194" s="56"/>
      <c r="AW194" s="56"/>
      <c r="AX194" s="56"/>
      <c r="AY194" s="56"/>
      <c r="AZ194" s="56"/>
      <c r="BA194" s="56"/>
      <c r="BB194" s="56"/>
      <c r="BC194" s="56"/>
      <c r="BD194" s="56"/>
      <c r="BE194" s="56"/>
      <c r="BF194" s="56"/>
      <c r="BG194" s="56"/>
      <c r="BH194" s="56"/>
      <c r="BI194" s="56"/>
      <c r="BJ194" s="56"/>
      <c r="BK194" s="56"/>
      <c r="BL194" s="56"/>
      <c r="BM194" s="56"/>
      <c r="BN194" s="56"/>
      <c r="BO194" s="56"/>
    </row>
    <row r="195" spans="1:67" s="32" customFormat="1" ht="73.5" customHeight="1" x14ac:dyDescent="0.25">
      <c r="A195" s="306">
        <v>64</v>
      </c>
      <c r="B195" s="309" t="s">
        <v>809</v>
      </c>
      <c r="C195" s="218" t="s">
        <v>810</v>
      </c>
      <c r="D195" s="251" t="s">
        <v>213</v>
      </c>
      <c r="E195" s="218" t="s">
        <v>811</v>
      </c>
      <c r="F195" s="218" t="s">
        <v>812</v>
      </c>
      <c r="G195" s="218" t="s">
        <v>813</v>
      </c>
      <c r="H195" s="251" t="s">
        <v>274</v>
      </c>
      <c r="I195" s="251" t="s">
        <v>218</v>
      </c>
      <c r="J195" s="218" t="s">
        <v>219</v>
      </c>
      <c r="K195" s="254" t="s">
        <v>220</v>
      </c>
      <c r="L195" s="257">
        <v>0.8</v>
      </c>
      <c r="M195" s="251" t="s">
        <v>390</v>
      </c>
      <c r="N195" s="254" t="s">
        <v>391</v>
      </c>
      <c r="O195" s="257">
        <v>0.2</v>
      </c>
      <c r="P195" s="270" t="s">
        <v>222</v>
      </c>
      <c r="Q195" s="28" t="s">
        <v>814</v>
      </c>
      <c r="R195" s="29" t="s">
        <v>225</v>
      </c>
      <c r="S195" s="29" t="s">
        <v>226</v>
      </c>
      <c r="T195" s="29" t="s">
        <v>227</v>
      </c>
      <c r="U195" s="29" t="s">
        <v>228</v>
      </c>
      <c r="V195" s="29" t="s">
        <v>229</v>
      </c>
      <c r="W195" s="29" t="s">
        <v>230</v>
      </c>
      <c r="X195" s="30" t="s">
        <v>815</v>
      </c>
      <c r="Y195" s="30" t="s">
        <v>816</v>
      </c>
      <c r="Z195" s="30" t="s">
        <v>817</v>
      </c>
      <c r="AA195" s="25">
        <v>0.4</v>
      </c>
      <c r="AB195" s="254" t="s">
        <v>234</v>
      </c>
      <c r="AC195" s="267">
        <v>0.28799999999999998</v>
      </c>
      <c r="AD195" s="254" t="s">
        <v>391</v>
      </c>
      <c r="AE195" s="267">
        <v>0.2</v>
      </c>
      <c r="AF195" s="270" t="s">
        <v>374</v>
      </c>
      <c r="AG195" s="273" t="s">
        <v>210</v>
      </c>
      <c r="AH195" s="276" t="s">
        <v>235</v>
      </c>
      <c r="AI195" s="312"/>
      <c r="AJ195" s="299"/>
      <c r="AK195" s="299"/>
      <c r="AL195" s="302"/>
      <c r="AM195" s="31"/>
      <c r="AN195" s="31"/>
      <c r="AO195" s="31"/>
      <c r="AP195" s="31"/>
      <c r="AQ195" s="31"/>
      <c r="AR195" s="31"/>
      <c r="AS195" s="31"/>
      <c r="AT195" s="31"/>
      <c r="AU195" s="31"/>
      <c r="AV195" s="31"/>
      <c r="AW195" s="31"/>
      <c r="AX195" s="31"/>
      <c r="AY195" s="31"/>
      <c r="AZ195" s="31"/>
      <c r="BA195" s="31"/>
      <c r="BB195" s="31"/>
      <c r="BC195" s="31"/>
      <c r="BD195" s="31"/>
      <c r="BE195" s="31"/>
      <c r="BF195" s="31"/>
      <c r="BG195" s="31"/>
      <c r="BH195" s="31"/>
      <c r="BI195" s="31"/>
      <c r="BJ195" s="31"/>
      <c r="BK195" s="31"/>
      <c r="BL195" s="31"/>
      <c r="BM195" s="31"/>
      <c r="BN195" s="31"/>
      <c r="BO195" s="31"/>
    </row>
    <row r="196" spans="1:67" s="32" customFormat="1" ht="73.5" customHeight="1" x14ac:dyDescent="0.3">
      <c r="A196" s="307"/>
      <c r="B196" s="310"/>
      <c r="C196" s="219"/>
      <c r="D196" s="252"/>
      <c r="E196" s="219"/>
      <c r="F196" s="219"/>
      <c r="G196" s="219"/>
      <c r="H196" s="252"/>
      <c r="I196" s="252"/>
      <c r="J196" s="219"/>
      <c r="K196" s="255"/>
      <c r="L196" s="258"/>
      <c r="M196" s="252"/>
      <c r="N196" s="255"/>
      <c r="O196" s="258"/>
      <c r="P196" s="271"/>
      <c r="Q196" s="28" t="s">
        <v>818</v>
      </c>
      <c r="R196" s="29" t="s">
        <v>225</v>
      </c>
      <c r="S196" s="29" t="s">
        <v>226</v>
      </c>
      <c r="T196" s="29" t="s">
        <v>227</v>
      </c>
      <c r="U196" s="29" t="s">
        <v>228</v>
      </c>
      <c r="V196" s="29" t="s">
        <v>229</v>
      </c>
      <c r="W196" s="29" t="s">
        <v>230</v>
      </c>
      <c r="X196" s="30" t="s">
        <v>819</v>
      </c>
      <c r="Y196" s="30" t="s">
        <v>816</v>
      </c>
      <c r="Z196" s="30" t="s">
        <v>820</v>
      </c>
      <c r="AA196" s="25">
        <v>0.4</v>
      </c>
      <c r="AB196" s="255"/>
      <c r="AC196" s="268"/>
      <c r="AD196" s="255"/>
      <c r="AE196" s="268"/>
      <c r="AF196" s="271"/>
      <c r="AG196" s="274"/>
      <c r="AH196" s="277"/>
      <c r="AI196" s="313"/>
      <c r="AJ196" s="300"/>
      <c r="AK196" s="300"/>
      <c r="AL196" s="300"/>
      <c r="AM196" s="33"/>
      <c r="AN196" s="33"/>
      <c r="AO196" s="33"/>
      <c r="AP196" s="33"/>
      <c r="AQ196" s="33"/>
      <c r="AR196" s="33"/>
      <c r="AS196" s="33"/>
      <c r="AT196" s="33"/>
      <c r="AU196" s="33"/>
      <c r="AV196" s="33"/>
      <c r="AW196" s="33"/>
      <c r="AX196" s="33"/>
      <c r="AY196" s="33"/>
      <c r="AZ196" s="33"/>
      <c r="BA196" s="33"/>
      <c r="BB196" s="33"/>
      <c r="BC196" s="33"/>
      <c r="BD196" s="33"/>
      <c r="BE196" s="33"/>
      <c r="BF196" s="33"/>
      <c r="BG196" s="33"/>
      <c r="BH196" s="33"/>
      <c r="BI196" s="33"/>
      <c r="BJ196" s="33"/>
      <c r="BK196" s="33"/>
      <c r="BL196" s="33"/>
      <c r="BM196" s="33"/>
      <c r="BN196" s="33"/>
      <c r="BO196" s="33"/>
    </row>
    <row r="197" spans="1:67" s="32" customFormat="1" ht="73.5" customHeight="1" x14ac:dyDescent="0.3">
      <c r="A197" s="308"/>
      <c r="B197" s="311"/>
      <c r="C197" s="220"/>
      <c r="D197" s="253"/>
      <c r="E197" s="220"/>
      <c r="F197" s="220"/>
      <c r="G197" s="220"/>
      <c r="H197" s="253"/>
      <c r="I197" s="253"/>
      <c r="J197" s="220"/>
      <c r="K197" s="256"/>
      <c r="L197" s="259"/>
      <c r="M197" s="253"/>
      <c r="N197" s="256"/>
      <c r="O197" s="259"/>
      <c r="P197" s="272"/>
      <c r="Q197" s="28" t="s">
        <v>242</v>
      </c>
      <c r="R197" s="29">
        <v>0</v>
      </c>
      <c r="S197" s="29" t="s">
        <v>236</v>
      </c>
      <c r="T197" s="29">
        <v>0</v>
      </c>
      <c r="U197" s="29">
        <v>0</v>
      </c>
      <c r="V197" s="29">
        <v>0</v>
      </c>
      <c r="W197" s="29">
        <v>0</v>
      </c>
      <c r="X197" s="30">
        <v>0</v>
      </c>
      <c r="Y197" s="30">
        <v>0</v>
      </c>
      <c r="Z197" s="30">
        <v>0</v>
      </c>
      <c r="AA197" s="25" t="s">
        <v>236</v>
      </c>
      <c r="AB197" s="256"/>
      <c r="AC197" s="269"/>
      <c r="AD197" s="256"/>
      <c r="AE197" s="269"/>
      <c r="AF197" s="272"/>
      <c r="AG197" s="275"/>
      <c r="AH197" s="278"/>
      <c r="AI197" s="314"/>
      <c r="AJ197" s="301"/>
      <c r="AK197" s="301"/>
      <c r="AL197" s="301"/>
      <c r="AM197" s="33"/>
      <c r="AN197" s="33"/>
      <c r="AO197" s="33"/>
      <c r="AP197" s="33"/>
      <c r="AQ197" s="33"/>
      <c r="AR197" s="33"/>
      <c r="AS197" s="33"/>
      <c r="AT197" s="33"/>
      <c r="AU197" s="33"/>
      <c r="AV197" s="33"/>
      <c r="AW197" s="33"/>
      <c r="AX197" s="33"/>
      <c r="AY197" s="33"/>
      <c r="AZ197" s="33"/>
      <c r="BA197" s="33"/>
      <c r="BB197" s="33"/>
      <c r="BC197" s="33"/>
      <c r="BD197" s="33"/>
      <c r="BE197" s="33"/>
      <c r="BF197" s="33"/>
      <c r="BG197" s="33"/>
      <c r="BH197" s="33"/>
      <c r="BI197" s="33"/>
      <c r="BJ197" s="33"/>
      <c r="BK197" s="33"/>
      <c r="BL197" s="33"/>
      <c r="BM197" s="33"/>
      <c r="BN197" s="33"/>
      <c r="BO197" s="33"/>
    </row>
    <row r="198" spans="1:67" ht="73.5" customHeight="1" x14ac:dyDescent="0.3">
      <c r="A198" s="176">
        <v>65</v>
      </c>
      <c r="B198" s="296" t="s">
        <v>809</v>
      </c>
      <c r="C198" s="169" t="s">
        <v>821</v>
      </c>
      <c r="D198" s="175" t="s">
        <v>213</v>
      </c>
      <c r="E198" s="169" t="s">
        <v>822</v>
      </c>
      <c r="F198" s="169" t="s">
        <v>823</v>
      </c>
      <c r="G198" s="169" t="s">
        <v>824</v>
      </c>
      <c r="H198" s="175" t="s">
        <v>274</v>
      </c>
      <c r="I198" s="175" t="s">
        <v>218</v>
      </c>
      <c r="J198" s="169" t="s">
        <v>275</v>
      </c>
      <c r="K198" s="157" t="s">
        <v>276</v>
      </c>
      <c r="L198" s="182">
        <v>0.4</v>
      </c>
      <c r="M198" s="175" t="s">
        <v>390</v>
      </c>
      <c r="N198" s="157" t="s">
        <v>391</v>
      </c>
      <c r="O198" s="182">
        <v>0.2</v>
      </c>
      <c r="P198" s="160" t="s">
        <v>374</v>
      </c>
      <c r="Q198" s="27" t="s">
        <v>825</v>
      </c>
      <c r="R198" s="23" t="s">
        <v>225</v>
      </c>
      <c r="S198" s="23" t="s">
        <v>226</v>
      </c>
      <c r="T198" s="23" t="s">
        <v>227</v>
      </c>
      <c r="U198" s="23" t="s">
        <v>228</v>
      </c>
      <c r="V198" s="23" t="s">
        <v>229</v>
      </c>
      <c r="W198" s="23" t="s">
        <v>230</v>
      </c>
      <c r="X198" s="24" t="s">
        <v>826</v>
      </c>
      <c r="Y198" s="24" t="s">
        <v>827</v>
      </c>
      <c r="Z198" s="24" t="s">
        <v>828</v>
      </c>
      <c r="AA198" s="25">
        <v>0.4</v>
      </c>
      <c r="AB198" s="157" t="s">
        <v>234</v>
      </c>
      <c r="AC198" s="154">
        <v>0.14399999999999999</v>
      </c>
      <c r="AD198" s="157" t="s">
        <v>391</v>
      </c>
      <c r="AE198" s="154">
        <v>0.2</v>
      </c>
      <c r="AF198" s="160" t="s">
        <v>374</v>
      </c>
      <c r="AG198" s="163" t="s">
        <v>210</v>
      </c>
      <c r="AH198" s="166" t="s">
        <v>235</v>
      </c>
      <c r="AI198" s="169"/>
      <c r="AJ198" s="172"/>
      <c r="AK198" s="172"/>
      <c r="AL198" s="175"/>
      <c r="AM198" s="14"/>
      <c r="AN198" s="14"/>
      <c r="AO198" s="14"/>
      <c r="AP198" s="14"/>
      <c r="AQ198" s="14"/>
      <c r="AR198" s="14"/>
      <c r="AS198" s="14"/>
      <c r="AT198" s="14"/>
      <c r="AU198" s="14"/>
      <c r="AV198" s="14"/>
      <c r="AW198" s="14"/>
      <c r="AX198" s="14"/>
      <c r="AY198" s="14"/>
      <c r="AZ198" s="14"/>
      <c r="BA198" s="14"/>
      <c r="BB198" s="14"/>
      <c r="BC198" s="14"/>
      <c r="BD198" s="14"/>
      <c r="BE198" s="14"/>
      <c r="BF198" s="14"/>
      <c r="BG198" s="14"/>
      <c r="BH198" s="14"/>
      <c r="BI198" s="14"/>
      <c r="BJ198" s="14"/>
      <c r="BK198" s="14"/>
      <c r="BL198" s="14"/>
      <c r="BM198" s="14"/>
      <c r="BN198" s="14"/>
      <c r="BO198" s="14"/>
    </row>
    <row r="199" spans="1:67" ht="73.5" customHeight="1" x14ac:dyDescent="0.3">
      <c r="A199" s="177"/>
      <c r="B199" s="297"/>
      <c r="C199" s="170"/>
      <c r="D199" s="173"/>
      <c r="E199" s="170"/>
      <c r="F199" s="170"/>
      <c r="G199" s="170"/>
      <c r="H199" s="173"/>
      <c r="I199" s="173"/>
      <c r="J199" s="170"/>
      <c r="K199" s="158"/>
      <c r="L199" s="183"/>
      <c r="M199" s="173"/>
      <c r="N199" s="158"/>
      <c r="O199" s="183"/>
      <c r="P199" s="161"/>
      <c r="Q199" s="27" t="s">
        <v>829</v>
      </c>
      <c r="R199" s="23" t="s">
        <v>225</v>
      </c>
      <c r="S199" s="23" t="s">
        <v>226</v>
      </c>
      <c r="T199" s="23" t="s">
        <v>227</v>
      </c>
      <c r="U199" s="23" t="s">
        <v>228</v>
      </c>
      <c r="V199" s="23" t="s">
        <v>229</v>
      </c>
      <c r="W199" s="23" t="s">
        <v>230</v>
      </c>
      <c r="X199" s="24" t="s">
        <v>371</v>
      </c>
      <c r="Y199" s="24" t="s">
        <v>827</v>
      </c>
      <c r="Z199" s="24" t="s">
        <v>830</v>
      </c>
      <c r="AA199" s="25">
        <v>0.4</v>
      </c>
      <c r="AB199" s="158"/>
      <c r="AC199" s="155"/>
      <c r="AD199" s="158"/>
      <c r="AE199" s="155"/>
      <c r="AF199" s="161"/>
      <c r="AG199" s="164"/>
      <c r="AH199" s="167"/>
      <c r="AI199" s="170"/>
      <c r="AJ199" s="173"/>
      <c r="AK199" s="173"/>
      <c r="AL199" s="173"/>
      <c r="AM199" s="14"/>
      <c r="AN199" s="14"/>
      <c r="AO199" s="14"/>
      <c r="AP199" s="14"/>
      <c r="AQ199" s="14"/>
      <c r="AR199" s="14"/>
      <c r="AS199" s="14"/>
      <c r="AT199" s="14"/>
      <c r="AU199" s="14"/>
      <c r="AV199" s="14"/>
      <c r="AW199" s="14"/>
      <c r="AX199" s="14"/>
      <c r="AY199" s="14"/>
      <c r="AZ199" s="14"/>
      <c r="BA199" s="14"/>
      <c r="BB199" s="14"/>
      <c r="BC199" s="14"/>
      <c r="BD199" s="14"/>
      <c r="BE199" s="14"/>
      <c r="BF199" s="14"/>
      <c r="BG199" s="14"/>
      <c r="BH199" s="14"/>
      <c r="BI199" s="14"/>
      <c r="BJ199" s="14"/>
      <c r="BK199" s="14"/>
      <c r="BL199" s="14"/>
      <c r="BM199" s="14"/>
      <c r="BN199" s="14"/>
      <c r="BO199" s="14"/>
    </row>
    <row r="200" spans="1:67" ht="73.5" customHeight="1" x14ac:dyDescent="0.3">
      <c r="A200" s="178"/>
      <c r="B200" s="298"/>
      <c r="C200" s="171"/>
      <c r="D200" s="174"/>
      <c r="E200" s="171"/>
      <c r="F200" s="171"/>
      <c r="G200" s="171"/>
      <c r="H200" s="174"/>
      <c r="I200" s="174"/>
      <c r="J200" s="171"/>
      <c r="K200" s="159"/>
      <c r="L200" s="184"/>
      <c r="M200" s="174"/>
      <c r="N200" s="159"/>
      <c r="O200" s="184"/>
      <c r="P200" s="162"/>
      <c r="Q200" s="27" t="s">
        <v>242</v>
      </c>
      <c r="R200" s="23">
        <v>0</v>
      </c>
      <c r="S200" s="23" t="s">
        <v>236</v>
      </c>
      <c r="T200" s="23">
        <v>0</v>
      </c>
      <c r="U200" s="23">
        <v>0</v>
      </c>
      <c r="V200" s="23" t="s">
        <v>229</v>
      </c>
      <c r="W200" s="23">
        <v>0</v>
      </c>
      <c r="X200" s="24">
        <v>0</v>
      </c>
      <c r="Y200" s="24">
        <v>0</v>
      </c>
      <c r="Z200" s="24">
        <v>0</v>
      </c>
      <c r="AA200" s="25" t="s">
        <v>236</v>
      </c>
      <c r="AB200" s="159"/>
      <c r="AC200" s="156"/>
      <c r="AD200" s="159"/>
      <c r="AE200" s="156"/>
      <c r="AF200" s="162"/>
      <c r="AG200" s="165"/>
      <c r="AH200" s="168"/>
      <c r="AI200" s="171"/>
      <c r="AJ200" s="174"/>
      <c r="AK200" s="174"/>
      <c r="AL200" s="174"/>
      <c r="AM200" s="14"/>
      <c r="AN200" s="14"/>
      <c r="AO200" s="14"/>
      <c r="AP200" s="14"/>
      <c r="AQ200" s="14"/>
      <c r="AR200" s="14"/>
      <c r="AS200" s="14"/>
      <c r="AT200" s="14"/>
      <c r="AU200" s="14"/>
      <c r="AV200" s="14"/>
      <c r="AW200" s="14"/>
      <c r="AX200" s="14"/>
      <c r="AY200" s="14"/>
      <c r="AZ200" s="14"/>
      <c r="BA200" s="14"/>
      <c r="BB200" s="14"/>
      <c r="BC200" s="14"/>
      <c r="BD200" s="14"/>
      <c r="BE200" s="14"/>
      <c r="BF200" s="14"/>
      <c r="BG200" s="14"/>
      <c r="BH200" s="14"/>
      <c r="BI200" s="14"/>
      <c r="BJ200" s="14"/>
      <c r="BK200" s="14"/>
      <c r="BL200" s="14"/>
      <c r="BM200" s="14"/>
      <c r="BN200" s="14"/>
      <c r="BO200" s="14"/>
    </row>
    <row r="201" spans="1:67" ht="73.5" customHeight="1" x14ac:dyDescent="0.3">
      <c r="A201" s="176">
        <v>66</v>
      </c>
      <c r="B201" s="296" t="s">
        <v>809</v>
      </c>
      <c r="C201" s="169" t="s">
        <v>831</v>
      </c>
      <c r="D201" s="175" t="s">
        <v>213</v>
      </c>
      <c r="E201" s="169" t="s">
        <v>832</v>
      </c>
      <c r="F201" s="169" t="s">
        <v>833</v>
      </c>
      <c r="G201" s="169" t="s">
        <v>834</v>
      </c>
      <c r="H201" s="175" t="s">
        <v>400</v>
      </c>
      <c r="I201" s="175" t="s">
        <v>218</v>
      </c>
      <c r="J201" s="169" t="s">
        <v>275</v>
      </c>
      <c r="K201" s="157" t="s">
        <v>276</v>
      </c>
      <c r="L201" s="182">
        <v>0.4</v>
      </c>
      <c r="M201" s="175" t="s">
        <v>367</v>
      </c>
      <c r="N201" s="157" t="s">
        <v>368</v>
      </c>
      <c r="O201" s="182">
        <v>0.4</v>
      </c>
      <c r="P201" s="160" t="s">
        <v>222</v>
      </c>
      <c r="Q201" s="22" t="s">
        <v>835</v>
      </c>
      <c r="R201" s="23" t="s">
        <v>225</v>
      </c>
      <c r="S201" s="23" t="s">
        <v>226</v>
      </c>
      <c r="T201" s="23" t="s">
        <v>227</v>
      </c>
      <c r="U201" s="23" t="s">
        <v>239</v>
      </c>
      <c r="V201" s="23" t="s">
        <v>229</v>
      </c>
      <c r="W201" s="23" t="s">
        <v>370</v>
      </c>
      <c r="X201" s="24" t="s">
        <v>815</v>
      </c>
      <c r="Y201" s="24" t="s">
        <v>836</v>
      </c>
      <c r="Z201" s="24" t="s">
        <v>837</v>
      </c>
      <c r="AA201" s="25">
        <v>0.4</v>
      </c>
      <c r="AB201" s="157" t="s">
        <v>234</v>
      </c>
      <c r="AC201" s="154">
        <v>0.24</v>
      </c>
      <c r="AD201" s="157" t="s">
        <v>368</v>
      </c>
      <c r="AE201" s="154">
        <v>0.4</v>
      </c>
      <c r="AF201" s="160" t="s">
        <v>374</v>
      </c>
      <c r="AG201" s="163" t="s">
        <v>210</v>
      </c>
      <c r="AH201" s="166" t="s">
        <v>235</v>
      </c>
      <c r="AI201" s="169"/>
      <c r="AJ201" s="172"/>
      <c r="AK201" s="172" t="s">
        <v>236</v>
      </c>
      <c r="AL201" s="175"/>
      <c r="AM201" s="14"/>
      <c r="AN201" s="14"/>
      <c r="AO201" s="14"/>
      <c r="AP201" s="14"/>
      <c r="AQ201" s="14"/>
      <c r="AR201" s="14"/>
      <c r="AS201" s="14"/>
      <c r="AT201" s="14"/>
      <c r="AU201" s="14"/>
      <c r="AV201" s="14"/>
      <c r="AW201" s="14"/>
      <c r="AX201" s="14"/>
      <c r="AY201" s="14"/>
      <c r="AZ201" s="14"/>
      <c r="BA201" s="14"/>
      <c r="BB201" s="14"/>
      <c r="BC201" s="14"/>
      <c r="BD201" s="14"/>
      <c r="BE201" s="14"/>
      <c r="BF201" s="14"/>
      <c r="BG201" s="14"/>
      <c r="BH201" s="14"/>
      <c r="BI201" s="14"/>
      <c r="BJ201" s="14"/>
      <c r="BK201" s="14"/>
      <c r="BL201" s="14"/>
      <c r="BM201" s="14"/>
      <c r="BN201" s="14"/>
      <c r="BO201" s="14"/>
    </row>
    <row r="202" spans="1:67" ht="73.5" customHeight="1" x14ac:dyDescent="0.3">
      <c r="A202" s="177"/>
      <c r="B202" s="297"/>
      <c r="C202" s="170"/>
      <c r="D202" s="173"/>
      <c r="E202" s="170"/>
      <c r="F202" s="170"/>
      <c r="G202" s="170"/>
      <c r="H202" s="173"/>
      <c r="I202" s="173"/>
      <c r="J202" s="170"/>
      <c r="K202" s="158"/>
      <c r="L202" s="183"/>
      <c r="M202" s="173"/>
      <c r="N202" s="158"/>
      <c r="O202" s="183"/>
      <c r="P202" s="161"/>
      <c r="Q202" s="22" t="s">
        <v>242</v>
      </c>
      <c r="R202" s="23">
        <v>0</v>
      </c>
      <c r="S202" s="23" t="s">
        <v>236</v>
      </c>
      <c r="T202" s="23">
        <v>0</v>
      </c>
      <c r="U202" s="23">
        <v>0</v>
      </c>
      <c r="V202" s="23">
        <v>0</v>
      </c>
      <c r="W202" s="23">
        <v>0</v>
      </c>
      <c r="X202" s="24">
        <v>0</v>
      </c>
      <c r="Y202" s="24">
        <v>0</v>
      </c>
      <c r="Z202" s="24">
        <v>0</v>
      </c>
      <c r="AA202" s="25" t="s">
        <v>236</v>
      </c>
      <c r="AB202" s="158"/>
      <c r="AC202" s="155"/>
      <c r="AD202" s="158"/>
      <c r="AE202" s="155"/>
      <c r="AF202" s="161"/>
      <c r="AG202" s="164"/>
      <c r="AH202" s="167"/>
      <c r="AI202" s="170"/>
      <c r="AJ202" s="173"/>
      <c r="AK202" s="173"/>
      <c r="AL202" s="173"/>
      <c r="AM202" s="14"/>
      <c r="AN202" s="14"/>
      <c r="AO202" s="14"/>
      <c r="AP202" s="14"/>
      <c r="AQ202" s="14"/>
      <c r="AR202" s="14"/>
      <c r="AS202" s="14"/>
      <c r="AT202" s="14"/>
      <c r="AU202" s="14"/>
      <c r="AV202" s="14"/>
      <c r="AW202" s="14"/>
      <c r="AX202" s="14"/>
      <c r="AY202" s="14"/>
      <c r="AZ202" s="14"/>
      <c r="BA202" s="14"/>
      <c r="BB202" s="14"/>
      <c r="BC202" s="14"/>
      <c r="BD202" s="14"/>
      <c r="BE202" s="14"/>
      <c r="BF202" s="14"/>
      <c r="BG202" s="14"/>
      <c r="BH202" s="14"/>
      <c r="BI202" s="14"/>
      <c r="BJ202" s="14"/>
      <c r="BK202" s="14"/>
      <c r="BL202" s="14"/>
      <c r="BM202" s="14"/>
      <c r="BN202" s="14"/>
      <c r="BO202" s="14"/>
    </row>
    <row r="203" spans="1:67" ht="73.5" customHeight="1" x14ac:dyDescent="0.3">
      <c r="A203" s="178"/>
      <c r="B203" s="298"/>
      <c r="C203" s="171"/>
      <c r="D203" s="174"/>
      <c r="E203" s="171"/>
      <c r="F203" s="171"/>
      <c r="G203" s="171"/>
      <c r="H203" s="174"/>
      <c r="I203" s="174"/>
      <c r="J203" s="171"/>
      <c r="K203" s="159"/>
      <c r="L203" s="184"/>
      <c r="M203" s="174"/>
      <c r="N203" s="159"/>
      <c r="O203" s="184"/>
      <c r="P203" s="162"/>
      <c r="Q203" s="22" t="s">
        <v>242</v>
      </c>
      <c r="R203" s="23">
        <v>0</v>
      </c>
      <c r="S203" s="23" t="s">
        <v>236</v>
      </c>
      <c r="T203" s="23">
        <v>0</v>
      </c>
      <c r="U203" s="23">
        <v>0</v>
      </c>
      <c r="V203" s="23">
        <v>0</v>
      </c>
      <c r="W203" s="23">
        <v>0</v>
      </c>
      <c r="X203" s="24">
        <v>0</v>
      </c>
      <c r="Y203" s="24">
        <v>0</v>
      </c>
      <c r="Z203" s="24">
        <v>0</v>
      </c>
      <c r="AA203" s="25" t="s">
        <v>236</v>
      </c>
      <c r="AB203" s="159"/>
      <c r="AC203" s="156"/>
      <c r="AD203" s="159"/>
      <c r="AE203" s="156"/>
      <c r="AF203" s="162"/>
      <c r="AG203" s="165"/>
      <c r="AH203" s="168"/>
      <c r="AI203" s="171"/>
      <c r="AJ203" s="174"/>
      <c r="AK203" s="174"/>
      <c r="AL203" s="174"/>
      <c r="AM203" s="14"/>
      <c r="AN203" s="14"/>
      <c r="AO203" s="14"/>
      <c r="AP203" s="14"/>
      <c r="AQ203" s="14"/>
      <c r="AR203" s="14"/>
      <c r="AS203" s="14"/>
      <c r="AT203" s="14"/>
      <c r="AU203" s="14"/>
      <c r="AV203" s="14"/>
      <c r="AW203" s="14"/>
      <c r="AX203" s="14"/>
      <c r="AY203" s="14"/>
      <c r="AZ203" s="14"/>
      <c r="BA203" s="14"/>
      <c r="BB203" s="14"/>
      <c r="BC203" s="14"/>
      <c r="BD203" s="14"/>
      <c r="BE203" s="14"/>
      <c r="BF203" s="14"/>
      <c r="BG203" s="14"/>
      <c r="BH203" s="14"/>
      <c r="BI203" s="14"/>
      <c r="BJ203" s="14"/>
      <c r="BK203" s="14"/>
      <c r="BL203" s="14"/>
      <c r="BM203" s="14"/>
      <c r="BN203" s="14"/>
      <c r="BO203" s="14"/>
    </row>
    <row r="204" spans="1:67" ht="73.5" customHeight="1" x14ac:dyDescent="0.3">
      <c r="A204" s="146">
        <v>67</v>
      </c>
      <c r="B204" s="315" t="s">
        <v>809</v>
      </c>
      <c r="C204" s="141" t="s">
        <v>838</v>
      </c>
      <c r="D204" s="145" t="s">
        <v>213</v>
      </c>
      <c r="E204" s="141" t="s">
        <v>839</v>
      </c>
      <c r="F204" s="141" t="s">
        <v>840</v>
      </c>
      <c r="G204" s="141" t="s">
        <v>841</v>
      </c>
      <c r="H204" s="145" t="s">
        <v>344</v>
      </c>
      <c r="I204" s="145" t="s">
        <v>218</v>
      </c>
      <c r="J204" s="141" t="s">
        <v>346</v>
      </c>
      <c r="K204" s="148" t="s">
        <v>347</v>
      </c>
      <c r="L204" s="149">
        <v>0.2</v>
      </c>
      <c r="M204" s="145" t="s">
        <v>348</v>
      </c>
      <c r="N204" s="148" t="s">
        <v>222</v>
      </c>
      <c r="O204" s="149">
        <v>0.6</v>
      </c>
      <c r="P204" s="150" t="s">
        <v>222</v>
      </c>
      <c r="Q204" s="22" t="s">
        <v>842</v>
      </c>
      <c r="R204" s="23" t="s">
        <v>348</v>
      </c>
      <c r="S204" s="23" t="s">
        <v>348</v>
      </c>
      <c r="T204" s="23" t="s">
        <v>348</v>
      </c>
      <c r="U204" s="23" t="s">
        <v>348</v>
      </c>
      <c r="V204" s="23" t="s">
        <v>348</v>
      </c>
      <c r="W204" s="23" t="s">
        <v>348</v>
      </c>
      <c r="X204" s="24" t="s">
        <v>348</v>
      </c>
      <c r="Y204" s="24" t="s">
        <v>348</v>
      </c>
      <c r="Z204" s="24" t="s">
        <v>348</v>
      </c>
      <c r="AA204" s="25" t="s">
        <v>350</v>
      </c>
      <c r="AB204" s="148" t="s">
        <v>347</v>
      </c>
      <c r="AC204" s="151" t="s">
        <v>350</v>
      </c>
      <c r="AD204" s="148" t="s">
        <v>222</v>
      </c>
      <c r="AE204" s="151" t="s">
        <v>350</v>
      </c>
      <c r="AF204" s="150" t="s">
        <v>222</v>
      </c>
      <c r="AG204" s="153" t="s">
        <v>351</v>
      </c>
      <c r="AH204" s="139" t="s">
        <v>283</v>
      </c>
      <c r="AI204" s="141" t="s">
        <v>843</v>
      </c>
      <c r="AJ204" s="143" t="s">
        <v>844</v>
      </c>
      <c r="AK204" s="143" t="s">
        <v>286</v>
      </c>
      <c r="AL204" s="145" t="s">
        <v>845</v>
      </c>
      <c r="AM204" s="14"/>
      <c r="AN204" s="14"/>
      <c r="AO204" s="14"/>
      <c r="AP204" s="14"/>
      <c r="AQ204" s="14"/>
      <c r="AR204" s="14"/>
      <c r="AS204" s="14"/>
      <c r="AT204" s="14"/>
      <c r="AU204" s="14"/>
      <c r="AV204" s="14"/>
      <c r="AW204" s="14"/>
      <c r="AX204" s="14"/>
      <c r="AY204" s="14"/>
      <c r="AZ204" s="14"/>
      <c r="BA204" s="14"/>
      <c r="BB204" s="14"/>
      <c r="BC204" s="14"/>
      <c r="BD204" s="14"/>
      <c r="BE204" s="14"/>
      <c r="BF204" s="14"/>
      <c r="BG204" s="14"/>
      <c r="BH204" s="14"/>
      <c r="BI204" s="14"/>
      <c r="BJ204" s="14"/>
      <c r="BK204" s="14"/>
      <c r="BL204" s="14"/>
      <c r="BM204" s="14"/>
      <c r="BN204" s="14"/>
      <c r="BO204" s="14"/>
    </row>
    <row r="205" spans="1:67" ht="73.5" customHeight="1" x14ac:dyDescent="0.3">
      <c r="A205" s="146"/>
      <c r="B205" s="315"/>
      <c r="C205" s="141"/>
      <c r="D205" s="145"/>
      <c r="E205" s="141"/>
      <c r="F205" s="141"/>
      <c r="G205" s="141"/>
      <c r="H205" s="145"/>
      <c r="I205" s="145"/>
      <c r="J205" s="141"/>
      <c r="K205" s="148"/>
      <c r="L205" s="149"/>
      <c r="M205" s="145"/>
      <c r="N205" s="148"/>
      <c r="O205" s="149"/>
      <c r="P205" s="150"/>
      <c r="Q205" s="22" t="s">
        <v>846</v>
      </c>
      <c r="R205" s="23" t="s">
        <v>348</v>
      </c>
      <c r="S205" s="23" t="s">
        <v>348</v>
      </c>
      <c r="T205" s="23" t="s">
        <v>348</v>
      </c>
      <c r="U205" s="23" t="s">
        <v>348</v>
      </c>
      <c r="V205" s="23" t="s">
        <v>348</v>
      </c>
      <c r="W205" s="23" t="s">
        <v>348</v>
      </c>
      <c r="X205" s="24" t="s">
        <v>348</v>
      </c>
      <c r="Y205" s="24" t="s">
        <v>348</v>
      </c>
      <c r="Z205" s="24" t="s">
        <v>348</v>
      </c>
      <c r="AA205" s="25" t="s">
        <v>350</v>
      </c>
      <c r="AB205" s="148"/>
      <c r="AC205" s="152"/>
      <c r="AD205" s="148"/>
      <c r="AE205" s="152"/>
      <c r="AF205" s="150"/>
      <c r="AG205" s="153"/>
      <c r="AH205" s="140"/>
      <c r="AI205" s="142"/>
      <c r="AJ205" s="144"/>
      <c r="AK205" s="144"/>
      <c r="AL205" s="144"/>
      <c r="AM205" s="14"/>
      <c r="AN205" s="14"/>
      <c r="AO205" s="14"/>
      <c r="AP205" s="14"/>
      <c r="AQ205" s="14"/>
      <c r="AR205" s="14"/>
      <c r="AS205" s="14"/>
      <c r="AT205" s="14"/>
      <c r="AU205" s="14"/>
      <c r="AV205" s="14"/>
      <c r="AW205" s="14"/>
      <c r="AX205" s="14"/>
      <c r="AY205" s="14"/>
      <c r="AZ205" s="14"/>
      <c r="BA205" s="14"/>
      <c r="BB205" s="14"/>
      <c r="BC205" s="14"/>
      <c r="BD205" s="14"/>
      <c r="BE205" s="14"/>
      <c r="BF205" s="14"/>
      <c r="BG205" s="14"/>
      <c r="BH205" s="14"/>
      <c r="BI205" s="14"/>
      <c r="BJ205" s="14"/>
      <c r="BK205" s="14"/>
      <c r="BL205" s="14"/>
      <c r="BM205" s="14"/>
      <c r="BN205" s="14"/>
      <c r="BO205" s="14"/>
    </row>
    <row r="206" spans="1:67" ht="73.5" customHeight="1" x14ac:dyDescent="0.3">
      <c r="A206" s="146"/>
      <c r="B206" s="315"/>
      <c r="C206" s="141"/>
      <c r="D206" s="145"/>
      <c r="E206" s="141"/>
      <c r="F206" s="141"/>
      <c r="G206" s="141"/>
      <c r="H206" s="145"/>
      <c r="I206" s="145"/>
      <c r="J206" s="141"/>
      <c r="K206" s="148"/>
      <c r="L206" s="149"/>
      <c r="M206" s="145"/>
      <c r="N206" s="148"/>
      <c r="O206" s="149"/>
      <c r="P206" s="150"/>
      <c r="Q206" s="22">
        <v>0</v>
      </c>
      <c r="R206" s="23" t="s">
        <v>348</v>
      </c>
      <c r="S206" s="23" t="s">
        <v>348</v>
      </c>
      <c r="T206" s="23" t="s">
        <v>348</v>
      </c>
      <c r="U206" s="23" t="s">
        <v>348</v>
      </c>
      <c r="V206" s="23" t="s">
        <v>348</v>
      </c>
      <c r="W206" s="23" t="s">
        <v>348</v>
      </c>
      <c r="X206" s="24" t="s">
        <v>348</v>
      </c>
      <c r="Y206" s="24" t="s">
        <v>348</v>
      </c>
      <c r="Z206" s="24" t="s">
        <v>348</v>
      </c>
      <c r="AA206" s="25" t="s">
        <v>350</v>
      </c>
      <c r="AB206" s="148"/>
      <c r="AC206" s="152"/>
      <c r="AD206" s="148"/>
      <c r="AE206" s="152"/>
      <c r="AF206" s="150"/>
      <c r="AG206" s="153"/>
      <c r="AH206" s="140"/>
      <c r="AI206" s="142"/>
      <c r="AJ206" s="144"/>
      <c r="AK206" s="144"/>
      <c r="AL206" s="144"/>
      <c r="AM206" s="14"/>
      <c r="AN206" s="14"/>
      <c r="AO206" s="14"/>
      <c r="AP206" s="14"/>
      <c r="AQ206" s="14"/>
      <c r="AR206" s="14"/>
      <c r="AS206" s="14"/>
      <c r="AT206" s="14"/>
      <c r="AU206" s="14"/>
      <c r="AV206" s="14"/>
      <c r="AW206" s="14"/>
      <c r="AX206" s="14"/>
      <c r="AY206" s="14"/>
      <c r="AZ206" s="14"/>
      <c r="BA206" s="14"/>
      <c r="BB206" s="14"/>
      <c r="BC206" s="14"/>
      <c r="BD206" s="14"/>
      <c r="BE206" s="14"/>
      <c r="BF206" s="14"/>
      <c r="BG206" s="14"/>
      <c r="BH206" s="14"/>
      <c r="BI206" s="14"/>
      <c r="BJ206" s="14"/>
      <c r="BK206" s="14"/>
      <c r="BL206" s="14"/>
      <c r="BM206" s="14"/>
      <c r="BN206" s="14"/>
      <c r="BO206" s="14"/>
    </row>
    <row r="207" spans="1:67" ht="73.5" customHeight="1" x14ac:dyDescent="0.3">
      <c r="A207" s="146">
        <v>68</v>
      </c>
      <c r="B207" s="315" t="s">
        <v>809</v>
      </c>
      <c r="C207" s="141" t="s">
        <v>847</v>
      </c>
      <c r="D207" s="145" t="s">
        <v>213</v>
      </c>
      <c r="E207" s="141" t="s">
        <v>848</v>
      </c>
      <c r="F207" s="141" t="s">
        <v>849</v>
      </c>
      <c r="G207" s="141" t="s">
        <v>850</v>
      </c>
      <c r="H207" s="145" t="s">
        <v>344</v>
      </c>
      <c r="I207" s="145" t="s">
        <v>218</v>
      </c>
      <c r="J207" s="141" t="s">
        <v>346</v>
      </c>
      <c r="K207" s="148" t="s">
        <v>347</v>
      </c>
      <c r="L207" s="149">
        <v>0.2</v>
      </c>
      <c r="M207" s="145" t="s">
        <v>348</v>
      </c>
      <c r="N207" s="148" t="s">
        <v>222</v>
      </c>
      <c r="O207" s="149">
        <v>0.6</v>
      </c>
      <c r="P207" s="150" t="s">
        <v>222</v>
      </c>
      <c r="Q207" s="22" t="s">
        <v>851</v>
      </c>
      <c r="R207" s="23" t="s">
        <v>348</v>
      </c>
      <c r="S207" s="23" t="s">
        <v>348</v>
      </c>
      <c r="T207" s="23" t="s">
        <v>348</v>
      </c>
      <c r="U207" s="23" t="s">
        <v>348</v>
      </c>
      <c r="V207" s="23" t="s">
        <v>348</v>
      </c>
      <c r="W207" s="23" t="s">
        <v>348</v>
      </c>
      <c r="X207" s="24" t="s">
        <v>348</v>
      </c>
      <c r="Y207" s="24" t="s">
        <v>348</v>
      </c>
      <c r="Z207" s="24" t="s">
        <v>348</v>
      </c>
      <c r="AA207" s="25" t="s">
        <v>350</v>
      </c>
      <c r="AB207" s="148" t="s">
        <v>347</v>
      </c>
      <c r="AC207" s="151" t="s">
        <v>350</v>
      </c>
      <c r="AD207" s="148" t="s">
        <v>222</v>
      </c>
      <c r="AE207" s="151" t="s">
        <v>350</v>
      </c>
      <c r="AF207" s="150" t="s">
        <v>222</v>
      </c>
      <c r="AG207" s="153" t="s">
        <v>351</v>
      </c>
      <c r="AH207" s="139" t="s">
        <v>283</v>
      </c>
      <c r="AI207" s="141" t="s">
        <v>852</v>
      </c>
      <c r="AJ207" s="143" t="s">
        <v>844</v>
      </c>
      <c r="AK207" s="143" t="s">
        <v>286</v>
      </c>
      <c r="AL207" s="145" t="s">
        <v>845</v>
      </c>
      <c r="AM207" s="14"/>
      <c r="AN207" s="14"/>
      <c r="AO207" s="14"/>
      <c r="AP207" s="14"/>
      <c r="AQ207" s="14"/>
      <c r="AR207" s="14"/>
      <c r="AS207" s="14"/>
      <c r="AT207" s="14"/>
      <c r="AU207" s="14"/>
      <c r="AV207" s="14"/>
      <c r="AW207" s="14"/>
      <c r="AX207" s="14"/>
      <c r="AY207" s="14"/>
      <c r="AZ207" s="14"/>
      <c r="BA207" s="14"/>
      <c r="BB207" s="14"/>
      <c r="BC207" s="14"/>
      <c r="BD207" s="14"/>
      <c r="BE207" s="14"/>
      <c r="BF207" s="14"/>
      <c r="BG207" s="14"/>
      <c r="BH207" s="14"/>
      <c r="BI207" s="14"/>
      <c r="BJ207" s="14"/>
      <c r="BK207" s="14"/>
      <c r="BL207" s="14"/>
      <c r="BM207" s="14"/>
      <c r="BN207" s="14"/>
      <c r="BO207" s="14"/>
    </row>
    <row r="208" spans="1:67" ht="73.5" customHeight="1" x14ac:dyDescent="0.3">
      <c r="A208" s="146"/>
      <c r="B208" s="315"/>
      <c r="C208" s="141"/>
      <c r="D208" s="145"/>
      <c r="E208" s="141"/>
      <c r="F208" s="141"/>
      <c r="G208" s="141"/>
      <c r="H208" s="145"/>
      <c r="I208" s="145"/>
      <c r="J208" s="141"/>
      <c r="K208" s="148"/>
      <c r="L208" s="149"/>
      <c r="M208" s="145"/>
      <c r="N208" s="148"/>
      <c r="O208" s="149"/>
      <c r="P208" s="150"/>
      <c r="Q208" s="22">
        <v>0</v>
      </c>
      <c r="R208" s="23" t="s">
        <v>348</v>
      </c>
      <c r="S208" s="23" t="s">
        <v>348</v>
      </c>
      <c r="T208" s="23" t="s">
        <v>348</v>
      </c>
      <c r="U208" s="23" t="s">
        <v>348</v>
      </c>
      <c r="V208" s="23" t="s">
        <v>348</v>
      </c>
      <c r="W208" s="23" t="s">
        <v>348</v>
      </c>
      <c r="X208" s="24" t="s">
        <v>348</v>
      </c>
      <c r="Y208" s="24" t="s">
        <v>348</v>
      </c>
      <c r="Z208" s="24" t="s">
        <v>348</v>
      </c>
      <c r="AA208" s="25" t="s">
        <v>350</v>
      </c>
      <c r="AB208" s="148"/>
      <c r="AC208" s="152"/>
      <c r="AD208" s="148"/>
      <c r="AE208" s="152"/>
      <c r="AF208" s="150"/>
      <c r="AG208" s="153"/>
      <c r="AH208" s="140"/>
      <c r="AI208" s="142"/>
      <c r="AJ208" s="144"/>
      <c r="AK208" s="144"/>
      <c r="AL208" s="144"/>
      <c r="AM208" s="14"/>
      <c r="AN208" s="14"/>
      <c r="AO208" s="14"/>
      <c r="AP208" s="14"/>
      <c r="AQ208" s="14"/>
      <c r="AR208" s="14"/>
      <c r="AS208" s="14"/>
      <c r="AT208" s="14"/>
      <c r="AU208" s="14"/>
      <c r="AV208" s="14"/>
      <c r="AW208" s="14"/>
      <c r="AX208" s="14"/>
      <c r="AY208" s="14"/>
      <c r="AZ208" s="14"/>
      <c r="BA208" s="14"/>
      <c r="BB208" s="14"/>
      <c r="BC208" s="14"/>
      <c r="BD208" s="14"/>
      <c r="BE208" s="14"/>
      <c r="BF208" s="14"/>
      <c r="BG208" s="14"/>
      <c r="BH208" s="14"/>
      <c r="BI208" s="14"/>
      <c r="BJ208" s="14"/>
      <c r="BK208" s="14"/>
      <c r="BL208" s="14"/>
      <c r="BM208" s="14"/>
      <c r="BN208" s="14"/>
      <c r="BO208" s="14"/>
    </row>
    <row r="209" spans="1:67" ht="73.5" customHeight="1" x14ac:dyDescent="0.3">
      <c r="A209" s="146"/>
      <c r="B209" s="315"/>
      <c r="C209" s="141"/>
      <c r="D209" s="145"/>
      <c r="E209" s="141"/>
      <c r="F209" s="141"/>
      <c r="G209" s="141"/>
      <c r="H209" s="145"/>
      <c r="I209" s="145"/>
      <c r="J209" s="141"/>
      <c r="K209" s="148"/>
      <c r="L209" s="149"/>
      <c r="M209" s="145"/>
      <c r="N209" s="148"/>
      <c r="O209" s="149"/>
      <c r="P209" s="150"/>
      <c r="Q209" s="22">
        <v>0</v>
      </c>
      <c r="R209" s="23" t="s">
        <v>348</v>
      </c>
      <c r="S209" s="23" t="s">
        <v>348</v>
      </c>
      <c r="T209" s="23" t="s">
        <v>348</v>
      </c>
      <c r="U209" s="23" t="s">
        <v>348</v>
      </c>
      <c r="V209" s="23" t="s">
        <v>348</v>
      </c>
      <c r="W209" s="23" t="s">
        <v>348</v>
      </c>
      <c r="X209" s="24" t="s">
        <v>348</v>
      </c>
      <c r="Y209" s="24" t="s">
        <v>348</v>
      </c>
      <c r="Z209" s="24" t="s">
        <v>348</v>
      </c>
      <c r="AA209" s="25" t="s">
        <v>350</v>
      </c>
      <c r="AB209" s="148"/>
      <c r="AC209" s="152"/>
      <c r="AD209" s="148"/>
      <c r="AE209" s="152"/>
      <c r="AF209" s="150"/>
      <c r="AG209" s="153"/>
      <c r="AH209" s="140"/>
      <c r="AI209" s="142"/>
      <c r="AJ209" s="144"/>
      <c r="AK209" s="144"/>
      <c r="AL209" s="144"/>
      <c r="AM209" s="14"/>
      <c r="AN209" s="14"/>
      <c r="AO209" s="14"/>
      <c r="AP209" s="14"/>
      <c r="AQ209" s="14"/>
      <c r="AR209" s="14"/>
      <c r="AS209" s="14"/>
      <c r="AT209" s="14"/>
      <c r="AU209" s="14"/>
      <c r="AV209" s="14"/>
      <c r="AW209" s="14"/>
      <c r="AX209" s="14"/>
      <c r="AY209" s="14"/>
      <c r="AZ209" s="14"/>
      <c r="BA209" s="14"/>
      <c r="BB209" s="14"/>
      <c r="BC209" s="14"/>
      <c r="BD209" s="14"/>
      <c r="BE209" s="14"/>
      <c r="BF209" s="14"/>
      <c r="BG209" s="14"/>
      <c r="BH209" s="14"/>
      <c r="BI209" s="14"/>
      <c r="BJ209" s="14"/>
      <c r="BK209" s="14"/>
      <c r="BL209" s="14"/>
      <c r="BM209" s="14"/>
      <c r="BN209" s="14"/>
      <c r="BO209" s="14"/>
    </row>
    <row r="210" spans="1:67" ht="73.5" customHeight="1" x14ac:dyDescent="0.25">
      <c r="A210" s="146">
        <v>69</v>
      </c>
      <c r="B210" s="189" t="s">
        <v>853</v>
      </c>
      <c r="C210" s="141" t="s">
        <v>854</v>
      </c>
      <c r="D210" s="145" t="s">
        <v>213</v>
      </c>
      <c r="E210" s="141" t="s">
        <v>855</v>
      </c>
      <c r="F210" s="141" t="s">
        <v>856</v>
      </c>
      <c r="G210" s="141" t="s">
        <v>857</v>
      </c>
      <c r="H210" s="145" t="s">
        <v>274</v>
      </c>
      <c r="I210" s="145" t="s">
        <v>366</v>
      </c>
      <c r="J210" s="141" t="s">
        <v>410</v>
      </c>
      <c r="K210" s="148" t="s">
        <v>411</v>
      </c>
      <c r="L210" s="149">
        <v>1</v>
      </c>
      <c r="M210" s="145" t="s">
        <v>390</v>
      </c>
      <c r="N210" s="148" t="s">
        <v>391</v>
      </c>
      <c r="O210" s="149">
        <v>0.2</v>
      </c>
      <c r="P210" s="150" t="s">
        <v>223</v>
      </c>
      <c r="Q210" s="22" t="s">
        <v>858</v>
      </c>
      <c r="R210" s="23" t="s">
        <v>225</v>
      </c>
      <c r="S210" s="23" t="s">
        <v>226</v>
      </c>
      <c r="T210" s="23" t="s">
        <v>266</v>
      </c>
      <c r="U210" s="23" t="s">
        <v>228</v>
      </c>
      <c r="V210" s="23" t="s">
        <v>229</v>
      </c>
      <c r="W210" s="23" t="s">
        <v>230</v>
      </c>
      <c r="X210" s="24" t="s">
        <v>859</v>
      </c>
      <c r="Y210" s="24" t="s">
        <v>860</v>
      </c>
      <c r="Z210" s="24" t="s">
        <v>861</v>
      </c>
      <c r="AA210" s="25">
        <v>0.5</v>
      </c>
      <c r="AB210" s="148" t="s">
        <v>234</v>
      </c>
      <c r="AC210" s="151">
        <v>0.25</v>
      </c>
      <c r="AD210" s="148" t="s">
        <v>391</v>
      </c>
      <c r="AE210" s="151">
        <v>0.2</v>
      </c>
      <c r="AF210" s="150" t="s">
        <v>374</v>
      </c>
      <c r="AG210" s="153" t="s">
        <v>282</v>
      </c>
      <c r="AH210" s="139" t="s">
        <v>283</v>
      </c>
      <c r="AI210" s="185" t="s">
        <v>862</v>
      </c>
      <c r="AJ210" s="188">
        <v>45291</v>
      </c>
      <c r="AK210" s="143" t="s">
        <v>286</v>
      </c>
      <c r="AL210" s="185" t="s">
        <v>863</v>
      </c>
      <c r="AM210" s="26"/>
      <c r="AN210" s="26"/>
      <c r="AO210" s="26"/>
      <c r="AP210" s="26"/>
      <c r="AQ210" s="26"/>
      <c r="AR210" s="26"/>
      <c r="AS210" s="26"/>
      <c r="AT210" s="26"/>
      <c r="AU210" s="26"/>
      <c r="AV210" s="26"/>
      <c r="AW210" s="26"/>
      <c r="AX210" s="26"/>
      <c r="AY210" s="26"/>
      <c r="AZ210" s="26"/>
      <c r="BA210" s="26"/>
      <c r="BB210" s="26"/>
      <c r="BC210" s="26"/>
      <c r="BD210" s="26"/>
      <c r="BE210" s="26"/>
      <c r="BF210" s="26"/>
      <c r="BG210" s="26"/>
      <c r="BH210" s="26"/>
      <c r="BI210" s="26"/>
      <c r="BJ210" s="26"/>
      <c r="BK210" s="26"/>
      <c r="BL210" s="26"/>
      <c r="BM210" s="26"/>
      <c r="BN210" s="26"/>
      <c r="BO210" s="26"/>
    </row>
    <row r="211" spans="1:67" ht="73.5" customHeight="1" x14ac:dyDescent="0.3">
      <c r="A211" s="146"/>
      <c r="B211" s="189"/>
      <c r="C211" s="141"/>
      <c r="D211" s="145"/>
      <c r="E211" s="141"/>
      <c r="F211" s="141"/>
      <c r="G211" s="141"/>
      <c r="H211" s="145"/>
      <c r="I211" s="145"/>
      <c r="J211" s="141"/>
      <c r="K211" s="148"/>
      <c r="L211" s="149"/>
      <c r="M211" s="145"/>
      <c r="N211" s="148"/>
      <c r="O211" s="149"/>
      <c r="P211" s="150"/>
      <c r="Q211" s="22" t="s">
        <v>864</v>
      </c>
      <c r="R211" s="23" t="s">
        <v>225</v>
      </c>
      <c r="S211" s="23" t="s">
        <v>226</v>
      </c>
      <c r="T211" s="23" t="s">
        <v>266</v>
      </c>
      <c r="U211" s="23" t="s">
        <v>228</v>
      </c>
      <c r="V211" s="23" t="s">
        <v>229</v>
      </c>
      <c r="W211" s="23" t="s">
        <v>230</v>
      </c>
      <c r="X211" s="24" t="s">
        <v>859</v>
      </c>
      <c r="Y211" s="24" t="s">
        <v>860</v>
      </c>
      <c r="Z211" s="24" t="s">
        <v>861</v>
      </c>
      <c r="AA211" s="25">
        <v>0.5</v>
      </c>
      <c r="AB211" s="148"/>
      <c r="AC211" s="152"/>
      <c r="AD211" s="148"/>
      <c r="AE211" s="152"/>
      <c r="AF211" s="150"/>
      <c r="AG211" s="153"/>
      <c r="AH211" s="140"/>
      <c r="AI211" s="186"/>
      <c r="AJ211" s="186"/>
      <c r="AK211" s="144"/>
      <c r="AL211" s="186"/>
      <c r="AM211" s="14"/>
      <c r="AN211" s="14"/>
      <c r="AO211" s="14"/>
      <c r="AP211" s="14"/>
      <c r="AQ211" s="14"/>
      <c r="AR211" s="14"/>
      <c r="AS211" s="14"/>
      <c r="AT211" s="14"/>
      <c r="AU211" s="14"/>
      <c r="AV211" s="14"/>
      <c r="AW211" s="14"/>
      <c r="AX211" s="14"/>
      <c r="AY211" s="14"/>
      <c r="AZ211" s="14"/>
      <c r="BA211" s="14"/>
      <c r="BB211" s="14"/>
      <c r="BC211" s="14"/>
      <c r="BD211" s="14"/>
      <c r="BE211" s="14"/>
      <c r="BF211" s="14"/>
      <c r="BG211" s="14"/>
      <c r="BH211" s="14"/>
      <c r="BI211" s="14"/>
      <c r="BJ211" s="14"/>
      <c r="BK211" s="14"/>
      <c r="BL211" s="14"/>
      <c r="BM211" s="14"/>
      <c r="BN211" s="14"/>
      <c r="BO211" s="14"/>
    </row>
    <row r="212" spans="1:67" ht="73.5" customHeight="1" x14ac:dyDescent="0.3">
      <c r="A212" s="146"/>
      <c r="B212" s="189"/>
      <c r="C212" s="141"/>
      <c r="D212" s="145"/>
      <c r="E212" s="141"/>
      <c r="F212" s="141"/>
      <c r="G212" s="141"/>
      <c r="H212" s="145"/>
      <c r="I212" s="145"/>
      <c r="J212" s="141"/>
      <c r="K212" s="148"/>
      <c r="L212" s="149"/>
      <c r="M212" s="145"/>
      <c r="N212" s="148"/>
      <c r="O212" s="149"/>
      <c r="P212" s="150"/>
      <c r="Q212" s="22" t="s">
        <v>242</v>
      </c>
      <c r="R212" s="23">
        <v>0</v>
      </c>
      <c r="S212" s="23" t="s">
        <v>236</v>
      </c>
      <c r="T212" s="23">
        <v>0</v>
      </c>
      <c r="U212" s="23">
        <v>0</v>
      </c>
      <c r="V212" s="23">
        <v>0</v>
      </c>
      <c r="W212" s="23">
        <v>0</v>
      </c>
      <c r="X212" s="24">
        <v>0</v>
      </c>
      <c r="Y212" s="24">
        <v>0</v>
      </c>
      <c r="Z212" s="24">
        <v>0</v>
      </c>
      <c r="AA212" s="25" t="s">
        <v>236</v>
      </c>
      <c r="AB212" s="148"/>
      <c r="AC212" s="152"/>
      <c r="AD212" s="148"/>
      <c r="AE212" s="152"/>
      <c r="AF212" s="150"/>
      <c r="AG212" s="153"/>
      <c r="AH212" s="140"/>
      <c r="AI212" s="187"/>
      <c r="AJ212" s="187"/>
      <c r="AK212" s="144"/>
      <c r="AL212" s="187"/>
      <c r="AM212" s="14"/>
      <c r="AN212" s="14"/>
      <c r="AO212" s="14"/>
      <c r="AP212" s="14"/>
      <c r="AQ212" s="14"/>
      <c r="AR212" s="14"/>
      <c r="AS212" s="14"/>
      <c r="AT212" s="14"/>
      <c r="AU212" s="14"/>
      <c r="AV212" s="14"/>
      <c r="AW212" s="14"/>
      <c r="AX212" s="14"/>
      <c r="AY212" s="14"/>
      <c r="AZ212" s="14"/>
      <c r="BA212" s="14"/>
      <c r="BB212" s="14"/>
      <c r="BC212" s="14"/>
      <c r="BD212" s="14"/>
      <c r="BE212" s="14"/>
      <c r="BF212" s="14"/>
      <c r="BG212" s="14"/>
      <c r="BH212" s="14"/>
      <c r="BI212" s="14"/>
      <c r="BJ212" s="14"/>
      <c r="BK212" s="14"/>
      <c r="BL212" s="14"/>
      <c r="BM212" s="14"/>
      <c r="BN212" s="14"/>
      <c r="BO212" s="14"/>
    </row>
    <row r="213" spans="1:67" ht="73.5" customHeight="1" x14ac:dyDescent="0.3">
      <c r="A213" s="146">
        <v>70</v>
      </c>
      <c r="B213" s="189" t="s">
        <v>853</v>
      </c>
      <c r="C213" s="141" t="s">
        <v>865</v>
      </c>
      <c r="D213" s="145" t="s">
        <v>270</v>
      </c>
      <c r="E213" s="141" t="s">
        <v>866</v>
      </c>
      <c r="F213" s="141" t="s">
        <v>867</v>
      </c>
      <c r="G213" s="141" t="s">
        <v>868</v>
      </c>
      <c r="H213" s="145" t="s">
        <v>247</v>
      </c>
      <c r="I213" s="145" t="s">
        <v>259</v>
      </c>
      <c r="J213" s="141" t="s">
        <v>248</v>
      </c>
      <c r="K213" s="148" t="s">
        <v>249</v>
      </c>
      <c r="L213" s="149">
        <v>0.6</v>
      </c>
      <c r="M213" s="145" t="s">
        <v>221</v>
      </c>
      <c r="N213" s="148" t="s">
        <v>222</v>
      </c>
      <c r="O213" s="149">
        <v>0.6</v>
      </c>
      <c r="P213" s="150" t="s">
        <v>222</v>
      </c>
      <c r="Q213" s="27" t="s">
        <v>869</v>
      </c>
      <c r="R213" s="23" t="s">
        <v>225</v>
      </c>
      <c r="S213" s="23" t="s">
        <v>226</v>
      </c>
      <c r="T213" s="23" t="s">
        <v>266</v>
      </c>
      <c r="U213" s="23" t="s">
        <v>239</v>
      </c>
      <c r="V213" s="23" t="s">
        <v>229</v>
      </c>
      <c r="W213" s="23" t="s">
        <v>230</v>
      </c>
      <c r="X213" s="24" t="s">
        <v>859</v>
      </c>
      <c r="Y213" s="24" t="s">
        <v>859</v>
      </c>
      <c r="Z213" s="24" t="s">
        <v>870</v>
      </c>
      <c r="AA213" s="25">
        <v>0.5</v>
      </c>
      <c r="AB213" s="148" t="s">
        <v>234</v>
      </c>
      <c r="AC213" s="151">
        <v>0.15</v>
      </c>
      <c r="AD213" s="148" t="s">
        <v>222</v>
      </c>
      <c r="AE213" s="151">
        <v>0.6</v>
      </c>
      <c r="AF213" s="150" t="s">
        <v>222</v>
      </c>
      <c r="AG213" s="153" t="s">
        <v>282</v>
      </c>
      <c r="AH213" s="139" t="s">
        <v>283</v>
      </c>
      <c r="AI213" s="185" t="s">
        <v>871</v>
      </c>
      <c r="AJ213" s="188">
        <v>45291</v>
      </c>
      <c r="AK213" s="143" t="s">
        <v>286</v>
      </c>
      <c r="AL213" s="185" t="s">
        <v>863</v>
      </c>
      <c r="AM213" s="14"/>
      <c r="AN213" s="14"/>
      <c r="AO213" s="14"/>
      <c r="AP213" s="14"/>
      <c r="AQ213" s="14"/>
      <c r="AR213" s="14"/>
      <c r="AS213" s="14"/>
      <c r="AT213" s="14"/>
      <c r="AU213" s="14"/>
      <c r="AV213" s="14"/>
      <c r="AW213" s="14"/>
      <c r="AX213" s="14"/>
      <c r="AY213" s="14"/>
      <c r="AZ213" s="14"/>
      <c r="BA213" s="14"/>
      <c r="BB213" s="14"/>
      <c r="BC213" s="14"/>
      <c r="BD213" s="14"/>
      <c r="BE213" s="14"/>
      <c r="BF213" s="14"/>
      <c r="BG213" s="14"/>
      <c r="BH213" s="14"/>
      <c r="BI213" s="14"/>
      <c r="BJ213" s="14"/>
      <c r="BK213" s="14"/>
      <c r="BL213" s="14"/>
      <c r="BM213" s="14"/>
      <c r="BN213" s="14"/>
      <c r="BO213" s="14"/>
    </row>
    <row r="214" spans="1:67" ht="73.5" customHeight="1" x14ac:dyDescent="0.3">
      <c r="A214" s="146"/>
      <c r="B214" s="189"/>
      <c r="C214" s="141"/>
      <c r="D214" s="145"/>
      <c r="E214" s="141"/>
      <c r="F214" s="141"/>
      <c r="G214" s="141"/>
      <c r="H214" s="145"/>
      <c r="I214" s="145"/>
      <c r="J214" s="141"/>
      <c r="K214" s="148"/>
      <c r="L214" s="149"/>
      <c r="M214" s="145"/>
      <c r="N214" s="148"/>
      <c r="O214" s="149"/>
      <c r="P214" s="150"/>
      <c r="Q214" s="27" t="s">
        <v>872</v>
      </c>
      <c r="R214" s="23" t="s">
        <v>225</v>
      </c>
      <c r="S214" s="23" t="s">
        <v>226</v>
      </c>
      <c r="T214" s="23" t="s">
        <v>266</v>
      </c>
      <c r="U214" s="23" t="s">
        <v>239</v>
      </c>
      <c r="V214" s="23" t="s">
        <v>229</v>
      </c>
      <c r="W214" s="23" t="s">
        <v>230</v>
      </c>
      <c r="X214" s="24" t="s">
        <v>859</v>
      </c>
      <c r="Y214" s="24" t="s">
        <v>859</v>
      </c>
      <c r="Z214" s="24" t="s">
        <v>870</v>
      </c>
      <c r="AA214" s="25">
        <v>0.5</v>
      </c>
      <c r="AB214" s="148"/>
      <c r="AC214" s="152"/>
      <c r="AD214" s="148"/>
      <c r="AE214" s="152"/>
      <c r="AF214" s="150"/>
      <c r="AG214" s="153"/>
      <c r="AH214" s="140"/>
      <c r="AI214" s="186"/>
      <c r="AJ214" s="186"/>
      <c r="AK214" s="144"/>
      <c r="AL214" s="186"/>
      <c r="AM214" s="14"/>
      <c r="AN214" s="14"/>
      <c r="AO214" s="14"/>
      <c r="AP214" s="14"/>
      <c r="AQ214" s="14"/>
      <c r="AR214" s="14"/>
      <c r="AS214" s="14"/>
      <c r="AT214" s="14"/>
      <c r="AU214" s="14"/>
      <c r="AV214" s="14"/>
      <c r="AW214" s="14"/>
      <c r="AX214" s="14"/>
      <c r="AY214" s="14"/>
      <c r="AZ214" s="14"/>
      <c r="BA214" s="14"/>
      <c r="BB214" s="14"/>
      <c r="BC214" s="14"/>
      <c r="BD214" s="14"/>
      <c r="BE214" s="14"/>
      <c r="BF214" s="14"/>
      <c r="BG214" s="14"/>
      <c r="BH214" s="14"/>
      <c r="BI214" s="14"/>
      <c r="BJ214" s="14"/>
      <c r="BK214" s="14"/>
      <c r="BL214" s="14"/>
      <c r="BM214" s="14"/>
      <c r="BN214" s="14"/>
      <c r="BO214" s="14"/>
    </row>
    <row r="215" spans="1:67" ht="73.5" customHeight="1" x14ac:dyDescent="0.3">
      <c r="A215" s="146"/>
      <c r="B215" s="189"/>
      <c r="C215" s="141"/>
      <c r="D215" s="145"/>
      <c r="E215" s="141"/>
      <c r="F215" s="141"/>
      <c r="G215" s="141"/>
      <c r="H215" s="145"/>
      <c r="I215" s="145"/>
      <c r="J215" s="141"/>
      <c r="K215" s="148"/>
      <c r="L215" s="149"/>
      <c r="M215" s="145"/>
      <c r="N215" s="148"/>
      <c r="O215" s="149"/>
      <c r="P215" s="150"/>
      <c r="Q215" s="27" t="s">
        <v>242</v>
      </c>
      <c r="R215" s="23">
        <v>0</v>
      </c>
      <c r="S215" s="23" t="s">
        <v>236</v>
      </c>
      <c r="T215" s="23">
        <v>0</v>
      </c>
      <c r="U215" s="23">
        <v>0</v>
      </c>
      <c r="V215" s="23" t="s">
        <v>229</v>
      </c>
      <c r="W215" s="23">
        <v>0</v>
      </c>
      <c r="X215" s="24">
        <v>0</v>
      </c>
      <c r="Y215" s="24">
        <v>0</v>
      </c>
      <c r="Z215" s="24">
        <v>0</v>
      </c>
      <c r="AA215" s="25" t="s">
        <v>236</v>
      </c>
      <c r="AB215" s="148"/>
      <c r="AC215" s="152"/>
      <c r="AD215" s="148"/>
      <c r="AE215" s="152"/>
      <c r="AF215" s="150"/>
      <c r="AG215" s="153"/>
      <c r="AH215" s="140"/>
      <c r="AI215" s="187"/>
      <c r="AJ215" s="187"/>
      <c r="AK215" s="144"/>
      <c r="AL215" s="187"/>
      <c r="AM215" s="14"/>
      <c r="AN215" s="14"/>
      <c r="AO215" s="14"/>
      <c r="AP215" s="14"/>
      <c r="AQ215" s="14"/>
      <c r="AR215" s="14"/>
      <c r="AS215" s="14"/>
      <c r="AT215" s="14"/>
      <c r="AU215" s="14"/>
      <c r="AV215" s="14"/>
      <c r="AW215" s="14"/>
      <c r="AX215" s="14"/>
      <c r="AY215" s="14"/>
      <c r="AZ215" s="14"/>
      <c r="BA215" s="14"/>
      <c r="BB215" s="14"/>
      <c r="BC215" s="14"/>
      <c r="BD215" s="14"/>
      <c r="BE215" s="14"/>
      <c r="BF215" s="14"/>
      <c r="BG215" s="14"/>
      <c r="BH215" s="14"/>
      <c r="BI215" s="14"/>
      <c r="BJ215" s="14"/>
      <c r="BK215" s="14"/>
      <c r="BL215" s="14"/>
      <c r="BM215" s="14"/>
      <c r="BN215" s="14"/>
      <c r="BO215" s="14"/>
    </row>
    <row r="216" spans="1:67" ht="73.5" customHeight="1" x14ac:dyDescent="0.3">
      <c r="A216" s="146">
        <v>71</v>
      </c>
      <c r="B216" s="189" t="s">
        <v>853</v>
      </c>
      <c r="C216" s="141" t="s">
        <v>873</v>
      </c>
      <c r="D216" s="145" t="s">
        <v>213</v>
      </c>
      <c r="E216" s="141" t="s">
        <v>874</v>
      </c>
      <c r="F216" s="141" t="s">
        <v>875</v>
      </c>
      <c r="G216" s="141" t="s">
        <v>876</v>
      </c>
      <c r="H216" s="145" t="s">
        <v>274</v>
      </c>
      <c r="I216" s="145" t="s">
        <v>366</v>
      </c>
      <c r="J216" s="141" t="s">
        <v>248</v>
      </c>
      <c r="K216" s="148" t="s">
        <v>249</v>
      </c>
      <c r="L216" s="149">
        <v>0.6</v>
      </c>
      <c r="M216" s="145" t="s">
        <v>221</v>
      </c>
      <c r="N216" s="148" t="s">
        <v>222</v>
      </c>
      <c r="O216" s="149">
        <v>0.6</v>
      </c>
      <c r="P216" s="150" t="s">
        <v>222</v>
      </c>
      <c r="Q216" s="22" t="s">
        <v>877</v>
      </c>
      <c r="R216" s="23" t="s">
        <v>225</v>
      </c>
      <c r="S216" s="23" t="s">
        <v>226</v>
      </c>
      <c r="T216" s="23" t="s">
        <v>266</v>
      </c>
      <c r="U216" s="23" t="s">
        <v>228</v>
      </c>
      <c r="V216" s="23" t="s">
        <v>229</v>
      </c>
      <c r="W216" s="23" t="s">
        <v>230</v>
      </c>
      <c r="X216" s="24" t="s">
        <v>859</v>
      </c>
      <c r="Y216" s="24" t="s">
        <v>859</v>
      </c>
      <c r="Z216" s="24" t="s">
        <v>870</v>
      </c>
      <c r="AA216" s="25">
        <v>0.5</v>
      </c>
      <c r="AB216" s="148" t="s">
        <v>234</v>
      </c>
      <c r="AC216" s="151">
        <v>0.3</v>
      </c>
      <c r="AD216" s="148" t="s">
        <v>222</v>
      </c>
      <c r="AE216" s="151">
        <v>0.6</v>
      </c>
      <c r="AF216" s="150" t="s">
        <v>222</v>
      </c>
      <c r="AG216" s="153" t="s">
        <v>282</v>
      </c>
      <c r="AH216" s="139" t="s">
        <v>283</v>
      </c>
      <c r="AI216" s="185" t="s">
        <v>878</v>
      </c>
      <c r="AJ216" s="188">
        <v>45291</v>
      </c>
      <c r="AK216" s="143" t="s">
        <v>286</v>
      </c>
      <c r="AL216" s="185" t="s">
        <v>863</v>
      </c>
      <c r="AM216" s="14"/>
      <c r="AN216" s="14"/>
      <c r="AO216" s="14"/>
      <c r="AP216" s="14"/>
      <c r="AQ216" s="14"/>
      <c r="AR216" s="14"/>
      <c r="AS216" s="14"/>
      <c r="AT216" s="14"/>
      <c r="AU216" s="14"/>
      <c r="AV216" s="14"/>
      <c r="AW216" s="14"/>
      <c r="AX216" s="14"/>
      <c r="AY216" s="14"/>
      <c r="AZ216" s="14"/>
      <c r="BA216" s="14"/>
      <c r="BB216" s="14"/>
      <c r="BC216" s="14"/>
      <c r="BD216" s="14"/>
      <c r="BE216" s="14"/>
      <c r="BF216" s="14"/>
      <c r="BG216" s="14"/>
      <c r="BH216" s="14"/>
      <c r="BI216" s="14"/>
      <c r="BJ216" s="14"/>
      <c r="BK216" s="14"/>
      <c r="BL216" s="14"/>
      <c r="BM216" s="14"/>
      <c r="BN216" s="14"/>
      <c r="BO216" s="14"/>
    </row>
    <row r="217" spans="1:67" ht="73.5" customHeight="1" x14ac:dyDescent="0.3">
      <c r="A217" s="146"/>
      <c r="B217" s="189"/>
      <c r="C217" s="141"/>
      <c r="D217" s="145"/>
      <c r="E217" s="141"/>
      <c r="F217" s="141"/>
      <c r="G217" s="141"/>
      <c r="H217" s="145"/>
      <c r="I217" s="145"/>
      <c r="J217" s="141"/>
      <c r="K217" s="148"/>
      <c r="L217" s="149"/>
      <c r="M217" s="145"/>
      <c r="N217" s="148"/>
      <c r="O217" s="149"/>
      <c r="P217" s="150"/>
      <c r="Q217" s="22" t="s">
        <v>242</v>
      </c>
      <c r="R217" s="23">
        <v>0</v>
      </c>
      <c r="S217" s="23" t="s">
        <v>236</v>
      </c>
      <c r="T217" s="23">
        <v>0</v>
      </c>
      <c r="U217" s="23">
        <v>0</v>
      </c>
      <c r="V217" s="23">
        <v>0</v>
      </c>
      <c r="W217" s="23">
        <v>0</v>
      </c>
      <c r="X217" s="24">
        <v>0</v>
      </c>
      <c r="Y217" s="24">
        <v>0</v>
      </c>
      <c r="Z217" s="24">
        <v>0</v>
      </c>
      <c r="AA217" s="25" t="s">
        <v>236</v>
      </c>
      <c r="AB217" s="148"/>
      <c r="AC217" s="152"/>
      <c r="AD217" s="148"/>
      <c r="AE217" s="152"/>
      <c r="AF217" s="150"/>
      <c r="AG217" s="153"/>
      <c r="AH217" s="140"/>
      <c r="AI217" s="186"/>
      <c r="AJ217" s="186"/>
      <c r="AK217" s="144"/>
      <c r="AL217" s="186"/>
      <c r="AM217" s="14"/>
      <c r="AN217" s="14"/>
      <c r="AO217" s="14"/>
      <c r="AP217" s="14"/>
      <c r="AQ217" s="14"/>
      <c r="AR217" s="14"/>
      <c r="AS217" s="14"/>
      <c r="AT217" s="14"/>
      <c r="AU217" s="14"/>
      <c r="AV217" s="14"/>
      <c r="AW217" s="14"/>
      <c r="AX217" s="14"/>
      <c r="AY217" s="14"/>
      <c r="AZ217" s="14"/>
      <c r="BA217" s="14"/>
      <c r="BB217" s="14"/>
      <c r="BC217" s="14"/>
      <c r="BD217" s="14"/>
      <c r="BE217" s="14"/>
      <c r="BF217" s="14"/>
      <c r="BG217" s="14"/>
      <c r="BH217" s="14"/>
      <c r="BI217" s="14"/>
      <c r="BJ217" s="14"/>
      <c r="BK217" s="14"/>
      <c r="BL217" s="14"/>
      <c r="BM217" s="14"/>
      <c r="BN217" s="14"/>
      <c r="BO217" s="14"/>
    </row>
    <row r="218" spans="1:67" ht="73.5" customHeight="1" x14ac:dyDescent="0.25">
      <c r="A218" s="146"/>
      <c r="B218" s="189"/>
      <c r="C218" s="141"/>
      <c r="D218" s="145"/>
      <c r="E218" s="141"/>
      <c r="F218" s="141"/>
      <c r="G218" s="141"/>
      <c r="H218" s="145"/>
      <c r="I218" s="145"/>
      <c r="J218" s="141"/>
      <c r="K218" s="148"/>
      <c r="L218" s="149"/>
      <c r="M218" s="145"/>
      <c r="N218" s="148"/>
      <c r="O218" s="149"/>
      <c r="P218" s="150"/>
      <c r="Q218" s="22">
        <f>IF($H$8="","",
IF(OR($H$8="Corrupción",$H$8="Lavado de Activos",$H$8="Financiación del Terrorismo",$H$8="Trámites, OPAs y Consultas de Acceso a la Información Pública"),'[5]6.Valoración Control Corrupción'!$E218,'[5]5. Valoración de Controles'!$H218))</f>
        <v>0</v>
      </c>
      <c r="R218" s="23">
        <f>IF($H$8="","",
IF(OR($H$8="Corrupción",$H$8="Lavado de Activos",$H$8="Financiación del Terrorismo",$H$8="Trámites, OPAs y Consultas de Acceso a la Información Pública"),"No Aplica",'[5]5. Valoración de Controles'!$I218))</f>
        <v>0</v>
      </c>
      <c r="S218" s="23">
        <f>IF($H$8="","",
IF(OR($H$8="Corrupción",$H$8="Lavado de Activos",$H$8="Financiación del Terrorismo",$H$8="Trámites, OPAs y Consultas de Acceso a la Información Pública"),"No Aplica",'[5]5. Valoración de Controles'!$J218))</f>
        <v>0</v>
      </c>
      <c r="T218" s="23">
        <f>IF($H$8="","",
IF(OR($H$8="Corrupción",$H$8="Lavado de Activos",$H$8="Financiación del Terrorismo",$H$8="Trámites, OPAs y Consultas de Acceso a la Información Pública"),"No Aplica",'[5]5. Valoración de Controles'!$K218))</f>
        <v>0</v>
      </c>
      <c r="U218" s="23">
        <f>IF($H$8="","",
IF(OR($H$8="Corrupción",$H$8="Lavado de Activos",$H$8="Financiación del Terrorismo",$H$8="Trámites, OPAs y Consultas de Acceso a la Información Pública"),"No Aplica",'[5]5. Valoración de Controles'!$L218))</f>
        <v>0</v>
      </c>
      <c r="V218" s="23">
        <f>IF($H$8="","",
IF(OR($H$8="Corrupción",$H$8="Lavado de Activos",$H$8="Financiación del Terrorismo",$H$8="Trámites, OPAs y Consultas de Acceso a la Información Pública"),"No Aplica",'[5]5. Valoración de Controles'!$M218))</f>
        <v>0</v>
      </c>
      <c r="W218" s="23">
        <f>IF($H$8="","",
IF(OR($H$8="Corrupción",$H$8="Lavado de Activos",$H$8="Financiación del Terrorismo",$H$8="Trámites, OPAs y Consultas de Acceso a la Información Pública"),"No Aplica",'[5]5. Valoración de Controles'!$N218))</f>
        <v>0</v>
      </c>
      <c r="X218" s="24">
        <f>IF($H$8="","",
IF(OR($H$8="Corrupción",$H$8="Lavado de Activos",$H$8="Financiación del Terrorismo",$H$8="Trámites, OPAs y Consultas de Acceso a la Información Pública"),"No Aplica",'[5]5. Valoración de Controles'!$O218))</f>
        <v>0</v>
      </c>
      <c r="Y218" s="24">
        <f>IF($H$8="","",
IF(OR($H$8="Corrupción",$H$8="Lavado de Activos",$H$8="Financiación del Terrorismo",$H$8="Trámites, OPAs y Consultas de Acceso a la Información Pública"),"No Aplica",'[5]5. Valoración de Controles'!$P218))</f>
        <v>0</v>
      </c>
      <c r="Z218" s="24">
        <f>IF($H$8="","",
IF(OR($H$8="Corrupción",$H$8="Lavado de Activos",$H$8="Financiación del Terrorismo",$H$8="Trámites, OPAs y Consultas de Acceso a la Información Pública"),"No Aplica",'[5]5. Valoración de Controles'!$Q218))</f>
        <v>0</v>
      </c>
      <c r="AA218" s="25">
        <f>IF($H$8="","",
IF(OR($H$8="Corrupción",$H$8="Lavado de Activos",$H$8="Financiación del Terrorismo",$H$8="Trámites, OPAs y Consultas de Acceso a la Información Pública"),"No aplica",'[5]5. Valoración de Controles'!$R218))</f>
        <v>0</v>
      </c>
      <c r="AB218" s="148"/>
      <c r="AC218" s="152"/>
      <c r="AD218" s="148"/>
      <c r="AE218" s="152"/>
      <c r="AF218" s="150"/>
      <c r="AG218" s="153"/>
      <c r="AH218" s="140"/>
      <c r="AI218" s="187"/>
      <c r="AJ218" s="187"/>
      <c r="AK218" s="144"/>
      <c r="AL218" s="187"/>
      <c r="AM218" s="26"/>
      <c r="AN218" s="26"/>
      <c r="AO218" s="26"/>
      <c r="AP218" s="26"/>
      <c r="AQ218" s="26"/>
      <c r="AR218" s="26"/>
      <c r="AS218" s="26"/>
      <c r="AT218" s="26"/>
      <c r="AU218" s="26"/>
      <c r="AV218" s="26"/>
      <c r="AW218" s="26"/>
      <c r="AX218" s="26"/>
      <c r="AY218" s="26"/>
      <c r="AZ218" s="26"/>
      <c r="BA218" s="26"/>
      <c r="BB218" s="26"/>
      <c r="BC218" s="26"/>
      <c r="BD218" s="26"/>
      <c r="BE218" s="26"/>
      <c r="BF218" s="26"/>
      <c r="BG218" s="26"/>
      <c r="BH218" s="26"/>
      <c r="BI218" s="26"/>
      <c r="BJ218" s="26"/>
      <c r="BK218" s="26"/>
      <c r="BL218" s="26"/>
      <c r="BM218" s="26"/>
      <c r="BN218" s="26"/>
      <c r="BO218" s="26"/>
    </row>
    <row r="219" spans="1:67" ht="73.5" customHeight="1" x14ac:dyDescent="0.25">
      <c r="A219" s="176">
        <v>72</v>
      </c>
      <c r="B219" s="179" t="s">
        <v>879</v>
      </c>
      <c r="C219" s="169" t="s">
        <v>880</v>
      </c>
      <c r="D219" s="175" t="s">
        <v>213</v>
      </c>
      <c r="E219" s="169" t="s">
        <v>881</v>
      </c>
      <c r="F219" s="169" t="s">
        <v>882</v>
      </c>
      <c r="G219" s="169" t="s">
        <v>883</v>
      </c>
      <c r="H219" s="175" t="s">
        <v>258</v>
      </c>
      <c r="I219" s="175" t="s">
        <v>218</v>
      </c>
      <c r="J219" s="169" t="s">
        <v>248</v>
      </c>
      <c r="K219" s="157" t="s">
        <v>249</v>
      </c>
      <c r="L219" s="182">
        <v>0.6</v>
      </c>
      <c r="M219" s="175" t="s">
        <v>390</v>
      </c>
      <c r="N219" s="157" t="s">
        <v>391</v>
      </c>
      <c r="O219" s="182">
        <v>0.2</v>
      </c>
      <c r="P219" s="160" t="s">
        <v>222</v>
      </c>
      <c r="Q219" s="22" t="s">
        <v>884</v>
      </c>
      <c r="R219" s="23" t="s">
        <v>225</v>
      </c>
      <c r="S219" s="23" t="s">
        <v>226</v>
      </c>
      <c r="T219" s="23" t="s">
        <v>227</v>
      </c>
      <c r="U219" s="23" t="s">
        <v>239</v>
      </c>
      <c r="V219" s="23" t="s">
        <v>229</v>
      </c>
      <c r="W219" s="23" t="s">
        <v>230</v>
      </c>
      <c r="X219" s="24" t="s">
        <v>885</v>
      </c>
      <c r="Y219" s="24" t="s">
        <v>886</v>
      </c>
      <c r="Z219" s="24" t="s">
        <v>887</v>
      </c>
      <c r="AA219" s="25">
        <v>0.4</v>
      </c>
      <c r="AB219" s="157" t="s">
        <v>234</v>
      </c>
      <c r="AC219" s="154">
        <v>0.216</v>
      </c>
      <c r="AD219" s="157" t="s">
        <v>391</v>
      </c>
      <c r="AE219" s="154">
        <v>0.2</v>
      </c>
      <c r="AF219" s="160" t="s">
        <v>374</v>
      </c>
      <c r="AG219" s="163" t="s">
        <v>210</v>
      </c>
      <c r="AH219" s="166" t="s">
        <v>235</v>
      </c>
      <c r="AI219" s="169"/>
      <c r="AJ219" s="172">
        <v>44927</v>
      </c>
      <c r="AK219" s="172" t="s">
        <v>236</v>
      </c>
      <c r="AL219" s="175"/>
      <c r="AM219" s="26"/>
      <c r="AN219" s="26"/>
      <c r="AO219" s="26"/>
      <c r="AP219" s="26"/>
      <c r="AQ219" s="26"/>
      <c r="AR219" s="26"/>
      <c r="AS219" s="26"/>
      <c r="AT219" s="26"/>
      <c r="AU219" s="26"/>
      <c r="AV219" s="26"/>
      <c r="AW219" s="26"/>
      <c r="AX219" s="26"/>
      <c r="AY219" s="26"/>
      <c r="AZ219" s="26"/>
      <c r="BA219" s="26"/>
      <c r="BB219" s="26"/>
      <c r="BC219" s="26"/>
      <c r="BD219" s="26"/>
      <c r="BE219" s="26"/>
      <c r="BF219" s="26"/>
      <c r="BG219" s="26"/>
      <c r="BH219" s="26"/>
      <c r="BI219" s="26"/>
      <c r="BJ219" s="26"/>
      <c r="BK219" s="26"/>
      <c r="BL219" s="26"/>
      <c r="BM219" s="26"/>
      <c r="BN219" s="26"/>
      <c r="BO219" s="26"/>
    </row>
    <row r="220" spans="1:67" ht="73.5" customHeight="1" x14ac:dyDescent="0.3">
      <c r="A220" s="177"/>
      <c r="B220" s="180"/>
      <c r="C220" s="170"/>
      <c r="D220" s="173"/>
      <c r="E220" s="170"/>
      <c r="F220" s="170"/>
      <c r="G220" s="170"/>
      <c r="H220" s="173"/>
      <c r="I220" s="173"/>
      <c r="J220" s="170"/>
      <c r="K220" s="158"/>
      <c r="L220" s="183"/>
      <c r="M220" s="173"/>
      <c r="N220" s="158"/>
      <c r="O220" s="183"/>
      <c r="P220" s="161"/>
      <c r="Q220" s="22" t="s">
        <v>888</v>
      </c>
      <c r="R220" s="23" t="s">
        <v>225</v>
      </c>
      <c r="S220" s="23" t="s">
        <v>226</v>
      </c>
      <c r="T220" s="23" t="s">
        <v>227</v>
      </c>
      <c r="U220" s="23" t="s">
        <v>239</v>
      </c>
      <c r="V220" s="23" t="s">
        <v>229</v>
      </c>
      <c r="W220" s="23" t="s">
        <v>230</v>
      </c>
      <c r="X220" s="24" t="s">
        <v>885</v>
      </c>
      <c r="Y220" s="24" t="s">
        <v>886</v>
      </c>
      <c r="Z220" s="24" t="s">
        <v>887</v>
      </c>
      <c r="AA220" s="25">
        <v>0.4</v>
      </c>
      <c r="AB220" s="158"/>
      <c r="AC220" s="155"/>
      <c r="AD220" s="158"/>
      <c r="AE220" s="155"/>
      <c r="AF220" s="161"/>
      <c r="AG220" s="164"/>
      <c r="AH220" s="167"/>
      <c r="AI220" s="170"/>
      <c r="AJ220" s="173"/>
      <c r="AK220" s="173"/>
      <c r="AL220" s="173"/>
      <c r="AM220" s="14"/>
      <c r="AN220" s="14"/>
      <c r="AO220" s="14"/>
      <c r="AP220" s="14"/>
      <c r="AQ220" s="14"/>
      <c r="AR220" s="14"/>
      <c r="AS220" s="14"/>
      <c r="AT220" s="14"/>
      <c r="AU220" s="14"/>
      <c r="AV220" s="14"/>
      <c r="AW220" s="14"/>
      <c r="AX220" s="14"/>
      <c r="AY220" s="14"/>
      <c r="AZ220" s="14"/>
      <c r="BA220" s="14"/>
      <c r="BB220" s="14"/>
      <c r="BC220" s="14"/>
      <c r="BD220" s="14"/>
      <c r="BE220" s="14"/>
      <c r="BF220" s="14"/>
      <c r="BG220" s="14"/>
      <c r="BH220" s="14"/>
      <c r="BI220" s="14"/>
      <c r="BJ220" s="14"/>
      <c r="BK220" s="14"/>
      <c r="BL220" s="14"/>
      <c r="BM220" s="14"/>
      <c r="BN220" s="14"/>
      <c r="BO220" s="14"/>
    </row>
    <row r="221" spans="1:67" ht="73.5" customHeight="1" x14ac:dyDescent="0.3">
      <c r="A221" s="178"/>
      <c r="B221" s="181"/>
      <c r="C221" s="171"/>
      <c r="D221" s="174"/>
      <c r="E221" s="171"/>
      <c r="F221" s="171"/>
      <c r="G221" s="171"/>
      <c r="H221" s="174"/>
      <c r="I221" s="174"/>
      <c r="J221" s="171"/>
      <c r="K221" s="159"/>
      <c r="L221" s="184"/>
      <c r="M221" s="174"/>
      <c r="N221" s="159"/>
      <c r="O221" s="184"/>
      <c r="P221" s="162"/>
      <c r="Q221" s="22" t="s">
        <v>242</v>
      </c>
      <c r="R221" s="23">
        <v>0</v>
      </c>
      <c r="S221" s="23" t="s">
        <v>236</v>
      </c>
      <c r="T221" s="23">
        <v>0</v>
      </c>
      <c r="U221" s="23">
        <v>0</v>
      </c>
      <c r="V221" s="23">
        <v>0</v>
      </c>
      <c r="W221" s="23">
        <v>0</v>
      </c>
      <c r="X221" s="24">
        <v>0</v>
      </c>
      <c r="Y221" s="24">
        <v>0</v>
      </c>
      <c r="Z221" s="24">
        <v>0</v>
      </c>
      <c r="AA221" s="25" t="s">
        <v>236</v>
      </c>
      <c r="AB221" s="159"/>
      <c r="AC221" s="156"/>
      <c r="AD221" s="159"/>
      <c r="AE221" s="156"/>
      <c r="AF221" s="162"/>
      <c r="AG221" s="165"/>
      <c r="AH221" s="168"/>
      <c r="AI221" s="171"/>
      <c r="AJ221" s="174"/>
      <c r="AK221" s="174"/>
      <c r="AL221" s="174"/>
      <c r="AM221" s="14"/>
      <c r="AN221" s="14"/>
      <c r="AO221" s="14"/>
      <c r="AP221" s="14"/>
      <c r="AQ221" s="14"/>
      <c r="AR221" s="14"/>
      <c r="AS221" s="14"/>
      <c r="AT221" s="14"/>
      <c r="AU221" s="14"/>
      <c r="AV221" s="14"/>
      <c r="AW221" s="14"/>
      <c r="AX221" s="14"/>
      <c r="AY221" s="14"/>
      <c r="AZ221" s="14"/>
      <c r="BA221" s="14"/>
      <c r="BB221" s="14"/>
      <c r="BC221" s="14"/>
      <c r="BD221" s="14"/>
      <c r="BE221" s="14"/>
      <c r="BF221" s="14"/>
      <c r="BG221" s="14"/>
      <c r="BH221" s="14"/>
      <c r="BI221" s="14"/>
      <c r="BJ221" s="14"/>
      <c r="BK221" s="14"/>
      <c r="BL221" s="14"/>
      <c r="BM221" s="14"/>
      <c r="BN221" s="14"/>
      <c r="BO221" s="14"/>
    </row>
    <row r="222" spans="1:67" ht="73.5" customHeight="1" x14ac:dyDescent="0.25">
      <c r="A222" s="176">
        <v>73</v>
      </c>
      <c r="B222" s="179" t="s">
        <v>879</v>
      </c>
      <c r="C222" s="169" t="s">
        <v>889</v>
      </c>
      <c r="D222" s="175" t="s">
        <v>213</v>
      </c>
      <c r="E222" s="169" t="s">
        <v>890</v>
      </c>
      <c r="F222" s="169" t="s">
        <v>891</v>
      </c>
      <c r="G222" s="169" t="s">
        <v>892</v>
      </c>
      <c r="H222" s="175" t="s">
        <v>258</v>
      </c>
      <c r="I222" s="175" t="s">
        <v>218</v>
      </c>
      <c r="J222" s="169" t="s">
        <v>248</v>
      </c>
      <c r="K222" s="157" t="s">
        <v>249</v>
      </c>
      <c r="L222" s="182">
        <v>0.6</v>
      </c>
      <c r="M222" s="175" t="s">
        <v>390</v>
      </c>
      <c r="N222" s="157" t="s">
        <v>391</v>
      </c>
      <c r="O222" s="182">
        <v>0.2</v>
      </c>
      <c r="P222" s="160" t="s">
        <v>222</v>
      </c>
      <c r="Q222" s="22" t="s">
        <v>893</v>
      </c>
      <c r="R222" s="23" t="s">
        <v>225</v>
      </c>
      <c r="S222" s="23" t="s">
        <v>226</v>
      </c>
      <c r="T222" s="23" t="s">
        <v>227</v>
      </c>
      <c r="U222" s="23" t="s">
        <v>228</v>
      </c>
      <c r="V222" s="23" t="s">
        <v>229</v>
      </c>
      <c r="W222" s="23" t="s">
        <v>230</v>
      </c>
      <c r="X222" s="24" t="s">
        <v>894</v>
      </c>
      <c r="Y222" s="24" t="s">
        <v>895</v>
      </c>
      <c r="Z222" s="24" t="s">
        <v>896</v>
      </c>
      <c r="AA222" s="25">
        <v>0.4</v>
      </c>
      <c r="AB222" s="157" t="s">
        <v>234</v>
      </c>
      <c r="AC222" s="154">
        <v>0.12959999999999999</v>
      </c>
      <c r="AD222" s="157" t="s">
        <v>391</v>
      </c>
      <c r="AE222" s="154">
        <v>0.2</v>
      </c>
      <c r="AF222" s="160" t="s">
        <v>374</v>
      </c>
      <c r="AG222" s="163" t="s">
        <v>210</v>
      </c>
      <c r="AH222" s="166" t="s">
        <v>235</v>
      </c>
      <c r="AI222" s="169"/>
      <c r="AJ222" s="172"/>
      <c r="AK222" s="172" t="s">
        <v>236</v>
      </c>
      <c r="AL222" s="175"/>
      <c r="AM222" s="26"/>
      <c r="AN222" s="26"/>
      <c r="AO222" s="26"/>
      <c r="AP222" s="26"/>
      <c r="AQ222" s="26"/>
      <c r="AR222" s="26"/>
      <c r="AS222" s="26"/>
      <c r="AT222" s="26"/>
      <c r="AU222" s="26"/>
      <c r="AV222" s="26"/>
      <c r="AW222" s="26"/>
      <c r="AX222" s="26"/>
      <c r="AY222" s="26"/>
      <c r="AZ222" s="26"/>
      <c r="BA222" s="26"/>
      <c r="BB222" s="26"/>
      <c r="BC222" s="26"/>
      <c r="BD222" s="26"/>
      <c r="BE222" s="26"/>
      <c r="BF222" s="26"/>
      <c r="BG222" s="26"/>
      <c r="BH222" s="26"/>
      <c r="BI222" s="26"/>
      <c r="BJ222" s="26"/>
      <c r="BK222" s="26"/>
      <c r="BL222" s="26"/>
      <c r="BM222" s="26"/>
      <c r="BN222" s="26"/>
      <c r="BO222" s="26"/>
    </row>
    <row r="223" spans="1:67" ht="73.5" customHeight="1" x14ac:dyDescent="0.3">
      <c r="A223" s="177"/>
      <c r="B223" s="180"/>
      <c r="C223" s="170"/>
      <c r="D223" s="173"/>
      <c r="E223" s="170"/>
      <c r="F223" s="170"/>
      <c r="G223" s="170"/>
      <c r="H223" s="173"/>
      <c r="I223" s="173"/>
      <c r="J223" s="170"/>
      <c r="K223" s="158"/>
      <c r="L223" s="183"/>
      <c r="M223" s="173"/>
      <c r="N223" s="158"/>
      <c r="O223" s="183"/>
      <c r="P223" s="161"/>
      <c r="Q223" s="22" t="s">
        <v>897</v>
      </c>
      <c r="R223" s="23" t="s">
        <v>225</v>
      </c>
      <c r="S223" s="23" t="s">
        <v>226</v>
      </c>
      <c r="T223" s="23" t="s">
        <v>227</v>
      </c>
      <c r="U223" s="23" t="s">
        <v>228</v>
      </c>
      <c r="V223" s="23" t="s">
        <v>229</v>
      </c>
      <c r="W223" s="23" t="s">
        <v>230</v>
      </c>
      <c r="X223" s="24" t="s">
        <v>894</v>
      </c>
      <c r="Y223" s="24" t="s">
        <v>895</v>
      </c>
      <c r="Z223" s="24" t="s">
        <v>896</v>
      </c>
      <c r="AA223" s="25">
        <v>0.4</v>
      </c>
      <c r="AB223" s="158"/>
      <c r="AC223" s="155"/>
      <c r="AD223" s="158"/>
      <c r="AE223" s="155"/>
      <c r="AF223" s="161"/>
      <c r="AG223" s="164"/>
      <c r="AH223" s="167"/>
      <c r="AI223" s="170"/>
      <c r="AJ223" s="173"/>
      <c r="AK223" s="173"/>
      <c r="AL223" s="173"/>
      <c r="AM223" s="14"/>
      <c r="AN223" s="14"/>
      <c r="AO223" s="14"/>
      <c r="AP223" s="14"/>
      <c r="AQ223" s="14"/>
      <c r="AR223" s="14"/>
      <c r="AS223" s="14"/>
      <c r="AT223" s="14"/>
      <c r="AU223" s="14"/>
      <c r="AV223" s="14"/>
      <c r="AW223" s="14"/>
      <c r="AX223" s="14"/>
      <c r="AY223" s="14"/>
      <c r="AZ223" s="14"/>
      <c r="BA223" s="14"/>
      <c r="BB223" s="14"/>
      <c r="BC223" s="14"/>
      <c r="BD223" s="14"/>
      <c r="BE223" s="14"/>
      <c r="BF223" s="14"/>
      <c r="BG223" s="14"/>
      <c r="BH223" s="14"/>
      <c r="BI223" s="14"/>
      <c r="BJ223" s="14"/>
      <c r="BK223" s="14"/>
      <c r="BL223" s="14"/>
      <c r="BM223" s="14"/>
      <c r="BN223" s="14"/>
      <c r="BO223" s="14"/>
    </row>
    <row r="224" spans="1:67" ht="73.5" customHeight="1" x14ac:dyDescent="0.3">
      <c r="A224" s="178"/>
      <c r="B224" s="181"/>
      <c r="C224" s="171"/>
      <c r="D224" s="174"/>
      <c r="E224" s="171"/>
      <c r="F224" s="171"/>
      <c r="G224" s="171"/>
      <c r="H224" s="174"/>
      <c r="I224" s="174"/>
      <c r="J224" s="171"/>
      <c r="K224" s="159"/>
      <c r="L224" s="184"/>
      <c r="M224" s="174"/>
      <c r="N224" s="159"/>
      <c r="O224" s="184"/>
      <c r="P224" s="162"/>
      <c r="Q224" s="22" t="s">
        <v>898</v>
      </c>
      <c r="R224" s="23" t="s">
        <v>225</v>
      </c>
      <c r="S224" s="23" t="s">
        <v>226</v>
      </c>
      <c r="T224" s="23" t="s">
        <v>227</v>
      </c>
      <c r="U224" s="23" t="s">
        <v>228</v>
      </c>
      <c r="V224" s="23" t="s">
        <v>229</v>
      </c>
      <c r="W224" s="23" t="s">
        <v>230</v>
      </c>
      <c r="X224" s="24" t="s">
        <v>894</v>
      </c>
      <c r="Y224" s="24" t="s">
        <v>895</v>
      </c>
      <c r="Z224" s="24" t="s">
        <v>896</v>
      </c>
      <c r="AA224" s="25">
        <v>0.4</v>
      </c>
      <c r="AB224" s="159"/>
      <c r="AC224" s="156"/>
      <c r="AD224" s="159"/>
      <c r="AE224" s="156"/>
      <c r="AF224" s="162"/>
      <c r="AG224" s="165"/>
      <c r="AH224" s="168"/>
      <c r="AI224" s="171"/>
      <c r="AJ224" s="174"/>
      <c r="AK224" s="174"/>
      <c r="AL224" s="174"/>
      <c r="AM224" s="14"/>
      <c r="AN224" s="14"/>
      <c r="AO224" s="14"/>
      <c r="AP224" s="14"/>
      <c r="AQ224" s="14"/>
      <c r="AR224" s="14"/>
      <c r="AS224" s="14"/>
      <c r="AT224" s="14"/>
      <c r="AU224" s="14"/>
      <c r="AV224" s="14"/>
      <c r="AW224" s="14"/>
      <c r="AX224" s="14"/>
      <c r="AY224" s="14"/>
      <c r="AZ224" s="14"/>
      <c r="BA224" s="14"/>
      <c r="BB224" s="14"/>
      <c r="BC224" s="14"/>
      <c r="BD224" s="14"/>
      <c r="BE224" s="14"/>
      <c r="BF224" s="14"/>
      <c r="BG224" s="14"/>
      <c r="BH224" s="14"/>
      <c r="BI224" s="14"/>
      <c r="BJ224" s="14"/>
      <c r="BK224" s="14"/>
      <c r="BL224" s="14"/>
      <c r="BM224" s="14"/>
      <c r="BN224" s="14"/>
      <c r="BO224" s="14"/>
    </row>
    <row r="225" spans="1:67" ht="73.5" customHeight="1" x14ac:dyDescent="0.25">
      <c r="A225" s="176">
        <v>74</v>
      </c>
      <c r="B225" s="179" t="s">
        <v>879</v>
      </c>
      <c r="C225" s="169" t="s">
        <v>899</v>
      </c>
      <c r="D225" s="175" t="s">
        <v>213</v>
      </c>
      <c r="E225" s="169" t="s">
        <v>900</v>
      </c>
      <c r="F225" s="169" t="s">
        <v>901</v>
      </c>
      <c r="G225" s="169" t="s">
        <v>902</v>
      </c>
      <c r="H225" s="175" t="s">
        <v>274</v>
      </c>
      <c r="I225" s="175" t="s">
        <v>218</v>
      </c>
      <c r="J225" s="169" t="s">
        <v>275</v>
      </c>
      <c r="K225" s="157" t="s">
        <v>276</v>
      </c>
      <c r="L225" s="182">
        <v>0.4</v>
      </c>
      <c r="M225" s="175" t="s">
        <v>390</v>
      </c>
      <c r="N225" s="157" t="s">
        <v>391</v>
      </c>
      <c r="O225" s="182">
        <v>0.2</v>
      </c>
      <c r="P225" s="160" t="s">
        <v>374</v>
      </c>
      <c r="Q225" s="22" t="s">
        <v>903</v>
      </c>
      <c r="R225" s="23" t="s">
        <v>225</v>
      </c>
      <c r="S225" s="23" t="s">
        <v>226</v>
      </c>
      <c r="T225" s="23" t="s">
        <v>227</v>
      </c>
      <c r="U225" s="23" t="s">
        <v>228</v>
      </c>
      <c r="V225" s="23" t="s">
        <v>229</v>
      </c>
      <c r="W225" s="23" t="s">
        <v>230</v>
      </c>
      <c r="X225" s="24" t="s">
        <v>904</v>
      </c>
      <c r="Y225" s="24" t="s">
        <v>905</v>
      </c>
      <c r="Z225" s="24" t="s">
        <v>906</v>
      </c>
      <c r="AA225" s="25">
        <v>0.4</v>
      </c>
      <c r="AB225" s="157" t="s">
        <v>234</v>
      </c>
      <c r="AC225" s="154">
        <v>0.14399999999999999</v>
      </c>
      <c r="AD225" s="157" t="s">
        <v>391</v>
      </c>
      <c r="AE225" s="154">
        <v>0.2</v>
      </c>
      <c r="AF225" s="160" t="s">
        <v>374</v>
      </c>
      <c r="AG225" s="163" t="s">
        <v>210</v>
      </c>
      <c r="AH225" s="166" t="s">
        <v>235</v>
      </c>
      <c r="AI225" s="169"/>
      <c r="AJ225" s="172"/>
      <c r="AK225" s="172" t="s">
        <v>236</v>
      </c>
      <c r="AL225" s="175"/>
      <c r="AM225" s="26"/>
      <c r="AN225" s="26"/>
      <c r="AO225" s="26"/>
      <c r="AP225" s="26"/>
      <c r="AQ225" s="26"/>
      <c r="AR225" s="26"/>
      <c r="AS225" s="26"/>
      <c r="AT225" s="26"/>
      <c r="AU225" s="26"/>
      <c r="AV225" s="26"/>
      <c r="AW225" s="26"/>
      <c r="AX225" s="26"/>
      <c r="AY225" s="26"/>
      <c r="AZ225" s="26"/>
      <c r="BA225" s="26"/>
      <c r="BB225" s="26"/>
      <c r="BC225" s="26"/>
      <c r="BD225" s="26"/>
      <c r="BE225" s="26"/>
      <c r="BF225" s="26"/>
      <c r="BG225" s="26"/>
      <c r="BH225" s="26"/>
      <c r="BI225" s="26"/>
      <c r="BJ225" s="26"/>
      <c r="BK225" s="26"/>
      <c r="BL225" s="26"/>
      <c r="BM225" s="26"/>
      <c r="BN225" s="26"/>
      <c r="BO225" s="26"/>
    </row>
    <row r="226" spans="1:67" ht="73.5" customHeight="1" x14ac:dyDescent="0.3">
      <c r="A226" s="177"/>
      <c r="B226" s="180"/>
      <c r="C226" s="170"/>
      <c r="D226" s="173"/>
      <c r="E226" s="170"/>
      <c r="F226" s="170"/>
      <c r="G226" s="170"/>
      <c r="H226" s="173"/>
      <c r="I226" s="173"/>
      <c r="J226" s="170"/>
      <c r="K226" s="158"/>
      <c r="L226" s="183"/>
      <c r="M226" s="173"/>
      <c r="N226" s="158"/>
      <c r="O226" s="183"/>
      <c r="P226" s="161"/>
      <c r="Q226" s="22" t="s">
        <v>907</v>
      </c>
      <c r="R226" s="23" t="s">
        <v>225</v>
      </c>
      <c r="S226" s="23" t="s">
        <v>226</v>
      </c>
      <c r="T226" s="23" t="s">
        <v>227</v>
      </c>
      <c r="U226" s="23" t="s">
        <v>228</v>
      </c>
      <c r="V226" s="23" t="s">
        <v>229</v>
      </c>
      <c r="W226" s="23" t="s">
        <v>230</v>
      </c>
      <c r="X226" s="24" t="s">
        <v>904</v>
      </c>
      <c r="Y226" s="24" t="s">
        <v>905</v>
      </c>
      <c r="Z226" s="24" t="s">
        <v>906</v>
      </c>
      <c r="AA226" s="25">
        <v>0.4</v>
      </c>
      <c r="AB226" s="158"/>
      <c r="AC226" s="155"/>
      <c r="AD226" s="158"/>
      <c r="AE226" s="155"/>
      <c r="AF226" s="161"/>
      <c r="AG226" s="164"/>
      <c r="AH226" s="167"/>
      <c r="AI226" s="170"/>
      <c r="AJ226" s="173"/>
      <c r="AK226" s="173"/>
      <c r="AL226" s="173"/>
      <c r="AM226" s="14"/>
      <c r="AN226" s="14"/>
      <c r="AO226" s="14"/>
      <c r="AP226" s="14"/>
      <c r="AQ226" s="14"/>
      <c r="AR226" s="14"/>
      <c r="AS226" s="14"/>
      <c r="AT226" s="14"/>
      <c r="AU226" s="14"/>
      <c r="AV226" s="14"/>
      <c r="AW226" s="14"/>
      <c r="AX226" s="14"/>
      <c r="AY226" s="14"/>
      <c r="AZ226" s="14"/>
      <c r="BA226" s="14"/>
      <c r="BB226" s="14"/>
      <c r="BC226" s="14"/>
      <c r="BD226" s="14"/>
      <c r="BE226" s="14"/>
      <c r="BF226" s="14"/>
      <c r="BG226" s="14"/>
      <c r="BH226" s="14"/>
      <c r="BI226" s="14"/>
      <c r="BJ226" s="14"/>
      <c r="BK226" s="14"/>
      <c r="BL226" s="14"/>
      <c r="BM226" s="14"/>
      <c r="BN226" s="14"/>
      <c r="BO226" s="14"/>
    </row>
    <row r="227" spans="1:67" ht="73.5" customHeight="1" x14ac:dyDescent="0.3">
      <c r="A227" s="178"/>
      <c r="B227" s="181"/>
      <c r="C227" s="171"/>
      <c r="D227" s="174"/>
      <c r="E227" s="171"/>
      <c r="F227" s="171"/>
      <c r="G227" s="171"/>
      <c r="H227" s="174"/>
      <c r="I227" s="174"/>
      <c r="J227" s="171"/>
      <c r="K227" s="159"/>
      <c r="L227" s="184"/>
      <c r="M227" s="174"/>
      <c r="N227" s="159"/>
      <c r="O227" s="184"/>
      <c r="P227" s="162"/>
      <c r="Q227" s="22" t="s">
        <v>242</v>
      </c>
      <c r="R227" s="23">
        <v>0</v>
      </c>
      <c r="S227" s="23" t="s">
        <v>236</v>
      </c>
      <c r="T227" s="23">
        <v>0</v>
      </c>
      <c r="U227" s="23">
        <v>0</v>
      </c>
      <c r="V227" s="23">
        <v>0</v>
      </c>
      <c r="W227" s="23">
        <v>0</v>
      </c>
      <c r="X227" s="24">
        <v>0</v>
      </c>
      <c r="Y227" s="24">
        <v>0</v>
      </c>
      <c r="Z227" s="24">
        <v>0</v>
      </c>
      <c r="AA227" s="25" t="s">
        <v>236</v>
      </c>
      <c r="AB227" s="159"/>
      <c r="AC227" s="156"/>
      <c r="AD227" s="159"/>
      <c r="AE227" s="156"/>
      <c r="AF227" s="162"/>
      <c r="AG227" s="165"/>
      <c r="AH227" s="168"/>
      <c r="AI227" s="171"/>
      <c r="AJ227" s="174"/>
      <c r="AK227" s="174"/>
      <c r="AL227" s="174"/>
      <c r="AM227" s="14"/>
      <c r="AN227" s="14"/>
      <c r="AO227" s="14"/>
      <c r="AP227" s="14"/>
      <c r="AQ227" s="14"/>
      <c r="AR227" s="14"/>
      <c r="AS227" s="14"/>
      <c r="AT227" s="14"/>
      <c r="AU227" s="14"/>
      <c r="AV227" s="14"/>
      <c r="AW227" s="14"/>
      <c r="AX227" s="14"/>
      <c r="AY227" s="14"/>
      <c r="AZ227" s="14"/>
      <c r="BA227" s="14"/>
      <c r="BB227" s="14"/>
      <c r="BC227" s="14"/>
      <c r="BD227" s="14"/>
      <c r="BE227" s="14"/>
      <c r="BF227" s="14"/>
      <c r="BG227" s="14"/>
      <c r="BH227" s="14"/>
      <c r="BI227" s="14"/>
      <c r="BJ227" s="14"/>
      <c r="BK227" s="14"/>
      <c r="BL227" s="14"/>
      <c r="BM227" s="14"/>
      <c r="BN227" s="14"/>
      <c r="BO227" s="14"/>
    </row>
    <row r="228" spans="1:67" ht="73.5" customHeight="1" x14ac:dyDescent="0.25">
      <c r="A228" s="176">
        <v>75</v>
      </c>
      <c r="B228" s="179" t="s">
        <v>879</v>
      </c>
      <c r="C228" s="169" t="s">
        <v>908</v>
      </c>
      <c r="D228" s="175" t="s">
        <v>213</v>
      </c>
      <c r="E228" s="169" t="s">
        <v>909</v>
      </c>
      <c r="F228" s="169" t="s">
        <v>910</v>
      </c>
      <c r="G228" s="169" t="s">
        <v>911</v>
      </c>
      <c r="H228" s="175" t="s">
        <v>308</v>
      </c>
      <c r="I228" s="175" t="s">
        <v>218</v>
      </c>
      <c r="J228" s="169" t="s">
        <v>248</v>
      </c>
      <c r="K228" s="157" t="s">
        <v>249</v>
      </c>
      <c r="L228" s="182">
        <v>0.6</v>
      </c>
      <c r="M228" s="175" t="s">
        <v>277</v>
      </c>
      <c r="N228" s="157" t="s">
        <v>278</v>
      </c>
      <c r="O228" s="182">
        <v>0.8</v>
      </c>
      <c r="P228" s="160" t="s">
        <v>223</v>
      </c>
      <c r="Q228" s="22" t="s">
        <v>912</v>
      </c>
      <c r="R228" s="23" t="s">
        <v>225</v>
      </c>
      <c r="S228" s="23" t="s">
        <v>226</v>
      </c>
      <c r="T228" s="23" t="s">
        <v>227</v>
      </c>
      <c r="U228" s="23" t="s">
        <v>228</v>
      </c>
      <c r="V228" s="23" t="s">
        <v>229</v>
      </c>
      <c r="W228" s="23" t="s">
        <v>230</v>
      </c>
      <c r="X228" s="24" t="s">
        <v>913</v>
      </c>
      <c r="Y228" s="24" t="s">
        <v>914</v>
      </c>
      <c r="Z228" s="24" t="s">
        <v>915</v>
      </c>
      <c r="AA228" s="25">
        <v>0.4</v>
      </c>
      <c r="AB228" s="157" t="s">
        <v>234</v>
      </c>
      <c r="AC228" s="154">
        <v>0.216</v>
      </c>
      <c r="AD228" s="157" t="s">
        <v>278</v>
      </c>
      <c r="AE228" s="154">
        <v>0.8</v>
      </c>
      <c r="AF228" s="160" t="s">
        <v>223</v>
      </c>
      <c r="AG228" s="163" t="s">
        <v>282</v>
      </c>
      <c r="AH228" s="166" t="s">
        <v>283</v>
      </c>
      <c r="AI228" s="169" t="s">
        <v>916</v>
      </c>
      <c r="AJ228" s="172" t="s">
        <v>496</v>
      </c>
      <c r="AK228" s="172" t="s">
        <v>286</v>
      </c>
      <c r="AL228" s="175" t="s">
        <v>917</v>
      </c>
      <c r="AM228" s="26"/>
      <c r="AN228" s="26"/>
      <c r="AO228" s="26"/>
      <c r="AP228" s="26"/>
      <c r="AQ228" s="26"/>
      <c r="AR228" s="26"/>
      <c r="AS228" s="26"/>
      <c r="AT228" s="26"/>
      <c r="AU228" s="26"/>
      <c r="AV228" s="26"/>
      <c r="AW228" s="26"/>
      <c r="AX228" s="26"/>
      <c r="AY228" s="26"/>
      <c r="AZ228" s="26"/>
      <c r="BA228" s="26"/>
      <c r="BB228" s="26"/>
      <c r="BC228" s="26"/>
      <c r="BD228" s="26"/>
      <c r="BE228" s="26"/>
      <c r="BF228" s="26"/>
      <c r="BG228" s="26"/>
      <c r="BH228" s="26"/>
      <c r="BI228" s="26"/>
      <c r="BJ228" s="26"/>
      <c r="BK228" s="26"/>
      <c r="BL228" s="26"/>
      <c r="BM228" s="26"/>
      <c r="BN228" s="26"/>
      <c r="BO228" s="26"/>
    </row>
    <row r="229" spans="1:67" ht="73.5" customHeight="1" x14ac:dyDescent="0.3">
      <c r="A229" s="177"/>
      <c r="B229" s="180"/>
      <c r="C229" s="170"/>
      <c r="D229" s="173"/>
      <c r="E229" s="170"/>
      <c r="F229" s="170"/>
      <c r="G229" s="170"/>
      <c r="H229" s="173"/>
      <c r="I229" s="173"/>
      <c r="J229" s="170"/>
      <c r="K229" s="158"/>
      <c r="L229" s="183"/>
      <c r="M229" s="173"/>
      <c r="N229" s="158"/>
      <c r="O229" s="183"/>
      <c r="P229" s="161"/>
      <c r="Q229" s="22" t="s">
        <v>918</v>
      </c>
      <c r="R229" s="23" t="s">
        <v>225</v>
      </c>
      <c r="S229" s="23" t="s">
        <v>226</v>
      </c>
      <c r="T229" s="23" t="s">
        <v>227</v>
      </c>
      <c r="U229" s="23" t="s">
        <v>228</v>
      </c>
      <c r="V229" s="23" t="s">
        <v>229</v>
      </c>
      <c r="W229" s="23" t="s">
        <v>230</v>
      </c>
      <c r="X229" s="24" t="s">
        <v>913</v>
      </c>
      <c r="Y229" s="24" t="s">
        <v>914</v>
      </c>
      <c r="Z229" s="24" t="s">
        <v>915</v>
      </c>
      <c r="AA229" s="25">
        <v>0.4</v>
      </c>
      <c r="AB229" s="158"/>
      <c r="AC229" s="155"/>
      <c r="AD229" s="158"/>
      <c r="AE229" s="155"/>
      <c r="AF229" s="161"/>
      <c r="AG229" s="164"/>
      <c r="AH229" s="167"/>
      <c r="AI229" s="170"/>
      <c r="AJ229" s="173"/>
      <c r="AK229" s="173"/>
      <c r="AL229" s="173"/>
      <c r="AM229" s="14"/>
      <c r="AN229" s="14"/>
      <c r="AO229" s="14"/>
      <c r="AP229" s="14"/>
      <c r="AQ229" s="14"/>
      <c r="AR229" s="14"/>
      <c r="AS229" s="14"/>
      <c r="AT229" s="14"/>
      <c r="AU229" s="14"/>
      <c r="AV229" s="14"/>
      <c r="AW229" s="14"/>
      <c r="AX229" s="14"/>
      <c r="AY229" s="14"/>
      <c r="AZ229" s="14"/>
      <c r="BA229" s="14"/>
      <c r="BB229" s="14"/>
      <c r="BC229" s="14"/>
      <c r="BD229" s="14"/>
      <c r="BE229" s="14"/>
      <c r="BF229" s="14"/>
      <c r="BG229" s="14"/>
      <c r="BH229" s="14"/>
      <c r="BI229" s="14"/>
      <c r="BJ229" s="14"/>
      <c r="BK229" s="14"/>
      <c r="BL229" s="14"/>
      <c r="BM229" s="14"/>
      <c r="BN229" s="14"/>
      <c r="BO229" s="14"/>
    </row>
    <row r="230" spans="1:67" ht="73.5" customHeight="1" x14ac:dyDescent="0.3">
      <c r="A230" s="178"/>
      <c r="B230" s="181"/>
      <c r="C230" s="171"/>
      <c r="D230" s="174"/>
      <c r="E230" s="171"/>
      <c r="F230" s="171"/>
      <c r="G230" s="171"/>
      <c r="H230" s="174"/>
      <c r="I230" s="174"/>
      <c r="J230" s="171"/>
      <c r="K230" s="159"/>
      <c r="L230" s="184"/>
      <c r="M230" s="174"/>
      <c r="N230" s="159"/>
      <c r="O230" s="184"/>
      <c r="P230" s="162"/>
      <c r="Q230" s="22" t="s">
        <v>242</v>
      </c>
      <c r="R230" s="23">
        <v>0</v>
      </c>
      <c r="S230" s="23" t="s">
        <v>236</v>
      </c>
      <c r="T230" s="23">
        <v>0</v>
      </c>
      <c r="U230" s="23">
        <v>0</v>
      </c>
      <c r="V230" s="23">
        <v>0</v>
      </c>
      <c r="W230" s="23">
        <v>0</v>
      </c>
      <c r="X230" s="24">
        <v>0</v>
      </c>
      <c r="Y230" s="24">
        <v>0</v>
      </c>
      <c r="Z230" s="24">
        <v>0</v>
      </c>
      <c r="AA230" s="25" t="s">
        <v>236</v>
      </c>
      <c r="AB230" s="159"/>
      <c r="AC230" s="156"/>
      <c r="AD230" s="159"/>
      <c r="AE230" s="156"/>
      <c r="AF230" s="162"/>
      <c r="AG230" s="165"/>
      <c r="AH230" s="168"/>
      <c r="AI230" s="171"/>
      <c r="AJ230" s="174"/>
      <c r="AK230" s="174"/>
      <c r="AL230" s="174"/>
      <c r="AM230" s="14"/>
      <c r="AN230" s="14"/>
      <c r="AO230" s="14"/>
      <c r="AP230" s="14"/>
      <c r="AQ230" s="14"/>
      <c r="AR230" s="14"/>
      <c r="AS230" s="14"/>
      <c r="AT230" s="14"/>
      <c r="AU230" s="14"/>
      <c r="AV230" s="14"/>
      <c r="AW230" s="14"/>
      <c r="AX230" s="14"/>
      <c r="AY230" s="14"/>
      <c r="AZ230" s="14"/>
      <c r="BA230" s="14"/>
      <c r="BB230" s="14"/>
      <c r="BC230" s="14"/>
      <c r="BD230" s="14"/>
      <c r="BE230" s="14"/>
      <c r="BF230" s="14"/>
      <c r="BG230" s="14"/>
      <c r="BH230" s="14"/>
      <c r="BI230" s="14"/>
      <c r="BJ230" s="14"/>
      <c r="BK230" s="14"/>
      <c r="BL230" s="14"/>
      <c r="BM230" s="14"/>
      <c r="BN230" s="14"/>
      <c r="BO230" s="14"/>
    </row>
    <row r="231" spans="1:67" ht="73.5" customHeight="1" x14ac:dyDescent="0.25">
      <c r="A231" s="176">
        <v>76</v>
      </c>
      <c r="B231" s="179" t="s">
        <v>879</v>
      </c>
      <c r="C231" s="169" t="s">
        <v>880</v>
      </c>
      <c r="D231" s="175" t="s">
        <v>213</v>
      </c>
      <c r="E231" s="169" t="s">
        <v>919</v>
      </c>
      <c r="F231" s="169" t="s">
        <v>920</v>
      </c>
      <c r="G231" s="169" t="s">
        <v>921</v>
      </c>
      <c r="H231" s="175" t="s">
        <v>344</v>
      </c>
      <c r="I231" s="175" t="s">
        <v>345</v>
      </c>
      <c r="J231" s="169" t="s">
        <v>346</v>
      </c>
      <c r="K231" s="157" t="s">
        <v>347</v>
      </c>
      <c r="L231" s="182">
        <v>0.2</v>
      </c>
      <c r="M231" s="175" t="s">
        <v>348</v>
      </c>
      <c r="N231" s="157" t="s">
        <v>278</v>
      </c>
      <c r="O231" s="182">
        <v>0.8</v>
      </c>
      <c r="P231" s="160" t="s">
        <v>223</v>
      </c>
      <c r="Q231" s="22" t="s">
        <v>922</v>
      </c>
      <c r="R231" s="23" t="s">
        <v>348</v>
      </c>
      <c r="S231" s="23" t="s">
        <v>348</v>
      </c>
      <c r="T231" s="23" t="s">
        <v>348</v>
      </c>
      <c r="U231" s="23" t="s">
        <v>348</v>
      </c>
      <c r="V231" s="23" t="s">
        <v>348</v>
      </c>
      <c r="W231" s="23" t="s">
        <v>348</v>
      </c>
      <c r="X231" s="24" t="s">
        <v>348</v>
      </c>
      <c r="Y231" s="24" t="s">
        <v>348</v>
      </c>
      <c r="Z231" s="24" t="s">
        <v>348</v>
      </c>
      <c r="AA231" s="25" t="s">
        <v>350</v>
      </c>
      <c r="AB231" s="157" t="s">
        <v>347</v>
      </c>
      <c r="AC231" s="154" t="s">
        <v>350</v>
      </c>
      <c r="AD231" s="157" t="s">
        <v>278</v>
      </c>
      <c r="AE231" s="154" t="s">
        <v>350</v>
      </c>
      <c r="AF231" s="160" t="s">
        <v>223</v>
      </c>
      <c r="AG231" s="163" t="s">
        <v>351</v>
      </c>
      <c r="AH231" s="166" t="s">
        <v>283</v>
      </c>
      <c r="AI231" s="169" t="s">
        <v>923</v>
      </c>
      <c r="AJ231" s="172" t="s">
        <v>496</v>
      </c>
      <c r="AK231" s="172" t="s">
        <v>286</v>
      </c>
      <c r="AL231" s="175" t="s">
        <v>917</v>
      </c>
      <c r="AM231" s="26"/>
      <c r="AN231" s="26"/>
      <c r="AO231" s="26"/>
      <c r="AP231" s="26"/>
      <c r="AQ231" s="26"/>
      <c r="AR231" s="26"/>
      <c r="AS231" s="26"/>
      <c r="AT231" s="26"/>
      <c r="AU231" s="26"/>
      <c r="AV231" s="26"/>
      <c r="AW231" s="26"/>
      <c r="AX231" s="26"/>
      <c r="AY231" s="26"/>
      <c r="AZ231" s="26"/>
      <c r="BA231" s="26"/>
      <c r="BB231" s="26"/>
      <c r="BC231" s="26"/>
      <c r="BD231" s="26"/>
      <c r="BE231" s="26"/>
      <c r="BF231" s="26"/>
      <c r="BG231" s="26"/>
      <c r="BH231" s="26"/>
      <c r="BI231" s="26"/>
      <c r="BJ231" s="26"/>
      <c r="BK231" s="26"/>
      <c r="BL231" s="26"/>
      <c r="BM231" s="26"/>
      <c r="BN231" s="26"/>
      <c r="BO231" s="26"/>
    </row>
    <row r="232" spans="1:67" ht="73.5" customHeight="1" x14ac:dyDescent="0.3">
      <c r="A232" s="177"/>
      <c r="B232" s="180"/>
      <c r="C232" s="170"/>
      <c r="D232" s="173"/>
      <c r="E232" s="170"/>
      <c r="F232" s="170"/>
      <c r="G232" s="170"/>
      <c r="H232" s="173"/>
      <c r="I232" s="173"/>
      <c r="J232" s="170"/>
      <c r="K232" s="158"/>
      <c r="L232" s="183"/>
      <c r="M232" s="173"/>
      <c r="N232" s="158"/>
      <c r="O232" s="183"/>
      <c r="P232" s="161"/>
      <c r="Q232" s="22" t="s">
        <v>924</v>
      </c>
      <c r="R232" s="23" t="s">
        <v>348</v>
      </c>
      <c r="S232" s="23" t="s">
        <v>348</v>
      </c>
      <c r="T232" s="23" t="s">
        <v>348</v>
      </c>
      <c r="U232" s="23" t="s">
        <v>348</v>
      </c>
      <c r="V232" s="23" t="s">
        <v>348</v>
      </c>
      <c r="W232" s="23" t="s">
        <v>348</v>
      </c>
      <c r="X232" s="24" t="s">
        <v>348</v>
      </c>
      <c r="Y232" s="24" t="s">
        <v>348</v>
      </c>
      <c r="Z232" s="24" t="s">
        <v>348</v>
      </c>
      <c r="AA232" s="25" t="s">
        <v>350</v>
      </c>
      <c r="AB232" s="158"/>
      <c r="AC232" s="155"/>
      <c r="AD232" s="158"/>
      <c r="AE232" s="155"/>
      <c r="AF232" s="161"/>
      <c r="AG232" s="164"/>
      <c r="AH232" s="167"/>
      <c r="AI232" s="170"/>
      <c r="AJ232" s="173"/>
      <c r="AK232" s="173"/>
      <c r="AL232" s="173"/>
      <c r="AM232" s="14"/>
      <c r="AN232" s="14"/>
      <c r="AO232" s="14"/>
      <c r="AP232" s="14"/>
      <c r="AQ232" s="14"/>
      <c r="AR232" s="14"/>
      <c r="AS232" s="14"/>
      <c r="AT232" s="14"/>
      <c r="AU232" s="14"/>
      <c r="AV232" s="14"/>
      <c r="AW232" s="14"/>
      <c r="AX232" s="14"/>
      <c r="AY232" s="14"/>
      <c r="AZ232" s="14"/>
      <c r="BA232" s="14"/>
      <c r="BB232" s="14"/>
      <c r="BC232" s="14"/>
      <c r="BD232" s="14"/>
      <c r="BE232" s="14"/>
      <c r="BF232" s="14"/>
      <c r="BG232" s="14"/>
      <c r="BH232" s="14"/>
      <c r="BI232" s="14"/>
      <c r="BJ232" s="14"/>
      <c r="BK232" s="14"/>
      <c r="BL232" s="14"/>
      <c r="BM232" s="14"/>
      <c r="BN232" s="14"/>
      <c r="BO232" s="14"/>
    </row>
    <row r="233" spans="1:67" ht="73.5" customHeight="1" x14ac:dyDescent="0.3">
      <c r="A233" s="178"/>
      <c r="B233" s="181"/>
      <c r="C233" s="171"/>
      <c r="D233" s="174"/>
      <c r="E233" s="171"/>
      <c r="F233" s="171"/>
      <c r="G233" s="171"/>
      <c r="H233" s="174"/>
      <c r="I233" s="174"/>
      <c r="J233" s="171"/>
      <c r="K233" s="159"/>
      <c r="L233" s="184"/>
      <c r="M233" s="174"/>
      <c r="N233" s="159"/>
      <c r="O233" s="184"/>
      <c r="P233" s="162"/>
      <c r="Q233" s="22">
        <v>0</v>
      </c>
      <c r="R233" s="23" t="s">
        <v>348</v>
      </c>
      <c r="S233" s="23" t="s">
        <v>348</v>
      </c>
      <c r="T233" s="23" t="s">
        <v>348</v>
      </c>
      <c r="U233" s="23" t="s">
        <v>348</v>
      </c>
      <c r="V233" s="23" t="s">
        <v>348</v>
      </c>
      <c r="W233" s="23" t="s">
        <v>348</v>
      </c>
      <c r="X233" s="24" t="s">
        <v>348</v>
      </c>
      <c r="Y233" s="24" t="s">
        <v>348</v>
      </c>
      <c r="Z233" s="24" t="s">
        <v>348</v>
      </c>
      <c r="AA233" s="25" t="s">
        <v>350</v>
      </c>
      <c r="AB233" s="159"/>
      <c r="AC233" s="156"/>
      <c r="AD233" s="159"/>
      <c r="AE233" s="156"/>
      <c r="AF233" s="162"/>
      <c r="AG233" s="165"/>
      <c r="AH233" s="168"/>
      <c r="AI233" s="171"/>
      <c r="AJ233" s="174"/>
      <c r="AK233" s="174"/>
      <c r="AL233" s="174"/>
      <c r="AM233" s="14"/>
      <c r="AN233" s="14"/>
      <c r="AO233" s="14"/>
      <c r="AP233" s="14"/>
      <c r="AQ233" s="14"/>
      <c r="AR233" s="14"/>
      <c r="AS233" s="14"/>
      <c r="AT233" s="14"/>
      <c r="AU233" s="14"/>
      <c r="AV233" s="14"/>
      <c r="AW233" s="14"/>
      <c r="AX233" s="14"/>
      <c r="AY233" s="14"/>
      <c r="AZ233" s="14"/>
      <c r="BA233" s="14"/>
      <c r="BB233" s="14"/>
      <c r="BC233" s="14"/>
      <c r="BD233" s="14"/>
      <c r="BE233" s="14"/>
      <c r="BF233" s="14"/>
      <c r="BG233" s="14"/>
      <c r="BH233" s="14"/>
      <c r="BI233" s="14"/>
      <c r="BJ233" s="14"/>
      <c r="BK233" s="14"/>
      <c r="BL233" s="14"/>
      <c r="BM233" s="14"/>
      <c r="BN233" s="14"/>
      <c r="BO233" s="14"/>
    </row>
    <row r="234" spans="1:67" ht="73.5" customHeight="1" x14ac:dyDescent="0.25">
      <c r="A234" s="176">
        <v>77</v>
      </c>
      <c r="B234" s="179" t="s">
        <v>879</v>
      </c>
      <c r="C234" s="169" t="s">
        <v>880</v>
      </c>
      <c r="D234" s="175" t="s">
        <v>213</v>
      </c>
      <c r="E234" s="169" t="s">
        <v>925</v>
      </c>
      <c r="F234" s="169" t="s">
        <v>926</v>
      </c>
      <c r="G234" s="169" t="s">
        <v>927</v>
      </c>
      <c r="H234" s="175" t="s">
        <v>344</v>
      </c>
      <c r="I234" s="175" t="s">
        <v>345</v>
      </c>
      <c r="J234" s="169" t="s">
        <v>346</v>
      </c>
      <c r="K234" s="157" t="s">
        <v>347</v>
      </c>
      <c r="L234" s="182">
        <v>0.2</v>
      </c>
      <c r="M234" s="175" t="s">
        <v>348</v>
      </c>
      <c r="N234" s="157" t="s">
        <v>278</v>
      </c>
      <c r="O234" s="182">
        <v>0.8</v>
      </c>
      <c r="P234" s="160" t="s">
        <v>223</v>
      </c>
      <c r="Q234" s="22" t="s">
        <v>928</v>
      </c>
      <c r="R234" s="23" t="s">
        <v>348</v>
      </c>
      <c r="S234" s="23" t="s">
        <v>348</v>
      </c>
      <c r="T234" s="23" t="s">
        <v>348</v>
      </c>
      <c r="U234" s="23" t="s">
        <v>348</v>
      </c>
      <c r="V234" s="23" t="s">
        <v>348</v>
      </c>
      <c r="W234" s="23" t="s">
        <v>348</v>
      </c>
      <c r="X234" s="24" t="s">
        <v>348</v>
      </c>
      <c r="Y234" s="24" t="s">
        <v>348</v>
      </c>
      <c r="Z234" s="24" t="s">
        <v>348</v>
      </c>
      <c r="AA234" s="25" t="s">
        <v>350</v>
      </c>
      <c r="AB234" s="157" t="s">
        <v>347</v>
      </c>
      <c r="AC234" s="154" t="s">
        <v>350</v>
      </c>
      <c r="AD234" s="157" t="s">
        <v>278</v>
      </c>
      <c r="AE234" s="154" t="s">
        <v>350</v>
      </c>
      <c r="AF234" s="160" t="s">
        <v>223</v>
      </c>
      <c r="AG234" s="163" t="s">
        <v>351</v>
      </c>
      <c r="AH234" s="166" t="s">
        <v>283</v>
      </c>
      <c r="AI234" s="169" t="s">
        <v>929</v>
      </c>
      <c r="AJ234" s="172" t="s">
        <v>496</v>
      </c>
      <c r="AK234" s="172" t="s">
        <v>286</v>
      </c>
      <c r="AL234" s="175" t="s">
        <v>917</v>
      </c>
      <c r="AM234" s="26"/>
      <c r="AN234" s="26"/>
      <c r="AO234" s="26"/>
      <c r="AP234" s="26"/>
      <c r="AQ234" s="26"/>
      <c r="AR234" s="26"/>
      <c r="AS234" s="26"/>
      <c r="AT234" s="26"/>
      <c r="AU234" s="26"/>
      <c r="AV234" s="26"/>
      <c r="AW234" s="26"/>
      <c r="AX234" s="26"/>
      <c r="AY234" s="26"/>
      <c r="AZ234" s="26"/>
      <c r="BA234" s="26"/>
      <c r="BB234" s="26"/>
      <c r="BC234" s="26"/>
      <c r="BD234" s="26"/>
      <c r="BE234" s="26"/>
      <c r="BF234" s="26"/>
      <c r="BG234" s="26"/>
      <c r="BH234" s="26"/>
      <c r="BI234" s="26"/>
      <c r="BJ234" s="26"/>
      <c r="BK234" s="26"/>
      <c r="BL234" s="26"/>
      <c r="BM234" s="26"/>
      <c r="BN234" s="26"/>
      <c r="BO234" s="26"/>
    </row>
    <row r="235" spans="1:67" ht="73.5" customHeight="1" x14ac:dyDescent="0.3">
      <c r="A235" s="177"/>
      <c r="B235" s="180"/>
      <c r="C235" s="170"/>
      <c r="D235" s="173"/>
      <c r="E235" s="170"/>
      <c r="F235" s="170"/>
      <c r="G235" s="170"/>
      <c r="H235" s="173"/>
      <c r="I235" s="173"/>
      <c r="J235" s="170"/>
      <c r="K235" s="158"/>
      <c r="L235" s="183"/>
      <c r="M235" s="173"/>
      <c r="N235" s="158"/>
      <c r="O235" s="183"/>
      <c r="P235" s="161"/>
      <c r="Q235" s="22" t="s">
        <v>930</v>
      </c>
      <c r="R235" s="23" t="s">
        <v>348</v>
      </c>
      <c r="S235" s="23" t="s">
        <v>348</v>
      </c>
      <c r="T235" s="23" t="s">
        <v>348</v>
      </c>
      <c r="U235" s="23" t="s">
        <v>348</v>
      </c>
      <c r="V235" s="23" t="s">
        <v>348</v>
      </c>
      <c r="W235" s="23" t="s">
        <v>348</v>
      </c>
      <c r="X235" s="24" t="s">
        <v>348</v>
      </c>
      <c r="Y235" s="24" t="s">
        <v>348</v>
      </c>
      <c r="Z235" s="24" t="s">
        <v>348</v>
      </c>
      <c r="AA235" s="25" t="s">
        <v>350</v>
      </c>
      <c r="AB235" s="158"/>
      <c r="AC235" s="155"/>
      <c r="AD235" s="158"/>
      <c r="AE235" s="155"/>
      <c r="AF235" s="161"/>
      <c r="AG235" s="164"/>
      <c r="AH235" s="167"/>
      <c r="AI235" s="170"/>
      <c r="AJ235" s="173"/>
      <c r="AK235" s="173"/>
      <c r="AL235" s="173"/>
      <c r="AM235" s="14"/>
      <c r="AN235" s="14"/>
      <c r="AO235" s="14"/>
      <c r="AP235" s="14"/>
      <c r="AQ235" s="14"/>
      <c r="AR235" s="14"/>
      <c r="AS235" s="14"/>
      <c r="AT235" s="14"/>
      <c r="AU235" s="14"/>
      <c r="AV235" s="14"/>
      <c r="AW235" s="14"/>
      <c r="AX235" s="14"/>
      <c r="AY235" s="14"/>
      <c r="AZ235" s="14"/>
      <c r="BA235" s="14"/>
      <c r="BB235" s="14"/>
      <c r="BC235" s="14"/>
      <c r="BD235" s="14"/>
      <c r="BE235" s="14"/>
      <c r="BF235" s="14"/>
      <c r="BG235" s="14"/>
      <c r="BH235" s="14"/>
      <c r="BI235" s="14"/>
      <c r="BJ235" s="14"/>
      <c r="BK235" s="14"/>
      <c r="BL235" s="14"/>
      <c r="BM235" s="14"/>
      <c r="BN235" s="14"/>
      <c r="BO235" s="14"/>
    </row>
    <row r="236" spans="1:67" ht="73.5" customHeight="1" x14ac:dyDescent="0.3">
      <c r="A236" s="178"/>
      <c r="B236" s="181"/>
      <c r="C236" s="171"/>
      <c r="D236" s="174"/>
      <c r="E236" s="171"/>
      <c r="F236" s="171"/>
      <c r="G236" s="171"/>
      <c r="H236" s="174"/>
      <c r="I236" s="174"/>
      <c r="J236" s="171"/>
      <c r="K236" s="159"/>
      <c r="L236" s="184"/>
      <c r="M236" s="174"/>
      <c r="N236" s="159"/>
      <c r="O236" s="184"/>
      <c r="P236" s="162"/>
      <c r="Q236" s="22" t="s">
        <v>931</v>
      </c>
      <c r="R236" s="23" t="s">
        <v>348</v>
      </c>
      <c r="S236" s="23" t="s">
        <v>348</v>
      </c>
      <c r="T236" s="23" t="s">
        <v>348</v>
      </c>
      <c r="U236" s="23" t="s">
        <v>348</v>
      </c>
      <c r="V236" s="23" t="s">
        <v>348</v>
      </c>
      <c r="W236" s="23" t="s">
        <v>348</v>
      </c>
      <c r="X236" s="24" t="s">
        <v>348</v>
      </c>
      <c r="Y236" s="24" t="s">
        <v>348</v>
      </c>
      <c r="Z236" s="24" t="s">
        <v>348</v>
      </c>
      <c r="AA236" s="25" t="s">
        <v>350</v>
      </c>
      <c r="AB236" s="159"/>
      <c r="AC236" s="156"/>
      <c r="AD236" s="159"/>
      <c r="AE236" s="156"/>
      <c r="AF236" s="162"/>
      <c r="AG236" s="165"/>
      <c r="AH236" s="168"/>
      <c r="AI236" s="171"/>
      <c r="AJ236" s="174"/>
      <c r="AK236" s="174"/>
      <c r="AL236" s="174"/>
      <c r="AM236" s="14"/>
      <c r="AN236" s="14"/>
      <c r="AO236" s="14"/>
      <c r="AP236" s="14"/>
      <c r="AQ236" s="14"/>
      <c r="AR236" s="14"/>
      <c r="AS236" s="14"/>
      <c r="AT236" s="14"/>
      <c r="AU236" s="14"/>
      <c r="AV236" s="14"/>
      <c r="AW236" s="14"/>
      <c r="AX236" s="14"/>
      <c r="AY236" s="14"/>
      <c r="AZ236" s="14"/>
      <c r="BA236" s="14"/>
      <c r="BB236" s="14"/>
      <c r="BC236" s="14"/>
      <c r="BD236" s="14"/>
      <c r="BE236" s="14"/>
      <c r="BF236" s="14"/>
      <c r="BG236" s="14"/>
      <c r="BH236" s="14"/>
      <c r="BI236" s="14"/>
      <c r="BJ236" s="14"/>
      <c r="BK236" s="14"/>
      <c r="BL236" s="14"/>
      <c r="BM236" s="14"/>
      <c r="BN236" s="14"/>
      <c r="BO236" s="14"/>
    </row>
    <row r="237" spans="1:67" ht="73.5" customHeight="1" x14ac:dyDescent="0.25">
      <c r="A237" s="146">
        <v>78</v>
      </c>
      <c r="B237" s="147" t="s">
        <v>932</v>
      </c>
      <c r="C237" s="141" t="s">
        <v>933</v>
      </c>
      <c r="D237" s="145" t="s">
        <v>270</v>
      </c>
      <c r="E237" s="141" t="s">
        <v>934</v>
      </c>
      <c r="F237" s="141" t="s">
        <v>935</v>
      </c>
      <c r="G237" s="141" t="s">
        <v>936</v>
      </c>
      <c r="H237" s="145" t="s">
        <v>344</v>
      </c>
      <c r="I237" s="145" t="s">
        <v>218</v>
      </c>
      <c r="J237" s="141" t="s">
        <v>346</v>
      </c>
      <c r="K237" s="148" t="s">
        <v>347</v>
      </c>
      <c r="L237" s="149">
        <v>0.2</v>
      </c>
      <c r="M237" s="145" t="s">
        <v>348</v>
      </c>
      <c r="N237" s="148" t="s">
        <v>357</v>
      </c>
      <c r="O237" s="149">
        <v>1</v>
      </c>
      <c r="P237" s="150" t="s">
        <v>358</v>
      </c>
      <c r="Q237" s="22" t="s">
        <v>937</v>
      </c>
      <c r="R237" s="23" t="s">
        <v>348</v>
      </c>
      <c r="S237" s="23" t="s">
        <v>348</v>
      </c>
      <c r="T237" s="23" t="s">
        <v>348</v>
      </c>
      <c r="U237" s="23" t="s">
        <v>348</v>
      </c>
      <c r="V237" s="23" t="s">
        <v>348</v>
      </c>
      <c r="W237" s="23" t="s">
        <v>348</v>
      </c>
      <c r="X237" s="24" t="s">
        <v>348</v>
      </c>
      <c r="Y237" s="24" t="s">
        <v>348</v>
      </c>
      <c r="Z237" s="24" t="s">
        <v>348</v>
      </c>
      <c r="AA237" s="25" t="s">
        <v>350</v>
      </c>
      <c r="AB237" s="148" t="s">
        <v>347</v>
      </c>
      <c r="AC237" s="151" t="s">
        <v>350</v>
      </c>
      <c r="AD237" s="148" t="s">
        <v>357</v>
      </c>
      <c r="AE237" s="151" t="s">
        <v>350</v>
      </c>
      <c r="AF237" s="150" t="s">
        <v>358</v>
      </c>
      <c r="AG237" s="153" t="s">
        <v>351</v>
      </c>
      <c r="AH237" s="139" t="s">
        <v>283</v>
      </c>
      <c r="AI237" s="141" t="s">
        <v>938</v>
      </c>
      <c r="AJ237" s="143" t="s">
        <v>939</v>
      </c>
      <c r="AK237" s="143" t="s">
        <v>286</v>
      </c>
      <c r="AL237" s="145" t="s">
        <v>940</v>
      </c>
      <c r="AM237" s="26"/>
      <c r="AN237" s="26"/>
      <c r="AO237" s="26"/>
      <c r="AP237" s="26"/>
      <c r="AQ237" s="26"/>
      <c r="AR237" s="26"/>
      <c r="AS237" s="26"/>
      <c r="AT237" s="26"/>
      <c r="AU237" s="26"/>
      <c r="AV237" s="26"/>
      <c r="AW237" s="26"/>
      <c r="AX237" s="26"/>
      <c r="AY237" s="26"/>
      <c r="AZ237" s="26"/>
      <c r="BA237" s="26"/>
      <c r="BB237" s="26"/>
      <c r="BC237" s="26"/>
      <c r="BD237" s="26"/>
      <c r="BE237" s="26"/>
      <c r="BF237" s="26"/>
      <c r="BG237" s="26"/>
      <c r="BH237" s="26"/>
      <c r="BI237" s="26"/>
      <c r="BJ237" s="26"/>
      <c r="BK237" s="26"/>
      <c r="BL237" s="26"/>
      <c r="BM237" s="26"/>
      <c r="BN237" s="26"/>
      <c r="BO237" s="26"/>
    </row>
    <row r="238" spans="1:67" ht="73.5" customHeight="1" x14ac:dyDescent="0.3">
      <c r="A238" s="146"/>
      <c r="B238" s="147"/>
      <c r="C238" s="141"/>
      <c r="D238" s="145"/>
      <c r="E238" s="141"/>
      <c r="F238" s="141"/>
      <c r="G238" s="141"/>
      <c r="H238" s="145"/>
      <c r="I238" s="145"/>
      <c r="J238" s="141"/>
      <c r="K238" s="148"/>
      <c r="L238" s="149"/>
      <c r="M238" s="145"/>
      <c r="N238" s="148"/>
      <c r="O238" s="149"/>
      <c r="P238" s="150"/>
      <c r="Q238" s="22">
        <v>0</v>
      </c>
      <c r="R238" s="23" t="s">
        <v>348</v>
      </c>
      <c r="S238" s="23" t="s">
        <v>348</v>
      </c>
      <c r="T238" s="23" t="s">
        <v>348</v>
      </c>
      <c r="U238" s="23" t="s">
        <v>348</v>
      </c>
      <c r="V238" s="23" t="s">
        <v>348</v>
      </c>
      <c r="W238" s="23" t="s">
        <v>348</v>
      </c>
      <c r="X238" s="24" t="s">
        <v>348</v>
      </c>
      <c r="Y238" s="24" t="s">
        <v>348</v>
      </c>
      <c r="Z238" s="24" t="s">
        <v>348</v>
      </c>
      <c r="AA238" s="25" t="s">
        <v>350</v>
      </c>
      <c r="AB238" s="148"/>
      <c r="AC238" s="152"/>
      <c r="AD238" s="148"/>
      <c r="AE238" s="152"/>
      <c r="AF238" s="150"/>
      <c r="AG238" s="153"/>
      <c r="AH238" s="140"/>
      <c r="AI238" s="142"/>
      <c r="AJ238" s="144"/>
      <c r="AK238" s="144"/>
      <c r="AL238" s="144"/>
      <c r="AM238" s="14"/>
      <c r="AN238" s="14"/>
      <c r="AO238" s="14"/>
      <c r="AP238" s="14"/>
      <c r="AQ238" s="14"/>
      <c r="AR238" s="14"/>
      <c r="AS238" s="14"/>
      <c r="AT238" s="14"/>
      <c r="AU238" s="14"/>
      <c r="AV238" s="14"/>
      <c r="AW238" s="14"/>
      <c r="AX238" s="14"/>
      <c r="AY238" s="14"/>
      <c r="AZ238" s="14"/>
      <c r="BA238" s="14"/>
      <c r="BB238" s="14"/>
      <c r="BC238" s="14"/>
      <c r="BD238" s="14"/>
      <c r="BE238" s="14"/>
      <c r="BF238" s="14"/>
      <c r="BG238" s="14"/>
      <c r="BH238" s="14"/>
      <c r="BI238" s="14"/>
      <c r="BJ238" s="14"/>
      <c r="BK238" s="14"/>
      <c r="BL238" s="14"/>
      <c r="BM238" s="14"/>
      <c r="BN238" s="14"/>
      <c r="BO238" s="14"/>
    </row>
    <row r="239" spans="1:67" ht="73.5" customHeight="1" x14ac:dyDescent="0.3">
      <c r="A239" s="146"/>
      <c r="B239" s="147"/>
      <c r="C239" s="141"/>
      <c r="D239" s="145"/>
      <c r="E239" s="141"/>
      <c r="F239" s="141"/>
      <c r="G239" s="141"/>
      <c r="H239" s="145"/>
      <c r="I239" s="145"/>
      <c r="J239" s="141"/>
      <c r="K239" s="148"/>
      <c r="L239" s="149"/>
      <c r="M239" s="145"/>
      <c r="N239" s="148"/>
      <c r="O239" s="149"/>
      <c r="P239" s="150"/>
      <c r="Q239" s="22">
        <v>0</v>
      </c>
      <c r="R239" s="23" t="s">
        <v>348</v>
      </c>
      <c r="S239" s="23" t="s">
        <v>348</v>
      </c>
      <c r="T239" s="23" t="s">
        <v>348</v>
      </c>
      <c r="U239" s="23" t="s">
        <v>348</v>
      </c>
      <c r="V239" s="23" t="s">
        <v>348</v>
      </c>
      <c r="W239" s="23" t="s">
        <v>348</v>
      </c>
      <c r="X239" s="24" t="s">
        <v>348</v>
      </c>
      <c r="Y239" s="24" t="s">
        <v>348</v>
      </c>
      <c r="Z239" s="24" t="s">
        <v>348</v>
      </c>
      <c r="AA239" s="25" t="s">
        <v>350</v>
      </c>
      <c r="AB239" s="148"/>
      <c r="AC239" s="152"/>
      <c r="AD239" s="148"/>
      <c r="AE239" s="152"/>
      <c r="AF239" s="150"/>
      <c r="AG239" s="153"/>
      <c r="AH239" s="140"/>
      <c r="AI239" s="142"/>
      <c r="AJ239" s="144"/>
      <c r="AK239" s="144"/>
      <c r="AL239" s="144"/>
      <c r="AM239" s="14"/>
      <c r="AN239" s="14"/>
      <c r="AO239" s="14"/>
      <c r="AP239" s="14"/>
      <c r="AQ239" s="14"/>
      <c r="AR239" s="14"/>
      <c r="AS239" s="14"/>
      <c r="AT239" s="14"/>
      <c r="AU239" s="14"/>
      <c r="AV239" s="14"/>
      <c r="AW239" s="14"/>
      <c r="AX239" s="14"/>
      <c r="AY239" s="14"/>
      <c r="AZ239" s="14"/>
      <c r="BA239" s="14"/>
      <c r="BB239" s="14"/>
      <c r="BC239" s="14"/>
      <c r="BD239" s="14"/>
      <c r="BE239" s="14"/>
      <c r="BF239" s="14"/>
      <c r="BG239" s="14"/>
      <c r="BH239" s="14"/>
      <c r="BI239" s="14"/>
      <c r="BJ239" s="14"/>
      <c r="BK239" s="14"/>
      <c r="BL239" s="14"/>
      <c r="BM239" s="14"/>
      <c r="BN239" s="14"/>
      <c r="BO239" s="14"/>
    </row>
    <row r="240" spans="1:67" ht="73.5" customHeight="1" x14ac:dyDescent="0.3">
      <c r="A240" s="146">
        <v>79</v>
      </c>
      <c r="B240" s="147" t="s">
        <v>932</v>
      </c>
      <c r="C240" s="141" t="s">
        <v>941</v>
      </c>
      <c r="D240" s="145" t="s">
        <v>213</v>
      </c>
      <c r="E240" s="141" t="s">
        <v>942</v>
      </c>
      <c r="F240" s="141" t="s">
        <v>943</v>
      </c>
      <c r="G240" s="141" t="s">
        <v>944</v>
      </c>
      <c r="H240" s="145" t="s">
        <v>274</v>
      </c>
      <c r="I240" s="145" t="s">
        <v>218</v>
      </c>
      <c r="J240" s="141" t="s">
        <v>248</v>
      </c>
      <c r="K240" s="148" t="s">
        <v>249</v>
      </c>
      <c r="L240" s="149">
        <v>0.6</v>
      </c>
      <c r="M240" s="145" t="s">
        <v>221</v>
      </c>
      <c r="N240" s="148" t="s">
        <v>222</v>
      </c>
      <c r="O240" s="149">
        <v>0.6</v>
      </c>
      <c r="P240" s="150" t="s">
        <v>222</v>
      </c>
      <c r="Q240" s="27" t="s">
        <v>945</v>
      </c>
      <c r="R240" s="23" t="s">
        <v>225</v>
      </c>
      <c r="S240" s="23" t="s">
        <v>226</v>
      </c>
      <c r="T240" s="23" t="s">
        <v>227</v>
      </c>
      <c r="U240" s="23" t="s">
        <v>239</v>
      </c>
      <c r="V240" s="23" t="s">
        <v>229</v>
      </c>
      <c r="W240" s="23" t="s">
        <v>230</v>
      </c>
      <c r="X240" s="24" t="s">
        <v>946</v>
      </c>
      <c r="Y240" s="24" t="s">
        <v>947</v>
      </c>
      <c r="Z240" s="24" t="s">
        <v>948</v>
      </c>
      <c r="AA240" s="25">
        <v>0.4</v>
      </c>
      <c r="AB240" s="148" t="s">
        <v>234</v>
      </c>
      <c r="AC240" s="151">
        <v>0.12959999999999999</v>
      </c>
      <c r="AD240" s="148" t="s">
        <v>222</v>
      </c>
      <c r="AE240" s="151">
        <v>0.6</v>
      </c>
      <c r="AF240" s="150" t="s">
        <v>222</v>
      </c>
      <c r="AG240" s="153" t="s">
        <v>210</v>
      </c>
      <c r="AH240" s="139" t="s">
        <v>235</v>
      </c>
      <c r="AI240" s="141"/>
      <c r="AJ240" s="143"/>
      <c r="AK240" s="143" t="s">
        <v>236</v>
      </c>
      <c r="AL240" s="145"/>
      <c r="AM240" s="14"/>
      <c r="AN240" s="14"/>
      <c r="AO240" s="14"/>
      <c r="AP240" s="14"/>
      <c r="AQ240" s="14"/>
      <c r="AR240" s="14"/>
      <c r="AS240" s="14"/>
      <c r="AT240" s="14"/>
      <c r="AU240" s="14"/>
      <c r="AV240" s="14"/>
      <c r="AW240" s="14"/>
      <c r="AX240" s="14"/>
      <c r="AY240" s="14"/>
      <c r="AZ240" s="14"/>
      <c r="BA240" s="14"/>
      <c r="BB240" s="14"/>
      <c r="BC240" s="14"/>
      <c r="BD240" s="14"/>
      <c r="BE240" s="14"/>
      <c r="BF240" s="14"/>
      <c r="BG240" s="14"/>
      <c r="BH240" s="14"/>
      <c r="BI240" s="14"/>
      <c r="BJ240" s="14"/>
      <c r="BK240" s="14"/>
      <c r="BL240" s="14"/>
      <c r="BM240" s="14"/>
      <c r="BN240" s="14"/>
      <c r="BO240" s="14"/>
    </row>
    <row r="241" spans="1:67" ht="73.5" customHeight="1" x14ac:dyDescent="0.3">
      <c r="A241" s="146"/>
      <c r="B241" s="147"/>
      <c r="C241" s="141"/>
      <c r="D241" s="145"/>
      <c r="E241" s="141"/>
      <c r="F241" s="141"/>
      <c r="G241" s="141"/>
      <c r="H241" s="145"/>
      <c r="I241" s="145"/>
      <c r="J241" s="141"/>
      <c r="K241" s="148"/>
      <c r="L241" s="149"/>
      <c r="M241" s="145"/>
      <c r="N241" s="148"/>
      <c r="O241" s="149"/>
      <c r="P241" s="150"/>
      <c r="Q241" s="27" t="s">
        <v>949</v>
      </c>
      <c r="R241" s="23" t="s">
        <v>225</v>
      </c>
      <c r="S241" s="23" t="s">
        <v>226</v>
      </c>
      <c r="T241" s="23" t="s">
        <v>227</v>
      </c>
      <c r="U241" s="23" t="s">
        <v>239</v>
      </c>
      <c r="V241" s="23" t="s">
        <v>229</v>
      </c>
      <c r="W241" s="23" t="s">
        <v>230</v>
      </c>
      <c r="X241" s="24" t="s">
        <v>946</v>
      </c>
      <c r="Y241" s="24" t="s">
        <v>950</v>
      </c>
      <c r="Z241" s="24" t="s">
        <v>951</v>
      </c>
      <c r="AA241" s="25">
        <v>0.4</v>
      </c>
      <c r="AB241" s="148"/>
      <c r="AC241" s="152"/>
      <c r="AD241" s="148"/>
      <c r="AE241" s="152"/>
      <c r="AF241" s="150"/>
      <c r="AG241" s="153"/>
      <c r="AH241" s="140"/>
      <c r="AI241" s="142"/>
      <c r="AJ241" s="144"/>
      <c r="AK241" s="144"/>
      <c r="AL241" s="144"/>
      <c r="AM241" s="14"/>
      <c r="AN241" s="14"/>
      <c r="AO241" s="14"/>
      <c r="AP241" s="14"/>
      <c r="AQ241" s="14"/>
      <c r="AR241" s="14"/>
      <c r="AS241" s="14"/>
      <c r="AT241" s="14"/>
      <c r="AU241" s="14"/>
      <c r="AV241" s="14"/>
      <c r="AW241" s="14"/>
      <c r="AX241" s="14"/>
      <c r="AY241" s="14"/>
      <c r="AZ241" s="14"/>
      <c r="BA241" s="14"/>
      <c r="BB241" s="14"/>
      <c r="BC241" s="14"/>
      <c r="BD241" s="14"/>
      <c r="BE241" s="14"/>
      <c r="BF241" s="14"/>
      <c r="BG241" s="14"/>
      <c r="BH241" s="14"/>
      <c r="BI241" s="14"/>
      <c r="BJ241" s="14"/>
      <c r="BK241" s="14"/>
      <c r="BL241" s="14"/>
      <c r="BM241" s="14"/>
      <c r="BN241" s="14"/>
      <c r="BO241" s="14"/>
    </row>
    <row r="242" spans="1:67" ht="73.5" customHeight="1" x14ac:dyDescent="0.3">
      <c r="A242" s="146"/>
      <c r="B242" s="147"/>
      <c r="C242" s="141"/>
      <c r="D242" s="145"/>
      <c r="E242" s="141"/>
      <c r="F242" s="141"/>
      <c r="G242" s="141"/>
      <c r="H242" s="145"/>
      <c r="I242" s="145"/>
      <c r="J242" s="141"/>
      <c r="K242" s="148"/>
      <c r="L242" s="149"/>
      <c r="M242" s="145"/>
      <c r="N242" s="148"/>
      <c r="O242" s="149"/>
      <c r="P242" s="150"/>
      <c r="Q242" s="27" t="s">
        <v>952</v>
      </c>
      <c r="R242" s="23" t="s">
        <v>225</v>
      </c>
      <c r="S242" s="23" t="s">
        <v>226</v>
      </c>
      <c r="T242" s="23" t="s">
        <v>227</v>
      </c>
      <c r="U242" s="23" t="s">
        <v>239</v>
      </c>
      <c r="V242" s="23" t="s">
        <v>229</v>
      </c>
      <c r="W242" s="23" t="s">
        <v>230</v>
      </c>
      <c r="X242" s="24" t="s">
        <v>946</v>
      </c>
      <c r="Y242" s="24" t="s">
        <v>953</v>
      </c>
      <c r="Z242" s="24" t="s">
        <v>954</v>
      </c>
      <c r="AA242" s="25">
        <v>0.4</v>
      </c>
      <c r="AB242" s="148"/>
      <c r="AC242" s="152"/>
      <c r="AD242" s="148"/>
      <c r="AE242" s="152"/>
      <c r="AF242" s="150"/>
      <c r="AG242" s="153"/>
      <c r="AH242" s="140"/>
      <c r="AI242" s="142"/>
      <c r="AJ242" s="144"/>
      <c r="AK242" s="144"/>
      <c r="AL242" s="144"/>
      <c r="AM242" s="14"/>
      <c r="AN242" s="14"/>
      <c r="AO242" s="14"/>
      <c r="AP242" s="14"/>
      <c r="AQ242" s="14"/>
      <c r="AR242" s="14"/>
      <c r="AS242" s="14"/>
      <c r="AT242" s="14"/>
      <c r="AU242" s="14"/>
      <c r="AV242" s="14"/>
      <c r="AW242" s="14"/>
      <c r="AX242" s="14"/>
      <c r="AY242" s="14"/>
      <c r="AZ242" s="14"/>
      <c r="BA242" s="14"/>
      <c r="BB242" s="14"/>
      <c r="BC242" s="14"/>
      <c r="BD242" s="14"/>
      <c r="BE242" s="14"/>
      <c r="BF242" s="14"/>
      <c r="BG242" s="14"/>
      <c r="BH242" s="14"/>
      <c r="BI242" s="14"/>
      <c r="BJ242" s="14"/>
      <c r="BK242" s="14"/>
      <c r="BL242" s="14"/>
      <c r="BM242" s="14"/>
      <c r="BN242" s="14"/>
      <c r="BO242" s="14"/>
    </row>
    <row r="243" spans="1:67" ht="73.5" customHeight="1" x14ac:dyDescent="0.3">
      <c r="A243" s="146">
        <v>80</v>
      </c>
      <c r="B243" s="147" t="s">
        <v>932</v>
      </c>
      <c r="C243" s="141" t="s">
        <v>941</v>
      </c>
      <c r="D243" s="145" t="s">
        <v>213</v>
      </c>
      <c r="E243" s="141" t="s">
        <v>955</v>
      </c>
      <c r="F243" s="141" t="s">
        <v>956</v>
      </c>
      <c r="G243" s="141" t="s">
        <v>957</v>
      </c>
      <c r="H243" s="145" t="s">
        <v>308</v>
      </c>
      <c r="I243" s="145" t="s">
        <v>218</v>
      </c>
      <c r="J243" s="141" t="s">
        <v>248</v>
      </c>
      <c r="K243" s="148" t="s">
        <v>249</v>
      </c>
      <c r="L243" s="149">
        <v>0.6</v>
      </c>
      <c r="M243" s="145" t="s">
        <v>221</v>
      </c>
      <c r="N243" s="148" t="s">
        <v>222</v>
      </c>
      <c r="O243" s="149">
        <v>0.6</v>
      </c>
      <c r="P243" s="150" t="s">
        <v>222</v>
      </c>
      <c r="Q243" s="22" t="s">
        <v>958</v>
      </c>
      <c r="R243" s="23" t="s">
        <v>225</v>
      </c>
      <c r="S243" s="23" t="s">
        <v>226</v>
      </c>
      <c r="T243" s="23" t="s">
        <v>227</v>
      </c>
      <c r="U243" s="23" t="s">
        <v>239</v>
      </c>
      <c r="V243" s="23" t="s">
        <v>229</v>
      </c>
      <c r="W243" s="23" t="s">
        <v>230</v>
      </c>
      <c r="X243" s="24" t="s">
        <v>946</v>
      </c>
      <c r="Y243" s="24" t="s">
        <v>959</v>
      </c>
      <c r="Z243" s="24" t="s">
        <v>948</v>
      </c>
      <c r="AA243" s="25">
        <v>0.4</v>
      </c>
      <c r="AB243" s="148" t="s">
        <v>234</v>
      </c>
      <c r="AC243" s="151">
        <v>0.36</v>
      </c>
      <c r="AD243" s="148" t="s">
        <v>222</v>
      </c>
      <c r="AE243" s="151">
        <v>0.6</v>
      </c>
      <c r="AF243" s="150" t="s">
        <v>222</v>
      </c>
      <c r="AG243" s="153" t="s">
        <v>210</v>
      </c>
      <c r="AH243" s="139" t="s">
        <v>235</v>
      </c>
      <c r="AI243" s="141"/>
      <c r="AJ243" s="143"/>
      <c r="AK243" s="143" t="s">
        <v>236</v>
      </c>
      <c r="AL243" s="145"/>
      <c r="AM243" s="14"/>
      <c r="AN243" s="14"/>
      <c r="AO243" s="14"/>
      <c r="AP243" s="14"/>
      <c r="AQ243" s="14"/>
      <c r="AR243" s="14"/>
      <c r="AS243" s="14"/>
      <c r="AT243" s="14"/>
      <c r="AU243" s="14"/>
      <c r="AV243" s="14"/>
      <c r="AW243" s="14"/>
      <c r="AX243" s="14"/>
      <c r="AY243" s="14"/>
      <c r="AZ243" s="14"/>
      <c r="BA243" s="14"/>
      <c r="BB243" s="14"/>
      <c r="BC243" s="14"/>
      <c r="BD243" s="14"/>
      <c r="BE243" s="14"/>
      <c r="BF243" s="14"/>
      <c r="BG243" s="14"/>
      <c r="BH243" s="14"/>
      <c r="BI243" s="14"/>
      <c r="BJ243" s="14"/>
      <c r="BK243" s="14"/>
      <c r="BL243" s="14"/>
      <c r="BM243" s="14"/>
      <c r="BN243" s="14"/>
      <c r="BO243" s="14"/>
    </row>
    <row r="244" spans="1:67" ht="73.5" customHeight="1" x14ac:dyDescent="0.3">
      <c r="A244" s="146"/>
      <c r="B244" s="147"/>
      <c r="C244" s="141"/>
      <c r="D244" s="145"/>
      <c r="E244" s="141"/>
      <c r="F244" s="141"/>
      <c r="G244" s="141"/>
      <c r="H244" s="145"/>
      <c r="I244" s="145"/>
      <c r="J244" s="141"/>
      <c r="K244" s="148"/>
      <c r="L244" s="149"/>
      <c r="M244" s="145"/>
      <c r="N244" s="148"/>
      <c r="O244" s="149"/>
      <c r="P244" s="150"/>
      <c r="Q244" s="22" t="s">
        <v>242</v>
      </c>
      <c r="R244" s="23">
        <v>0</v>
      </c>
      <c r="S244" s="23" t="s">
        <v>236</v>
      </c>
      <c r="T244" s="23">
        <v>0</v>
      </c>
      <c r="U244" s="23">
        <v>0</v>
      </c>
      <c r="V244" s="23">
        <v>0</v>
      </c>
      <c r="W244" s="23">
        <v>0</v>
      </c>
      <c r="X244" s="24">
        <v>0</v>
      </c>
      <c r="Y244" s="24">
        <v>0</v>
      </c>
      <c r="Z244" s="24">
        <v>0</v>
      </c>
      <c r="AA244" s="25" t="s">
        <v>236</v>
      </c>
      <c r="AB244" s="148"/>
      <c r="AC244" s="152"/>
      <c r="AD244" s="148"/>
      <c r="AE244" s="152"/>
      <c r="AF244" s="150"/>
      <c r="AG244" s="153"/>
      <c r="AH244" s="140"/>
      <c r="AI244" s="142"/>
      <c r="AJ244" s="144"/>
      <c r="AK244" s="144"/>
      <c r="AL244" s="144"/>
      <c r="AM244" s="14"/>
      <c r="AN244" s="14"/>
      <c r="AO244" s="14"/>
      <c r="AP244" s="14"/>
      <c r="AQ244" s="14"/>
      <c r="AR244" s="14"/>
      <c r="AS244" s="14"/>
      <c r="AT244" s="14"/>
      <c r="AU244" s="14"/>
      <c r="AV244" s="14"/>
      <c r="AW244" s="14"/>
      <c r="AX244" s="14"/>
      <c r="AY244" s="14"/>
      <c r="AZ244" s="14"/>
      <c r="BA244" s="14"/>
      <c r="BB244" s="14"/>
      <c r="BC244" s="14"/>
      <c r="BD244" s="14"/>
      <c r="BE244" s="14"/>
      <c r="BF244" s="14"/>
      <c r="BG244" s="14"/>
      <c r="BH244" s="14"/>
      <c r="BI244" s="14"/>
      <c r="BJ244" s="14"/>
      <c r="BK244" s="14"/>
      <c r="BL244" s="14"/>
      <c r="BM244" s="14"/>
      <c r="BN244" s="14"/>
      <c r="BO244" s="14"/>
    </row>
    <row r="245" spans="1:67" ht="73.5" customHeight="1" x14ac:dyDescent="0.3">
      <c r="A245" s="146"/>
      <c r="B245" s="147"/>
      <c r="C245" s="141"/>
      <c r="D245" s="145"/>
      <c r="E245" s="141"/>
      <c r="F245" s="141"/>
      <c r="G245" s="141"/>
      <c r="H245" s="145"/>
      <c r="I245" s="145"/>
      <c r="J245" s="141"/>
      <c r="K245" s="148"/>
      <c r="L245" s="149"/>
      <c r="M245" s="145"/>
      <c r="N245" s="148"/>
      <c r="O245" s="149"/>
      <c r="P245" s="150"/>
      <c r="Q245" s="27" t="s">
        <v>242</v>
      </c>
      <c r="R245" s="58">
        <v>0</v>
      </c>
      <c r="S245" s="58" t="s">
        <v>236</v>
      </c>
      <c r="T245" s="58">
        <v>0</v>
      </c>
      <c r="U245" s="58">
        <v>0</v>
      </c>
      <c r="V245" s="58">
        <v>0</v>
      </c>
      <c r="W245" s="58">
        <v>0</v>
      </c>
      <c r="X245" s="59">
        <v>0</v>
      </c>
      <c r="Y245" s="59">
        <v>0</v>
      </c>
      <c r="Z245" s="59">
        <v>0</v>
      </c>
      <c r="AA245" s="46" t="s">
        <v>236</v>
      </c>
      <c r="AB245" s="148"/>
      <c r="AC245" s="152"/>
      <c r="AD245" s="148"/>
      <c r="AE245" s="152"/>
      <c r="AF245" s="150"/>
      <c r="AG245" s="153"/>
      <c r="AH245" s="140"/>
      <c r="AI245" s="142"/>
      <c r="AJ245" s="144"/>
      <c r="AK245" s="144"/>
      <c r="AL245" s="144"/>
      <c r="AM245" s="14"/>
      <c r="AN245" s="14"/>
      <c r="AO245" s="14"/>
      <c r="AP245" s="14"/>
      <c r="AQ245" s="14"/>
      <c r="AR245" s="14"/>
      <c r="AS245" s="14"/>
      <c r="AT245" s="14"/>
      <c r="AU245" s="14"/>
      <c r="AV245" s="14"/>
      <c r="AW245" s="14"/>
      <c r="AX245" s="14"/>
      <c r="AY245" s="14"/>
      <c r="AZ245" s="14"/>
      <c r="BA245" s="14"/>
      <c r="BB245" s="14"/>
      <c r="BC245" s="14"/>
      <c r="BD245" s="14"/>
      <c r="BE245" s="14"/>
      <c r="BF245" s="14"/>
      <c r="BG245" s="14"/>
      <c r="BH245" s="14"/>
      <c r="BI245" s="14"/>
      <c r="BJ245" s="14"/>
      <c r="BK245" s="14"/>
      <c r="BL245" s="14"/>
      <c r="BM245" s="14"/>
      <c r="BN245" s="14"/>
      <c r="BO245" s="14"/>
    </row>
    <row r="246" spans="1:67" s="137" customFormat="1" ht="22.5" customHeight="1" x14ac:dyDescent="0.25">
      <c r="A246" s="137" t="s">
        <v>960</v>
      </c>
      <c r="B246" s="138"/>
      <c r="C246" s="138"/>
      <c r="D246" s="138"/>
      <c r="E246" s="138"/>
      <c r="F246" s="138"/>
      <c r="G246" s="138"/>
      <c r="H246" s="138"/>
      <c r="I246" s="138"/>
      <c r="J246" s="138"/>
      <c r="K246" s="138"/>
      <c r="L246" s="138"/>
      <c r="M246" s="138"/>
      <c r="N246" s="138"/>
      <c r="O246" s="138"/>
      <c r="P246" s="138"/>
      <c r="Q246" s="138"/>
      <c r="R246" s="138"/>
      <c r="S246" s="138"/>
      <c r="T246" s="138"/>
      <c r="U246" s="138"/>
      <c r="V246" s="138"/>
      <c r="W246" s="138"/>
      <c r="X246" s="138"/>
      <c r="Y246" s="138"/>
      <c r="Z246" s="138"/>
      <c r="AA246" s="138"/>
      <c r="AB246" s="138"/>
      <c r="AC246" s="138"/>
      <c r="AD246" s="138"/>
      <c r="AE246" s="138"/>
      <c r="AF246" s="138"/>
      <c r="AG246" s="138"/>
      <c r="AH246" s="138"/>
      <c r="AI246" s="138"/>
      <c r="AJ246" s="138"/>
      <c r="AK246" s="138"/>
      <c r="AL246" s="138"/>
      <c r="AM246" s="138"/>
      <c r="AN246" s="138"/>
      <c r="AO246" s="138"/>
      <c r="AP246" s="138"/>
      <c r="AQ246" s="138"/>
      <c r="AR246" s="138"/>
      <c r="AS246" s="138"/>
      <c r="AT246" s="138"/>
      <c r="AU246" s="138"/>
      <c r="AV246" s="138"/>
      <c r="AW246" s="138"/>
      <c r="AX246" s="138"/>
      <c r="AY246" s="138"/>
      <c r="AZ246" s="138"/>
      <c r="BA246" s="138"/>
      <c r="BB246" s="138"/>
      <c r="BC246" s="138"/>
      <c r="BD246" s="138"/>
      <c r="BE246" s="138"/>
      <c r="BF246" s="138"/>
      <c r="BG246" s="138"/>
      <c r="BH246" s="138"/>
      <c r="BI246" s="138"/>
      <c r="BJ246" s="138"/>
      <c r="BK246" s="138"/>
      <c r="BL246" s="138"/>
      <c r="BM246" s="138"/>
      <c r="BN246" s="138"/>
      <c r="BO246" s="138"/>
    </row>
    <row r="247" spans="1:67" s="62" customFormat="1" ht="73.5" customHeight="1" x14ac:dyDescent="0.3">
      <c r="A247" s="17"/>
      <c r="B247" s="17"/>
      <c r="C247" s="17"/>
      <c r="D247" s="17"/>
      <c r="E247" s="17"/>
      <c r="F247" s="17"/>
      <c r="G247" s="17"/>
      <c r="H247" s="17"/>
      <c r="I247" s="19"/>
      <c r="J247" s="14"/>
      <c r="K247" s="14"/>
      <c r="L247" s="60"/>
      <c r="M247" s="14"/>
      <c r="N247" s="14"/>
      <c r="O247" s="60"/>
      <c r="P247" s="14"/>
      <c r="Q247" s="14"/>
      <c r="R247" s="14"/>
      <c r="S247" s="14"/>
      <c r="T247" s="14"/>
      <c r="U247" s="14"/>
      <c r="V247" s="14"/>
      <c r="W247" s="14"/>
      <c r="X247" s="14"/>
      <c r="Y247" s="14"/>
      <c r="Z247" s="14"/>
      <c r="AA247" s="60"/>
      <c r="AB247" s="14"/>
      <c r="AC247" s="61"/>
      <c r="AD247" s="14"/>
      <c r="AE247" s="61"/>
      <c r="AF247" s="14"/>
      <c r="AG247" s="60"/>
      <c r="AH247" s="14"/>
      <c r="AI247" s="14"/>
      <c r="AJ247" s="14"/>
      <c r="AK247" s="14"/>
      <c r="AL247" s="14"/>
      <c r="AM247" s="14"/>
      <c r="AN247" s="14"/>
      <c r="AO247" s="14"/>
      <c r="AP247" s="14"/>
      <c r="AQ247" s="14"/>
      <c r="AR247" s="14"/>
      <c r="AS247" s="14"/>
      <c r="AT247" s="14"/>
      <c r="AU247" s="14"/>
      <c r="AV247" s="14"/>
      <c r="AW247" s="14"/>
      <c r="AX247" s="14"/>
      <c r="AY247" s="14"/>
      <c r="AZ247" s="14"/>
      <c r="BA247" s="14"/>
      <c r="BB247" s="14"/>
      <c r="BC247" s="14"/>
      <c r="BD247" s="14"/>
      <c r="BE247" s="14"/>
      <c r="BF247" s="14"/>
      <c r="BG247" s="14"/>
      <c r="BH247" s="14"/>
      <c r="BI247" s="14"/>
      <c r="BJ247" s="14"/>
      <c r="BK247" s="14"/>
      <c r="BL247" s="14"/>
      <c r="BM247" s="14"/>
      <c r="BN247" s="14"/>
      <c r="BO247" s="14"/>
    </row>
    <row r="248" spans="1:67" s="62" customFormat="1" ht="73.5" customHeight="1" x14ac:dyDescent="0.3">
      <c r="A248" s="17"/>
      <c r="B248" s="17"/>
      <c r="C248" s="17"/>
      <c r="D248" s="17"/>
      <c r="E248" s="17"/>
      <c r="F248" s="17"/>
      <c r="G248" s="17"/>
      <c r="H248" s="17"/>
      <c r="I248" s="19"/>
      <c r="J248" s="14"/>
      <c r="K248" s="14"/>
      <c r="L248" s="60"/>
      <c r="M248" s="14"/>
      <c r="N248" s="14"/>
      <c r="O248" s="60"/>
      <c r="P248" s="14"/>
      <c r="Q248" s="14"/>
      <c r="R248" s="14"/>
      <c r="S248" s="14"/>
      <c r="T248" s="14"/>
      <c r="U248" s="14"/>
      <c r="V248" s="14"/>
      <c r="W248" s="14"/>
      <c r="X248" s="14"/>
      <c r="Y248" s="14"/>
      <c r="Z248" s="14"/>
      <c r="AA248" s="60"/>
      <c r="AB248" s="14"/>
      <c r="AC248" s="61"/>
      <c r="AD248" s="14"/>
      <c r="AE248" s="61"/>
      <c r="AF248" s="14"/>
      <c r="AG248" s="60"/>
      <c r="AH248" s="14"/>
      <c r="AI248" s="14"/>
      <c r="AJ248" s="14"/>
      <c r="AK248" s="14"/>
      <c r="AL248" s="14"/>
      <c r="AM248" s="14"/>
      <c r="AN248" s="14"/>
      <c r="AO248" s="14"/>
      <c r="AP248" s="14"/>
      <c r="AQ248" s="14"/>
      <c r="AR248" s="14"/>
      <c r="AS248" s="14"/>
      <c r="AT248" s="14"/>
      <c r="AU248" s="14"/>
      <c r="AV248" s="14"/>
      <c r="AW248" s="14"/>
      <c r="AX248" s="14"/>
      <c r="AY248" s="14"/>
      <c r="AZ248" s="14"/>
      <c r="BA248" s="14"/>
      <c r="BB248" s="14"/>
      <c r="BC248" s="14"/>
      <c r="BD248" s="14"/>
      <c r="BE248" s="14"/>
      <c r="BF248" s="14"/>
      <c r="BG248" s="14"/>
      <c r="BH248" s="14"/>
      <c r="BI248" s="14"/>
      <c r="BJ248" s="14"/>
      <c r="BK248" s="14"/>
      <c r="BL248" s="14"/>
      <c r="BM248" s="14"/>
      <c r="BN248" s="14"/>
      <c r="BO248" s="14"/>
    </row>
    <row r="249" spans="1:67" s="62" customFormat="1" ht="73.5" customHeight="1" x14ac:dyDescent="0.3">
      <c r="A249" s="17"/>
      <c r="B249" s="17"/>
      <c r="C249" s="17"/>
      <c r="D249" s="17"/>
      <c r="E249" s="17"/>
      <c r="F249" s="17"/>
      <c r="G249" s="17"/>
      <c r="H249" s="17"/>
      <c r="I249" s="19"/>
      <c r="J249" s="14"/>
      <c r="K249" s="14"/>
      <c r="L249" s="60"/>
      <c r="M249" s="14"/>
      <c r="N249" s="14"/>
      <c r="O249" s="60"/>
      <c r="P249" s="14"/>
      <c r="Q249" s="14"/>
      <c r="R249" s="14"/>
      <c r="S249" s="14"/>
      <c r="T249" s="14"/>
      <c r="U249" s="14"/>
      <c r="V249" s="14"/>
      <c r="W249" s="14"/>
      <c r="X249" s="14"/>
      <c r="Y249" s="14"/>
      <c r="Z249" s="14"/>
      <c r="AA249" s="60"/>
      <c r="AB249" s="14"/>
      <c r="AC249" s="61"/>
      <c r="AD249" s="14"/>
      <c r="AE249" s="61"/>
      <c r="AF249" s="14"/>
      <c r="AG249" s="60"/>
      <c r="AH249" s="14"/>
      <c r="AI249" s="14"/>
      <c r="AJ249" s="63"/>
      <c r="AK249" s="63"/>
      <c r="AL249" s="14"/>
      <c r="AM249" s="14"/>
      <c r="AN249" s="14"/>
      <c r="AO249" s="14"/>
      <c r="AP249" s="14"/>
      <c r="AQ249" s="14"/>
      <c r="AR249" s="14"/>
      <c r="AS249" s="14"/>
      <c r="AT249" s="14"/>
      <c r="AU249" s="14"/>
      <c r="AV249" s="14"/>
      <c r="AW249" s="14"/>
      <c r="AX249" s="14"/>
      <c r="AY249" s="14"/>
      <c r="AZ249" s="14"/>
      <c r="BA249" s="14"/>
      <c r="BB249" s="14"/>
      <c r="BC249" s="14"/>
      <c r="BD249" s="14"/>
      <c r="BE249" s="14"/>
      <c r="BF249" s="14"/>
      <c r="BG249" s="14"/>
      <c r="BH249" s="14"/>
      <c r="BI249" s="14"/>
      <c r="BJ249" s="14"/>
      <c r="BK249" s="14"/>
      <c r="BL249" s="14"/>
      <c r="BM249" s="14"/>
      <c r="BN249" s="14"/>
      <c r="BO249" s="14"/>
    </row>
    <row r="250" spans="1:67" s="62" customFormat="1" ht="73.5" customHeight="1" x14ac:dyDescent="0.3">
      <c r="A250" s="17"/>
      <c r="B250" s="17"/>
      <c r="C250" s="17"/>
      <c r="D250" s="17"/>
      <c r="E250" s="17"/>
      <c r="F250" s="17"/>
      <c r="G250" s="17"/>
      <c r="H250" s="17"/>
      <c r="I250" s="19"/>
      <c r="J250" s="14"/>
      <c r="K250" s="14"/>
      <c r="L250" s="60"/>
      <c r="M250" s="14"/>
      <c r="N250" s="14"/>
      <c r="O250" s="60"/>
      <c r="P250" s="14"/>
      <c r="Q250" s="14"/>
      <c r="R250" s="14"/>
      <c r="S250" s="14"/>
      <c r="T250" s="14"/>
      <c r="U250" s="14"/>
      <c r="V250" s="14"/>
      <c r="W250" s="14"/>
      <c r="X250" s="14"/>
      <c r="Y250" s="14"/>
      <c r="Z250" s="14"/>
      <c r="AA250" s="60"/>
      <c r="AB250" s="14"/>
      <c r="AC250" s="61"/>
      <c r="AD250" s="14"/>
      <c r="AE250" s="61"/>
      <c r="AF250" s="14"/>
      <c r="AG250" s="60"/>
      <c r="AH250" s="14"/>
      <c r="AI250" s="14"/>
      <c r="AJ250" s="14"/>
      <c r="AK250" s="14"/>
      <c r="AL250" s="14"/>
      <c r="AM250" s="14"/>
      <c r="AN250" s="14"/>
      <c r="AO250" s="14"/>
      <c r="AP250" s="14"/>
      <c r="AQ250" s="14"/>
      <c r="AR250" s="14"/>
      <c r="AS250" s="14"/>
      <c r="AT250" s="14"/>
      <c r="AU250" s="14"/>
      <c r="AV250" s="14"/>
      <c r="AW250" s="14"/>
      <c r="AX250" s="14"/>
      <c r="AY250" s="14"/>
      <c r="AZ250" s="14"/>
      <c r="BA250" s="14"/>
      <c r="BB250" s="14"/>
      <c r="BC250" s="14"/>
      <c r="BD250" s="14"/>
      <c r="BE250" s="14"/>
      <c r="BF250" s="14"/>
      <c r="BG250" s="14"/>
      <c r="BH250" s="14"/>
      <c r="BI250" s="14"/>
      <c r="BJ250" s="14"/>
      <c r="BK250" s="14"/>
      <c r="BL250" s="14"/>
      <c r="BM250" s="14"/>
      <c r="BN250" s="14"/>
      <c r="BO250" s="14"/>
    </row>
    <row r="251" spans="1:67" s="62" customFormat="1" ht="73.5" customHeight="1" x14ac:dyDescent="0.3">
      <c r="A251" s="17"/>
      <c r="B251" s="17"/>
      <c r="C251" s="17"/>
      <c r="D251" s="17"/>
      <c r="E251" s="17"/>
      <c r="F251" s="17"/>
      <c r="G251" s="17"/>
      <c r="H251" s="17"/>
      <c r="I251" s="19"/>
      <c r="J251" s="14"/>
      <c r="K251" s="14"/>
      <c r="L251" s="60"/>
      <c r="M251" s="14"/>
      <c r="N251" s="14"/>
      <c r="O251" s="60"/>
      <c r="P251" s="14"/>
      <c r="Q251" s="14"/>
      <c r="R251" s="14"/>
      <c r="S251" s="14"/>
      <c r="T251" s="14"/>
      <c r="U251" s="14"/>
      <c r="V251" s="14"/>
      <c r="W251" s="14"/>
      <c r="X251" s="14"/>
      <c r="Y251" s="14"/>
      <c r="Z251" s="14"/>
      <c r="AA251" s="60"/>
      <c r="AB251" s="14"/>
      <c r="AC251" s="61"/>
      <c r="AD251" s="14"/>
      <c r="AE251" s="61"/>
      <c r="AF251" s="14"/>
      <c r="AG251" s="60"/>
      <c r="AH251" s="14"/>
      <c r="AI251" s="14"/>
      <c r="AJ251" s="14"/>
      <c r="AK251" s="14"/>
      <c r="AL251" s="14"/>
      <c r="AM251" s="14"/>
      <c r="AN251" s="14"/>
      <c r="AO251" s="14"/>
      <c r="AP251" s="14"/>
      <c r="AQ251" s="14"/>
      <c r="AR251" s="14"/>
      <c r="AS251" s="14"/>
      <c r="AT251" s="14"/>
      <c r="AU251" s="14"/>
      <c r="AV251" s="14"/>
      <c r="AW251" s="14"/>
      <c r="AX251" s="14"/>
      <c r="AY251" s="14"/>
      <c r="AZ251" s="14"/>
      <c r="BA251" s="14"/>
      <c r="BB251" s="14"/>
      <c r="BC251" s="14"/>
      <c r="BD251" s="14"/>
      <c r="BE251" s="14"/>
      <c r="BF251" s="14"/>
      <c r="BG251" s="14"/>
      <c r="BH251" s="14"/>
      <c r="BI251" s="14"/>
      <c r="BJ251" s="14"/>
      <c r="BK251" s="14"/>
      <c r="BL251" s="14"/>
      <c r="BM251" s="14"/>
      <c r="BN251" s="14"/>
      <c r="BO251" s="14"/>
    </row>
    <row r="252" spans="1:67" s="62" customFormat="1" ht="73.5" customHeight="1" x14ac:dyDescent="0.3">
      <c r="A252" s="17"/>
      <c r="B252" s="17"/>
      <c r="C252" s="17"/>
      <c r="D252" s="17"/>
      <c r="E252" s="17"/>
      <c r="F252" s="17"/>
      <c r="G252" s="17"/>
      <c r="H252" s="17"/>
      <c r="I252" s="19"/>
      <c r="J252" s="14"/>
      <c r="K252" s="14"/>
      <c r="L252" s="60"/>
      <c r="M252" s="14"/>
      <c r="N252" s="14"/>
      <c r="O252" s="60"/>
      <c r="P252" s="14"/>
      <c r="Q252" s="14"/>
      <c r="R252" s="14"/>
      <c r="S252" s="14"/>
      <c r="T252" s="14"/>
      <c r="U252" s="14"/>
      <c r="V252" s="14"/>
      <c r="W252" s="14"/>
      <c r="X252" s="14"/>
      <c r="Y252" s="14"/>
      <c r="Z252" s="14"/>
      <c r="AA252" s="60"/>
      <c r="AB252" s="14"/>
      <c r="AC252" s="61"/>
      <c r="AD252" s="14"/>
      <c r="AE252" s="61"/>
      <c r="AF252" s="14"/>
      <c r="AG252" s="60"/>
      <c r="AH252" s="14"/>
      <c r="AI252" s="14"/>
      <c r="AJ252" s="63"/>
      <c r="AK252" s="63"/>
      <c r="AL252" s="14"/>
      <c r="AM252" s="14"/>
      <c r="AN252" s="14"/>
      <c r="AO252" s="14"/>
      <c r="AP252" s="14"/>
      <c r="AQ252" s="14"/>
      <c r="AR252" s="14"/>
      <c r="AS252" s="14"/>
      <c r="AT252" s="14"/>
      <c r="AU252" s="14"/>
      <c r="AV252" s="14"/>
      <c r="AW252" s="14"/>
      <c r="AX252" s="14"/>
      <c r="AY252" s="14"/>
      <c r="AZ252" s="14"/>
      <c r="BA252" s="14"/>
      <c r="BB252" s="14"/>
      <c r="BC252" s="14"/>
      <c r="BD252" s="14"/>
      <c r="BE252" s="14"/>
      <c r="BF252" s="14"/>
      <c r="BG252" s="14"/>
      <c r="BH252" s="14"/>
      <c r="BI252" s="14"/>
      <c r="BJ252" s="14"/>
      <c r="BK252" s="14"/>
      <c r="BL252" s="14"/>
      <c r="BM252" s="14"/>
      <c r="BN252" s="14"/>
      <c r="BO252" s="14"/>
    </row>
    <row r="253" spans="1:67" s="62" customFormat="1" ht="73.5" customHeight="1" x14ac:dyDescent="0.3">
      <c r="A253" s="17"/>
      <c r="B253" s="17"/>
      <c r="C253" s="17"/>
      <c r="D253" s="17"/>
      <c r="E253" s="17"/>
      <c r="F253" s="17"/>
      <c r="G253" s="17"/>
      <c r="H253" s="17"/>
      <c r="I253" s="19"/>
      <c r="J253" s="14"/>
      <c r="K253" s="14"/>
      <c r="L253" s="60"/>
      <c r="M253" s="14"/>
      <c r="N253" s="14"/>
      <c r="O253" s="60"/>
      <c r="P253" s="14"/>
      <c r="Q253" s="14"/>
      <c r="R253" s="14"/>
      <c r="S253" s="14"/>
      <c r="T253" s="14"/>
      <c r="U253" s="14"/>
      <c r="V253" s="14"/>
      <c r="W253" s="14"/>
      <c r="X253" s="14"/>
      <c r="Y253" s="14"/>
      <c r="Z253" s="14"/>
      <c r="AA253" s="60"/>
      <c r="AB253" s="14"/>
      <c r="AC253" s="61"/>
      <c r="AD253" s="14"/>
      <c r="AE253" s="61"/>
      <c r="AF253" s="14"/>
      <c r="AG253" s="60"/>
      <c r="AH253" s="14"/>
      <c r="AI253" s="14"/>
      <c r="AJ253" s="14"/>
      <c r="AK253" s="14"/>
      <c r="AL253" s="14"/>
      <c r="AM253" s="14"/>
      <c r="AN253" s="14"/>
      <c r="AO253" s="14"/>
      <c r="AP253" s="14"/>
      <c r="AQ253" s="14"/>
      <c r="AR253" s="14"/>
      <c r="AS253" s="14"/>
      <c r="AT253" s="14"/>
      <c r="AU253" s="14"/>
      <c r="AV253" s="14"/>
      <c r="AW253" s="14"/>
      <c r="AX253" s="14"/>
      <c r="AY253" s="14"/>
      <c r="AZ253" s="14"/>
      <c r="BA253" s="14"/>
      <c r="BB253" s="14"/>
      <c r="BC253" s="14"/>
      <c r="BD253" s="14"/>
      <c r="BE253" s="14"/>
      <c r="BF253" s="14"/>
      <c r="BG253" s="14"/>
      <c r="BH253" s="14"/>
      <c r="BI253" s="14"/>
      <c r="BJ253" s="14"/>
      <c r="BK253" s="14"/>
      <c r="BL253" s="14"/>
      <c r="BM253" s="14"/>
      <c r="BN253" s="14"/>
      <c r="BO253" s="14"/>
    </row>
    <row r="254" spans="1:67" s="62" customFormat="1" ht="73.5" customHeight="1" x14ac:dyDescent="0.3">
      <c r="A254" s="17"/>
      <c r="B254" s="17"/>
      <c r="C254" s="17"/>
      <c r="D254" s="17"/>
      <c r="E254" s="17"/>
      <c r="F254" s="17"/>
      <c r="G254" s="17"/>
      <c r="H254" s="17"/>
      <c r="I254" s="19"/>
      <c r="J254" s="14"/>
      <c r="K254" s="14"/>
      <c r="L254" s="60"/>
      <c r="M254" s="14"/>
      <c r="N254" s="14"/>
      <c r="O254" s="60"/>
      <c r="P254" s="14"/>
      <c r="Q254" s="14"/>
      <c r="R254" s="14"/>
      <c r="S254" s="14"/>
      <c r="T254" s="14"/>
      <c r="U254" s="14"/>
      <c r="V254" s="14"/>
      <c r="W254" s="14"/>
      <c r="X254" s="14"/>
      <c r="Y254" s="14"/>
      <c r="Z254" s="14"/>
      <c r="AA254" s="60"/>
      <c r="AB254" s="14"/>
      <c r="AC254" s="61"/>
      <c r="AD254" s="14"/>
      <c r="AE254" s="61"/>
      <c r="AF254" s="14"/>
      <c r="AG254" s="60"/>
      <c r="AH254" s="14"/>
      <c r="AI254" s="14"/>
      <c r="AJ254" s="14"/>
      <c r="AK254" s="14"/>
      <c r="AL254" s="14"/>
      <c r="AM254" s="14"/>
      <c r="AN254" s="14"/>
      <c r="AO254" s="14"/>
      <c r="AP254" s="14"/>
      <c r="AQ254" s="14"/>
      <c r="AR254" s="14"/>
      <c r="AS254" s="14"/>
      <c r="AT254" s="14"/>
      <c r="AU254" s="14"/>
      <c r="AV254" s="14"/>
      <c r="AW254" s="14"/>
      <c r="AX254" s="14"/>
      <c r="AY254" s="14"/>
      <c r="AZ254" s="14"/>
      <c r="BA254" s="14"/>
      <c r="BB254" s="14"/>
      <c r="BC254" s="14"/>
      <c r="BD254" s="14"/>
      <c r="BE254" s="14"/>
      <c r="BF254" s="14"/>
      <c r="BG254" s="14"/>
      <c r="BH254" s="14"/>
      <c r="BI254" s="14"/>
      <c r="BJ254" s="14"/>
      <c r="BK254" s="14"/>
      <c r="BL254" s="14"/>
      <c r="BM254" s="14"/>
      <c r="BN254" s="14"/>
      <c r="BO254" s="14"/>
    </row>
    <row r="255" spans="1:67" s="62" customFormat="1" ht="73.5" customHeight="1" x14ac:dyDescent="0.3">
      <c r="A255" s="17"/>
      <c r="B255" s="17"/>
      <c r="C255" s="17"/>
      <c r="D255" s="17"/>
      <c r="E255" s="17"/>
      <c r="F255" s="17"/>
      <c r="G255" s="17"/>
      <c r="H255" s="17"/>
      <c r="I255" s="19"/>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c r="AU255" s="14"/>
      <c r="AV255" s="14"/>
      <c r="AW255" s="14"/>
      <c r="AX255" s="14"/>
      <c r="AY255" s="14"/>
      <c r="AZ255" s="14"/>
      <c r="BA255" s="14"/>
      <c r="BB255" s="14"/>
      <c r="BC255" s="14"/>
      <c r="BD255" s="14"/>
      <c r="BE255" s="14"/>
      <c r="BF255" s="14"/>
      <c r="BG255" s="14"/>
      <c r="BH255" s="14"/>
      <c r="BI255" s="14"/>
      <c r="BJ255" s="14"/>
      <c r="BK255" s="14"/>
      <c r="BL255" s="14"/>
      <c r="BM255" s="14"/>
      <c r="BN255" s="14"/>
      <c r="BO255" s="14"/>
    </row>
    <row r="256" spans="1:67" s="62" customFormat="1" ht="73.5" customHeight="1" x14ac:dyDescent="0.3">
      <c r="A256" s="17"/>
      <c r="B256" s="17"/>
      <c r="C256" s="17"/>
      <c r="D256" s="17"/>
      <c r="E256" s="17"/>
      <c r="F256" s="17"/>
      <c r="G256" s="17"/>
      <c r="H256" s="17"/>
      <c r="I256" s="19"/>
      <c r="J256" s="14"/>
      <c r="K256" s="14"/>
      <c r="L256" s="14"/>
      <c r="M256" s="14"/>
      <c r="N256" s="14"/>
      <c r="O256" s="14"/>
      <c r="P256" s="14"/>
      <c r="Q256" s="14"/>
      <c r="R256" s="14"/>
      <c r="S256" s="14"/>
      <c r="T256" s="14"/>
      <c r="U256" s="14"/>
      <c r="V256" s="14"/>
      <c r="W256" s="14"/>
      <c r="X256" s="14"/>
      <c r="Y256" s="14"/>
      <c r="Z256" s="14"/>
      <c r="AA256" s="14"/>
      <c r="AB256" s="14"/>
      <c r="AC256" s="14"/>
      <c r="AD256" s="14"/>
      <c r="AE256" s="14"/>
      <c r="AF256" s="14"/>
      <c r="AG256" s="14"/>
      <c r="AH256" s="14"/>
      <c r="AI256" s="14"/>
      <c r="AJ256" s="14"/>
      <c r="AK256" s="14"/>
      <c r="AL256" s="14"/>
      <c r="AM256" s="14"/>
      <c r="AN256" s="14"/>
      <c r="AO256" s="14"/>
      <c r="AP256" s="14"/>
      <c r="AQ256" s="14"/>
      <c r="AR256" s="14"/>
      <c r="AS256" s="14"/>
      <c r="AT256" s="14"/>
      <c r="AU256" s="14"/>
      <c r="AV256" s="14"/>
      <c r="AW256" s="14"/>
      <c r="AX256" s="14"/>
      <c r="AY256" s="14"/>
      <c r="AZ256" s="14"/>
      <c r="BA256" s="14"/>
      <c r="BB256" s="14"/>
      <c r="BC256" s="14"/>
      <c r="BD256" s="14"/>
      <c r="BE256" s="14"/>
      <c r="BF256" s="14"/>
      <c r="BG256" s="14"/>
      <c r="BH256" s="14"/>
      <c r="BI256" s="14"/>
      <c r="BJ256" s="14"/>
      <c r="BK256" s="14"/>
      <c r="BL256" s="14"/>
      <c r="BM256" s="14"/>
      <c r="BN256" s="14"/>
      <c r="BO256" s="14"/>
    </row>
    <row r="257" spans="1:67" s="62" customFormat="1" ht="73.5" customHeight="1" x14ac:dyDescent="0.3">
      <c r="A257" s="17"/>
      <c r="B257" s="17"/>
      <c r="C257" s="17"/>
      <c r="D257" s="17"/>
      <c r="E257" s="17"/>
      <c r="F257" s="17"/>
      <c r="G257" s="17"/>
      <c r="H257" s="17"/>
      <c r="I257" s="19"/>
      <c r="J257" s="14"/>
      <c r="K257" s="14"/>
      <c r="L257" s="14"/>
      <c r="M257" s="14"/>
      <c r="N257" s="14"/>
      <c r="O257" s="14"/>
      <c r="P257" s="14"/>
      <c r="Q257" s="14"/>
      <c r="R257" s="14"/>
      <c r="S257" s="14"/>
      <c r="T257" s="14"/>
      <c r="U257" s="14"/>
      <c r="V257" s="14"/>
      <c r="W257" s="14"/>
      <c r="X257" s="14"/>
      <c r="Y257" s="14"/>
      <c r="Z257" s="14"/>
      <c r="AA257" s="14"/>
      <c r="AB257" s="14"/>
      <c r="AC257" s="14"/>
      <c r="AD257" s="14"/>
      <c r="AE257" s="14"/>
      <c r="AF257" s="14"/>
      <c r="AG257" s="14"/>
      <c r="AH257" s="14"/>
      <c r="AI257" s="14"/>
      <c r="AJ257" s="14"/>
      <c r="AK257" s="14"/>
      <c r="AL257" s="14"/>
      <c r="AM257" s="14"/>
      <c r="AN257" s="14"/>
      <c r="AO257" s="14"/>
      <c r="AP257" s="14"/>
      <c r="AQ257" s="14"/>
      <c r="AR257" s="14"/>
      <c r="AS257" s="14"/>
      <c r="AT257" s="14"/>
      <c r="AU257" s="14"/>
      <c r="AV257" s="14"/>
      <c r="AW257" s="14"/>
      <c r="AX257" s="14"/>
      <c r="AY257" s="14"/>
      <c r="AZ257" s="14"/>
      <c r="BA257" s="14"/>
      <c r="BB257" s="14"/>
      <c r="BC257" s="14"/>
      <c r="BD257" s="14"/>
      <c r="BE257" s="14"/>
      <c r="BF257" s="14"/>
      <c r="BG257" s="14"/>
      <c r="BH257" s="14"/>
      <c r="BI257" s="14"/>
      <c r="BJ257" s="14"/>
      <c r="BK257" s="14"/>
      <c r="BL257" s="14"/>
      <c r="BM257" s="14"/>
      <c r="BN257" s="14"/>
      <c r="BO257" s="14"/>
    </row>
    <row r="258" spans="1:67" s="62" customFormat="1" ht="73.5" customHeight="1" x14ac:dyDescent="0.3">
      <c r="A258" s="17"/>
      <c r="B258" s="17"/>
      <c r="C258" s="17"/>
      <c r="D258" s="17"/>
      <c r="E258" s="17"/>
      <c r="F258" s="17"/>
      <c r="G258" s="17"/>
      <c r="H258" s="17"/>
      <c r="I258" s="19"/>
      <c r="J258" s="14"/>
      <c r="K258" s="14"/>
      <c r="L258" s="14"/>
      <c r="M258" s="14"/>
      <c r="N258" s="14"/>
      <c r="O258" s="14"/>
      <c r="P258" s="14"/>
      <c r="Q258" s="14"/>
      <c r="R258" s="14"/>
      <c r="S258" s="14"/>
      <c r="T258" s="14"/>
      <c r="U258" s="14"/>
      <c r="V258" s="14"/>
      <c r="W258" s="14"/>
      <c r="X258" s="14"/>
      <c r="Y258" s="14"/>
      <c r="Z258" s="14"/>
      <c r="AA258" s="14"/>
      <c r="AB258" s="14"/>
      <c r="AC258" s="14"/>
      <c r="AD258" s="14"/>
      <c r="AE258" s="14"/>
      <c r="AF258" s="14"/>
      <c r="AG258" s="14"/>
      <c r="AH258" s="14"/>
      <c r="AI258" s="14"/>
      <c r="AJ258" s="14"/>
      <c r="AK258" s="14"/>
      <c r="AL258" s="14"/>
      <c r="AM258" s="14"/>
      <c r="AN258" s="14"/>
      <c r="AO258" s="14"/>
      <c r="AP258" s="14"/>
      <c r="AQ258" s="14"/>
      <c r="AR258" s="14"/>
      <c r="AS258" s="14"/>
      <c r="AT258" s="14"/>
      <c r="AU258" s="14"/>
      <c r="AV258" s="14"/>
      <c r="AW258" s="14"/>
      <c r="AX258" s="14"/>
      <c r="AY258" s="14"/>
      <c r="AZ258" s="14"/>
      <c r="BA258" s="14"/>
      <c r="BB258" s="14"/>
      <c r="BC258" s="14"/>
      <c r="BD258" s="14"/>
      <c r="BE258" s="14"/>
      <c r="BF258" s="14"/>
      <c r="BG258" s="14"/>
      <c r="BH258" s="14"/>
      <c r="BI258" s="14"/>
      <c r="BJ258" s="14"/>
      <c r="BK258" s="14"/>
      <c r="BL258" s="14"/>
      <c r="BM258" s="14"/>
      <c r="BN258" s="14"/>
      <c r="BO258" s="14"/>
    </row>
    <row r="259" spans="1:67" s="62" customFormat="1" ht="73.5" customHeight="1" x14ac:dyDescent="0.3">
      <c r="A259" s="17"/>
      <c r="B259" s="17"/>
      <c r="C259" s="17"/>
      <c r="D259" s="17"/>
      <c r="E259" s="17"/>
      <c r="F259" s="17"/>
      <c r="G259" s="17"/>
      <c r="H259" s="17"/>
      <c r="I259" s="19"/>
      <c r="J259" s="14"/>
      <c r="K259" s="14"/>
      <c r="L259" s="14"/>
      <c r="M259" s="14"/>
      <c r="N259" s="14"/>
      <c r="O259" s="14"/>
      <c r="P259" s="14"/>
      <c r="Q259" s="14"/>
      <c r="R259" s="14"/>
      <c r="S259" s="14"/>
      <c r="T259" s="14"/>
      <c r="U259" s="14"/>
      <c r="V259" s="14"/>
      <c r="W259" s="14"/>
      <c r="X259" s="14"/>
      <c r="Y259" s="14"/>
      <c r="Z259" s="14"/>
      <c r="AA259" s="14"/>
      <c r="AB259" s="14"/>
      <c r="AC259" s="14"/>
      <c r="AD259" s="14"/>
      <c r="AE259" s="14"/>
      <c r="AF259" s="14"/>
      <c r="AG259" s="14"/>
      <c r="AH259" s="14"/>
      <c r="AI259" s="14"/>
      <c r="AJ259" s="14"/>
      <c r="AK259" s="14"/>
      <c r="AL259" s="14"/>
      <c r="AM259" s="14"/>
      <c r="AN259" s="14"/>
      <c r="AO259" s="14"/>
      <c r="AP259" s="14"/>
      <c r="AQ259" s="14"/>
      <c r="AR259" s="14"/>
      <c r="AS259" s="14"/>
      <c r="AT259" s="14"/>
      <c r="AU259" s="14"/>
      <c r="AV259" s="14"/>
      <c r="AW259" s="14"/>
      <c r="AX259" s="14"/>
      <c r="AY259" s="14"/>
      <c r="AZ259" s="14"/>
      <c r="BA259" s="14"/>
      <c r="BB259" s="14"/>
      <c r="BC259" s="14"/>
      <c r="BD259" s="14"/>
      <c r="BE259" s="14"/>
      <c r="BF259" s="14"/>
      <c r="BG259" s="14"/>
      <c r="BH259" s="14"/>
      <c r="BI259" s="14"/>
      <c r="BJ259" s="14"/>
      <c r="BK259" s="14"/>
      <c r="BL259" s="14"/>
      <c r="BM259" s="14"/>
      <c r="BN259" s="14"/>
      <c r="BO259" s="14"/>
    </row>
    <row r="260" spans="1:67" s="62" customFormat="1" ht="73.5" customHeight="1" x14ac:dyDescent="0.3">
      <c r="A260" s="17"/>
      <c r="B260" s="17"/>
      <c r="C260" s="17"/>
      <c r="D260" s="17"/>
      <c r="E260" s="17"/>
      <c r="F260" s="17"/>
      <c r="G260" s="17"/>
      <c r="H260" s="17"/>
      <c r="I260" s="19"/>
      <c r="J260" s="14"/>
      <c r="K260" s="14"/>
      <c r="L260" s="14"/>
      <c r="M260" s="14"/>
      <c r="N260" s="14"/>
      <c r="O260" s="14"/>
      <c r="P260" s="14"/>
      <c r="Q260" s="14"/>
      <c r="R260" s="14"/>
      <c r="S260" s="14"/>
      <c r="T260" s="14"/>
      <c r="U260" s="14"/>
      <c r="V260" s="14"/>
      <c r="W260" s="14"/>
      <c r="X260" s="14"/>
      <c r="Y260" s="14"/>
      <c r="Z260" s="14"/>
      <c r="AA260" s="14"/>
      <c r="AB260" s="14"/>
      <c r="AC260" s="14"/>
      <c r="AD260" s="14"/>
      <c r="AE260" s="14"/>
      <c r="AF260" s="14"/>
      <c r="AG260" s="14"/>
      <c r="AH260" s="14"/>
      <c r="AI260" s="14"/>
      <c r="AJ260" s="14"/>
      <c r="AK260" s="14"/>
      <c r="AL260" s="14"/>
      <c r="AM260" s="14"/>
      <c r="AN260" s="14"/>
      <c r="AO260" s="14"/>
      <c r="AP260" s="14"/>
      <c r="AQ260" s="14"/>
      <c r="AR260" s="14"/>
      <c r="AS260" s="14"/>
      <c r="AT260" s="14"/>
      <c r="AU260" s="14"/>
      <c r="AV260" s="14"/>
      <c r="AW260" s="14"/>
      <c r="AX260" s="14"/>
      <c r="AY260" s="14"/>
      <c r="AZ260" s="14"/>
      <c r="BA260" s="14"/>
      <c r="BB260" s="14"/>
      <c r="BC260" s="14"/>
      <c r="BD260" s="14"/>
      <c r="BE260" s="14"/>
      <c r="BF260" s="14"/>
      <c r="BG260" s="14"/>
      <c r="BH260" s="14"/>
      <c r="BI260" s="14"/>
      <c r="BJ260" s="14"/>
      <c r="BK260" s="14"/>
      <c r="BL260" s="14"/>
      <c r="BM260" s="14"/>
      <c r="BN260" s="14"/>
      <c r="BO260" s="14"/>
    </row>
    <row r="261" spans="1:67" s="62" customFormat="1" ht="73.5" customHeight="1" x14ac:dyDescent="0.3">
      <c r="A261" s="17"/>
      <c r="B261" s="17"/>
      <c r="C261" s="17"/>
      <c r="D261" s="17"/>
      <c r="E261" s="17"/>
      <c r="F261" s="17"/>
      <c r="G261" s="17"/>
      <c r="H261" s="17"/>
      <c r="I261" s="19"/>
      <c r="J261" s="14"/>
      <c r="K261" s="14"/>
      <c r="L261" s="14"/>
      <c r="M261" s="14"/>
      <c r="N261" s="14"/>
      <c r="O261" s="14"/>
      <c r="P261" s="14"/>
      <c r="Q261" s="14"/>
      <c r="R261" s="14"/>
      <c r="S261" s="14"/>
      <c r="T261" s="14"/>
      <c r="U261" s="14"/>
      <c r="V261" s="14"/>
      <c r="W261" s="14"/>
      <c r="X261" s="14"/>
      <c r="Y261" s="14"/>
      <c r="Z261" s="14"/>
      <c r="AA261" s="14"/>
      <c r="AB261" s="14"/>
      <c r="AC261" s="14"/>
      <c r="AD261" s="14"/>
      <c r="AE261" s="14"/>
      <c r="AF261" s="14"/>
      <c r="AG261" s="14"/>
      <c r="AH261" s="14"/>
      <c r="AI261" s="14"/>
      <c r="AJ261" s="14"/>
      <c r="AK261" s="14"/>
      <c r="AL261" s="14"/>
      <c r="AM261" s="14"/>
      <c r="AN261" s="14"/>
      <c r="AO261" s="14"/>
      <c r="AP261" s="14"/>
      <c r="AQ261" s="14"/>
      <c r="AR261" s="14"/>
      <c r="AS261" s="14"/>
      <c r="AT261" s="14"/>
      <c r="AU261" s="14"/>
      <c r="AV261" s="14"/>
      <c r="AW261" s="14"/>
      <c r="AX261" s="14"/>
      <c r="AY261" s="14"/>
      <c r="AZ261" s="14"/>
      <c r="BA261" s="14"/>
      <c r="BB261" s="14"/>
      <c r="BC261" s="14"/>
      <c r="BD261" s="14"/>
      <c r="BE261" s="14"/>
      <c r="BF261" s="14"/>
      <c r="BG261" s="14"/>
      <c r="BH261" s="14"/>
      <c r="BI261" s="14"/>
      <c r="BJ261" s="14"/>
      <c r="BK261" s="14"/>
      <c r="BL261" s="14"/>
      <c r="BM261" s="14"/>
      <c r="BN261" s="14"/>
      <c r="BO261" s="14"/>
    </row>
    <row r="262" spans="1:67" s="62" customFormat="1" ht="73.5" customHeight="1" x14ac:dyDescent="0.3">
      <c r="A262" s="17"/>
      <c r="B262" s="17"/>
      <c r="C262" s="17"/>
      <c r="D262" s="17"/>
      <c r="E262" s="17"/>
      <c r="F262" s="17"/>
      <c r="G262" s="17"/>
      <c r="H262" s="17"/>
      <c r="I262" s="19"/>
      <c r="J262" s="14"/>
      <c r="K262" s="14"/>
      <c r="L262" s="14"/>
      <c r="M262" s="14"/>
      <c r="N262" s="14"/>
      <c r="O262" s="14"/>
      <c r="P262" s="14"/>
      <c r="Q262" s="14"/>
      <c r="R262" s="14"/>
      <c r="S262" s="14"/>
      <c r="T262" s="14"/>
      <c r="U262" s="14"/>
      <c r="V262" s="14"/>
      <c r="W262" s="14"/>
      <c r="X262" s="14"/>
      <c r="Y262" s="14"/>
      <c r="Z262" s="14"/>
      <c r="AA262" s="14"/>
      <c r="AB262" s="14"/>
      <c r="AC262" s="14"/>
      <c r="AD262" s="14"/>
      <c r="AE262" s="14"/>
      <c r="AF262" s="14"/>
      <c r="AG262" s="14"/>
      <c r="AH262" s="14"/>
      <c r="AI262" s="14"/>
      <c r="AJ262" s="14"/>
      <c r="AK262" s="14"/>
      <c r="AL262" s="14"/>
      <c r="AM262" s="14"/>
      <c r="AN262" s="14"/>
      <c r="AO262" s="14"/>
      <c r="AP262" s="14"/>
      <c r="AQ262" s="14"/>
      <c r="AR262" s="14"/>
      <c r="AS262" s="14"/>
      <c r="AT262" s="14"/>
      <c r="AU262" s="14"/>
      <c r="AV262" s="14"/>
      <c r="AW262" s="14"/>
      <c r="AX262" s="14"/>
      <c r="AY262" s="14"/>
      <c r="AZ262" s="14"/>
      <c r="BA262" s="14"/>
      <c r="BB262" s="14"/>
      <c r="BC262" s="14"/>
      <c r="BD262" s="14"/>
      <c r="BE262" s="14"/>
      <c r="BF262" s="14"/>
      <c r="BG262" s="14"/>
      <c r="BH262" s="14"/>
      <c r="BI262" s="14"/>
      <c r="BJ262" s="14"/>
      <c r="BK262" s="14"/>
      <c r="BL262" s="14"/>
      <c r="BM262" s="14"/>
      <c r="BN262" s="14"/>
      <c r="BO262" s="14"/>
    </row>
    <row r="263" spans="1:67" s="62" customFormat="1" ht="73.5" customHeight="1" x14ac:dyDescent="0.3">
      <c r="A263" s="17"/>
      <c r="B263" s="17"/>
      <c r="C263" s="17"/>
      <c r="D263" s="17"/>
      <c r="E263" s="17"/>
      <c r="F263" s="17"/>
      <c r="G263" s="17"/>
      <c r="H263" s="17"/>
      <c r="I263" s="19"/>
      <c r="J263" s="14"/>
      <c r="K263" s="14"/>
      <c r="L263" s="14"/>
      <c r="M263" s="14"/>
      <c r="N263" s="14"/>
      <c r="O263" s="14"/>
      <c r="P263" s="14"/>
      <c r="Q263" s="14"/>
      <c r="R263" s="14"/>
      <c r="S263" s="14"/>
      <c r="T263" s="14"/>
      <c r="U263" s="14"/>
      <c r="V263" s="14"/>
      <c r="W263" s="14"/>
      <c r="X263" s="14"/>
      <c r="Y263" s="14"/>
      <c r="Z263" s="14"/>
      <c r="AA263" s="14"/>
      <c r="AB263" s="14"/>
      <c r="AC263" s="14"/>
      <c r="AD263" s="14"/>
      <c r="AE263" s="14"/>
      <c r="AF263" s="14"/>
      <c r="AG263" s="14"/>
      <c r="AH263" s="14"/>
      <c r="AI263" s="14"/>
      <c r="AJ263" s="14"/>
      <c r="AK263" s="14"/>
      <c r="AL263" s="14"/>
      <c r="AM263" s="14"/>
      <c r="AN263" s="14"/>
      <c r="AO263" s="14"/>
      <c r="AP263" s="14"/>
      <c r="AQ263" s="14"/>
      <c r="AR263" s="14"/>
      <c r="AS263" s="14"/>
      <c r="AT263" s="14"/>
      <c r="AU263" s="14"/>
      <c r="AV263" s="14"/>
      <c r="AW263" s="14"/>
      <c r="AX263" s="14"/>
      <c r="AY263" s="14"/>
      <c r="AZ263" s="14"/>
      <c r="BA263" s="14"/>
      <c r="BB263" s="14"/>
      <c r="BC263" s="14"/>
      <c r="BD263" s="14"/>
      <c r="BE263" s="14"/>
      <c r="BF263" s="14"/>
      <c r="BG263" s="14"/>
      <c r="BH263" s="14"/>
      <c r="BI263" s="14"/>
      <c r="BJ263" s="14"/>
      <c r="BK263" s="14"/>
      <c r="BL263" s="14"/>
      <c r="BM263" s="14"/>
      <c r="BN263" s="14"/>
      <c r="BO263" s="14"/>
    </row>
    <row r="264" spans="1:67" s="62" customFormat="1" ht="73.5" customHeight="1" x14ac:dyDescent="0.3">
      <c r="A264" s="17"/>
      <c r="B264" s="17"/>
      <c r="C264" s="17"/>
      <c r="D264" s="17"/>
      <c r="E264" s="17"/>
      <c r="F264" s="17"/>
      <c r="G264" s="17"/>
      <c r="H264" s="17"/>
      <c r="I264" s="19"/>
      <c r="J264" s="14"/>
      <c r="K264" s="14"/>
      <c r="L264" s="14"/>
      <c r="M264" s="14"/>
      <c r="N264" s="14"/>
      <c r="O264" s="14"/>
      <c r="P264" s="14"/>
      <c r="Q264" s="14"/>
      <c r="R264" s="14"/>
      <c r="S264" s="14"/>
      <c r="T264" s="14"/>
      <c r="U264" s="14"/>
      <c r="V264" s="14"/>
      <c r="W264" s="14"/>
      <c r="X264" s="14"/>
      <c r="Y264" s="14"/>
      <c r="Z264" s="14"/>
      <c r="AA264" s="14"/>
      <c r="AB264" s="14"/>
      <c r="AC264" s="14"/>
      <c r="AD264" s="14"/>
      <c r="AE264" s="14"/>
      <c r="AF264" s="14"/>
      <c r="AG264" s="14"/>
      <c r="AH264" s="14"/>
      <c r="AI264" s="14"/>
      <c r="AJ264" s="14"/>
      <c r="AK264" s="14"/>
      <c r="AL264" s="14"/>
      <c r="AM264" s="14"/>
      <c r="AN264" s="14"/>
      <c r="AO264" s="14"/>
      <c r="AP264" s="14"/>
      <c r="AQ264" s="14"/>
      <c r="AR264" s="14"/>
      <c r="AS264" s="14"/>
      <c r="AT264" s="14"/>
      <c r="AU264" s="14"/>
      <c r="AV264" s="14"/>
      <c r="AW264" s="14"/>
      <c r="AX264" s="14"/>
      <c r="AY264" s="14"/>
      <c r="AZ264" s="14"/>
      <c r="BA264" s="14"/>
      <c r="BB264" s="14"/>
      <c r="BC264" s="14"/>
      <c r="BD264" s="14"/>
      <c r="BE264" s="14"/>
      <c r="BF264" s="14"/>
      <c r="BG264" s="14"/>
      <c r="BH264" s="14"/>
      <c r="BI264" s="14"/>
      <c r="BJ264" s="14"/>
      <c r="BK264" s="14"/>
      <c r="BL264" s="14"/>
      <c r="BM264" s="14"/>
      <c r="BN264" s="14"/>
      <c r="BO264" s="14"/>
    </row>
    <row r="265" spans="1:67" s="62" customFormat="1" ht="73.5" customHeight="1" x14ac:dyDescent="0.3">
      <c r="A265" s="17"/>
      <c r="B265" s="17"/>
      <c r="C265" s="17"/>
      <c r="D265" s="17"/>
      <c r="E265" s="17"/>
      <c r="F265" s="17"/>
      <c r="G265" s="17"/>
      <c r="H265" s="17"/>
      <c r="I265" s="19"/>
      <c r="J265" s="14"/>
      <c r="K265" s="14"/>
      <c r="L265" s="14"/>
      <c r="M265" s="14"/>
      <c r="N265" s="14"/>
      <c r="O265" s="14"/>
      <c r="P265" s="14"/>
      <c r="Q265" s="14"/>
      <c r="R265" s="14"/>
      <c r="S265" s="14"/>
      <c r="T265" s="14"/>
      <c r="U265" s="14"/>
      <c r="V265" s="14"/>
      <c r="W265" s="14"/>
      <c r="X265" s="14"/>
      <c r="Y265" s="14"/>
      <c r="Z265" s="14"/>
      <c r="AA265" s="14"/>
      <c r="AB265" s="14"/>
      <c r="AC265" s="14"/>
      <c r="AD265" s="14"/>
      <c r="AE265" s="14"/>
      <c r="AF265" s="14"/>
      <c r="AG265" s="14"/>
      <c r="AH265" s="14"/>
      <c r="AI265" s="14"/>
      <c r="AJ265" s="14"/>
      <c r="AK265" s="14"/>
      <c r="AL265" s="14"/>
      <c r="AM265" s="14"/>
      <c r="AN265" s="14"/>
      <c r="AO265" s="14"/>
      <c r="AP265" s="14"/>
      <c r="AQ265" s="14"/>
      <c r="AR265" s="14"/>
      <c r="AS265" s="14"/>
      <c r="AT265" s="14"/>
      <c r="AU265" s="14"/>
      <c r="AV265" s="14"/>
      <c r="AW265" s="14"/>
      <c r="AX265" s="14"/>
      <c r="AY265" s="14"/>
      <c r="AZ265" s="14"/>
      <c r="BA265" s="14"/>
      <c r="BB265" s="14"/>
      <c r="BC265" s="14"/>
      <c r="BD265" s="14"/>
      <c r="BE265" s="14"/>
      <c r="BF265" s="14"/>
      <c r="BG265" s="14"/>
      <c r="BH265" s="14"/>
      <c r="BI265" s="14"/>
      <c r="BJ265" s="14"/>
      <c r="BK265" s="14"/>
      <c r="BL265" s="14"/>
      <c r="BM265" s="14"/>
      <c r="BN265" s="14"/>
      <c r="BO265" s="14"/>
    </row>
    <row r="266" spans="1:67" s="62" customFormat="1" ht="73.5" customHeight="1" x14ac:dyDescent="0.3">
      <c r="A266" s="17"/>
      <c r="B266" s="17"/>
      <c r="C266" s="17"/>
      <c r="D266" s="17"/>
      <c r="E266" s="17"/>
      <c r="F266" s="17"/>
      <c r="G266" s="17"/>
      <c r="H266" s="17"/>
      <c r="I266" s="19"/>
      <c r="J266" s="14"/>
      <c r="K266" s="14"/>
      <c r="L266" s="14"/>
      <c r="M266" s="14"/>
      <c r="N266" s="14"/>
      <c r="O266" s="14"/>
      <c r="P266" s="14"/>
      <c r="Q266" s="14"/>
      <c r="R266" s="14"/>
      <c r="S266" s="14"/>
      <c r="T266" s="14"/>
      <c r="U266" s="14"/>
      <c r="V266" s="14"/>
      <c r="W266" s="14"/>
      <c r="X266" s="14"/>
      <c r="Y266" s="14"/>
      <c r="Z266" s="14"/>
      <c r="AA266" s="14"/>
      <c r="AB266" s="14"/>
      <c r="AC266" s="14"/>
      <c r="AD266" s="14"/>
      <c r="AE266" s="14"/>
      <c r="AF266" s="14"/>
      <c r="AG266" s="14"/>
      <c r="AH266" s="14"/>
      <c r="AI266" s="14"/>
      <c r="AJ266" s="14"/>
      <c r="AK266" s="14"/>
      <c r="AL266" s="14"/>
      <c r="AM266" s="14"/>
      <c r="AN266" s="14"/>
      <c r="AO266" s="14"/>
      <c r="AP266" s="14"/>
      <c r="AQ266" s="14"/>
      <c r="AR266" s="14"/>
      <c r="AS266" s="14"/>
      <c r="AT266" s="14"/>
      <c r="AU266" s="14"/>
      <c r="AV266" s="14"/>
      <c r="AW266" s="14"/>
      <c r="AX266" s="14"/>
      <c r="AY266" s="14"/>
      <c r="AZ266" s="14"/>
      <c r="BA266" s="14"/>
      <c r="BB266" s="14"/>
      <c r="BC266" s="14"/>
      <c r="BD266" s="14"/>
      <c r="BE266" s="14"/>
      <c r="BF266" s="14"/>
      <c r="BG266" s="14"/>
      <c r="BH266" s="14"/>
      <c r="BI266" s="14"/>
      <c r="BJ266" s="14"/>
      <c r="BK266" s="14"/>
      <c r="BL266" s="14"/>
      <c r="BM266" s="14"/>
      <c r="BN266" s="14"/>
      <c r="BO266" s="14"/>
    </row>
    <row r="267" spans="1:67" s="62" customFormat="1" ht="73.5" customHeight="1" x14ac:dyDescent="0.3">
      <c r="A267" s="17"/>
      <c r="B267" s="17"/>
      <c r="C267" s="17"/>
      <c r="D267" s="17"/>
      <c r="E267" s="17"/>
      <c r="F267" s="17"/>
      <c r="G267" s="17"/>
      <c r="H267" s="17"/>
      <c r="I267" s="19"/>
      <c r="J267" s="14"/>
      <c r="K267" s="14"/>
      <c r="L267" s="14"/>
      <c r="M267" s="14"/>
      <c r="N267" s="14"/>
      <c r="O267" s="14"/>
      <c r="P267" s="14"/>
      <c r="Q267" s="14"/>
      <c r="R267" s="14"/>
      <c r="S267" s="14"/>
      <c r="T267" s="14"/>
      <c r="U267" s="14"/>
      <c r="V267" s="14"/>
      <c r="W267" s="14"/>
      <c r="X267" s="14"/>
      <c r="Y267" s="14"/>
      <c r="Z267" s="14"/>
      <c r="AA267" s="14"/>
      <c r="AB267" s="14"/>
      <c r="AC267" s="14"/>
      <c r="AD267" s="14"/>
      <c r="AE267" s="14"/>
      <c r="AF267" s="14"/>
      <c r="AG267" s="14"/>
      <c r="AH267" s="14"/>
      <c r="AI267" s="14"/>
      <c r="AJ267" s="14"/>
      <c r="AK267" s="14"/>
      <c r="AL267" s="14"/>
      <c r="AM267" s="14"/>
      <c r="AN267" s="14"/>
      <c r="AO267" s="14"/>
      <c r="AP267" s="14"/>
      <c r="AQ267" s="14"/>
      <c r="AR267" s="14"/>
      <c r="AS267" s="14"/>
      <c r="AT267" s="14"/>
      <c r="AU267" s="14"/>
      <c r="AV267" s="14"/>
      <c r="AW267" s="14"/>
      <c r="AX267" s="14"/>
      <c r="AY267" s="14"/>
      <c r="AZ267" s="14"/>
      <c r="BA267" s="14"/>
      <c r="BB267" s="14"/>
      <c r="BC267" s="14"/>
      <c r="BD267" s="14"/>
      <c r="BE267" s="14"/>
      <c r="BF267" s="14"/>
      <c r="BG267" s="14"/>
      <c r="BH267" s="14"/>
      <c r="BI267" s="14"/>
      <c r="BJ267" s="14"/>
      <c r="BK267" s="14"/>
      <c r="BL267" s="14"/>
      <c r="BM267" s="14"/>
      <c r="BN267" s="14"/>
      <c r="BO267" s="14"/>
    </row>
    <row r="268" spans="1:67" s="62" customFormat="1" ht="73.5" customHeight="1" x14ac:dyDescent="0.3">
      <c r="A268" s="17"/>
      <c r="B268" s="17"/>
      <c r="C268" s="17"/>
      <c r="D268" s="17"/>
      <c r="E268" s="17"/>
      <c r="F268" s="17"/>
      <c r="G268" s="17"/>
      <c r="H268" s="17"/>
      <c r="I268" s="19"/>
      <c r="J268" s="14"/>
      <c r="K268" s="14"/>
      <c r="L268" s="14"/>
      <c r="M268" s="14"/>
      <c r="N268" s="14"/>
      <c r="O268" s="14"/>
      <c r="P268" s="14"/>
      <c r="Q268" s="14"/>
      <c r="R268" s="14"/>
      <c r="S268" s="14"/>
      <c r="T268" s="14"/>
      <c r="U268" s="14"/>
      <c r="V268" s="14"/>
      <c r="W268" s="14"/>
      <c r="X268" s="14"/>
      <c r="Y268" s="14"/>
      <c r="Z268" s="14"/>
      <c r="AA268" s="14"/>
      <c r="AB268" s="14"/>
      <c r="AC268" s="14"/>
      <c r="AD268" s="14"/>
      <c r="AE268" s="14"/>
      <c r="AF268" s="14"/>
      <c r="AG268" s="14"/>
      <c r="AH268" s="14"/>
      <c r="AI268" s="14"/>
      <c r="AJ268" s="14"/>
      <c r="AK268" s="14"/>
      <c r="AL268" s="14"/>
      <c r="AM268" s="14"/>
      <c r="AN268" s="14"/>
      <c r="AO268" s="14"/>
      <c r="AP268" s="14"/>
      <c r="AQ268" s="14"/>
      <c r="AR268" s="14"/>
      <c r="AS268" s="14"/>
      <c r="AT268" s="14"/>
      <c r="AU268" s="14"/>
      <c r="AV268" s="14"/>
      <c r="AW268" s="14"/>
      <c r="AX268" s="14"/>
      <c r="AY268" s="14"/>
      <c r="AZ268" s="14"/>
      <c r="BA268" s="14"/>
      <c r="BB268" s="14"/>
      <c r="BC268" s="14"/>
      <c r="BD268" s="14"/>
      <c r="BE268" s="14"/>
      <c r="BF268" s="14"/>
      <c r="BG268" s="14"/>
      <c r="BH268" s="14"/>
      <c r="BI268" s="14"/>
      <c r="BJ268" s="14"/>
      <c r="BK268" s="14"/>
      <c r="BL268" s="14"/>
      <c r="BM268" s="14"/>
      <c r="BN268" s="14"/>
      <c r="BO268" s="14"/>
    </row>
    <row r="269" spans="1:67" s="62" customFormat="1" ht="73.5" customHeight="1" x14ac:dyDescent="0.3">
      <c r="A269" s="17"/>
      <c r="B269" s="17"/>
      <c r="C269" s="17"/>
      <c r="D269" s="17"/>
      <c r="E269" s="17"/>
      <c r="F269" s="17"/>
      <c r="G269" s="17"/>
      <c r="H269" s="17"/>
      <c r="I269" s="19"/>
      <c r="J269" s="14"/>
      <c r="K269" s="14"/>
      <c r="L269" s="14"/>
      <c r="M269" s="14"/>
      <c r="N269" s="14"/>
      <c r="O269" s="14"/>
      <c r="P269" s="14"/>
      <c r="Q269" s="14"/>
      <c r="R269" s="14"/>
      <c r="S269" s="14"/>
      <c r="T269" s="14"/>
      <c r="U269" s="14"/>
      <c r="V269" s="14"/>
      <c r="W269" s="14"/>
      <c r="X269" s="14"/>
      <c r="Y269" s="14"/>
      <c r="Z269" s="14"/>
      <c r="AA269" s="14"/>
      <c r="AB269" s="14"/>
      <c r="AC269" s="14"/>
      <c r="AD269" s="14"/>
      <c r="AE269" s="14"/>
      <c r="AF269" s="14"/>
      <c r="AG269" s="14"/>
      <c r="AH269" s="14"/>
      <c r="AI269" s="14"/>
      <c r="AJ269" s="14"/>
      <c r="AK269" s="14"/>
      <c r="AL269" s="14"/>
      <c r="AM269" s="14"/>
      <c r="AN269" s="14"/>
      <c r="AO269" s="14"/>
      <c r="AP269" s="14"/>
      <c r="AQ269" s="14"/>
      <c r="AR269" s="14"/>
      <c r="AS269" s="14"/>
      <c r="AT269" s="14"/>
      <c r="AU269" s="14"/>
      <c r="AV269" s="14"/>
      <c r="AW269" s="14"/>
      <c r="AX269" s="14"/>
      <c r="AY269" s="14"/>
      <c r="AZ269" s="14"/>
      <c r="BA269" s="14"/>
      <c r="BB269" s="14"/>
      <c r="BC269" s="14"/>
      <c r="BD269" s="14"/>
      <c r="BE269" s="14"/>
      <c r="BF269" s="14"/>
      <c r="BG269" s="14"/>
      <c r="BH269" s="14"/>
      <c r="BI269" s="14"/>
      <c r="BJ269" s="14"/>
      <c r="BK269" s="14"/>
      <c r="BL269" s="14"/>
      <c r="BM269" s="14"/>
      <c r="BN269" s="14"/>
      <c r="BO269" s="14"/>
    </row>
    <row r="270" spans="1:67" s="62" customFormat="1" ht="73.5" customHeight="1" x14ac:dyDescent="0.3">
      <c r="A270" s="17"/>
      <c r="B270" s="17"/>
      <c r="C270" s="17"/>
      <c r="D270" s="17"/>
      <c r="E270" s="17"/>
      <c r="F270" s="17"/>
      <c r="G270" s="17"/>
      <c r="H270" s="17"/>
      <c r="I270" s="19"/>
      <c r="J270" s="14"/>
      <c r="K270" s="14"/>
      <c r="L270" s="14"/>
      <c r="M270" s="14"/>
      <c r="N270" s="14"/>
      <c r="O270" s="14"/>
      <c r="P270" s="14"/>
      <c r="Q270" s="14"/>
      <c r="R270" s="14"/>
      <c r="S270" s="14"/>
      <c r="T270" s="14"/>
      <c r="U270" s="14"/>
      <c r="V270" s="14"/>
      <c r="W270" s="14"/>
      <c r="X270" s="14"/>
      <c r="Y270" s="14"/>
      <c r="Z270" s="14"/>
      <c r="AA270" s="14"/>
      <c r="AB270" s="14"/>
      <c r="AC270" s="14"/>
      <c r="AD270" s="14"/>
      <c r="AE270" s="14"/>
      <c r="AF270" s="14"/>
      <c r="AG270" s="14"/>
      <c r="AH270" s="14"/>
      <c r="AI270" s="14"/>
      <c r="AJ270" s="14"/>
      <c r="AK270" s="14"/>
      <c r="AL270" s="14"/>
      <c r="AM270" s="14"/>
      <c r="AN270" s="14"/>
      <c r="AO270" s="14"/>
      <c r="AP270" s="14"/>
      <c r="AQ270" s="14"/>
      <c r="AR270" s="14"/>
      <c r="AS270" s="14"/>
      <c r="AT270" s="14"/>
      <c r="AU270" s="14"/>
      <c r="AV270" s="14"/>
      <c r="AW270" s="14"/>
      <c r="AX270" s="14"/>
      <c r="AY270" s="14"/>
      <c r="AZ270" s="14"/>
      <c r="BA270" s="14"/>
      <c r="BB270" s="14"/>
      <c r="BC270" s="14"/>
      <c r="BD270" s="14"/>
      <c r="BE270" s="14"/>
      <c r="BF270" s="14"/>
      <c r="BG270" s="14"/>
      <c r="BH270" s="14"/>
      <c r="BI270" s="14"/>
      <c r="BJ270" s="14"/>
      <c r="BK270" s="14"/>
      <c r="BL270" s="14"/>
      <c r="BM270" s="14"/>
      <c r="BN270" s="14"/>
      <c r="BO270" s="14"/>
    </row>
    <row r="271" spans="1:67" s="62" customFormat="1" ht="73.5" customHeight="1" x14ac:dyDescent="0.3">
      <c r="A271" s="17"/>
      <c r="B271" s="17"/>
      <c r="C271" s="17"/>
      <c r="D271" s="17"/>
      <c r="E271" s="17"/>
      <c r="F271" s="17"/>
      <c r="G271" s="17"/>
      <c r="H271" s="17"/>
      <c r="I271" s="19"/>
      <c r="J271" s="14"/>
      <c r="K271" s="14"/>
      <c r="L271" s="14"/>
      <c r="M271" s="14"/>
      <c r="N271" s="14"/>
      <c r="O271" s="14"/>
      <c r="P271" s="14"/>
      <c r="Q271" s="14"/>
      <c r="R271" s="14"/>
      <c r="S271" s="14"/>
      <c r="T271" s="14"/>
      <c r="U271" s="14"/>
      <c r="V271" s="14"/>
      <c r="W271" s="14"/>
      <c r="X271" s="14"/>
      <c r="Y271" s="14"/>
      <c r="Z271" s="14"/>
      <c r="AA271" s="14"/>
      <c r="AB271" s="14"/>
      <c r="AC271" s="14"/>
      <c r="AD271" s="14"/>
      <c r="AE271" s="14"/>
      <c r="AF271" s="14"/>
      <c r="AG271" s="14"/>
      <c r="AH271" s="14"/>
      <c r="AI271" s="14"/>
      <c r="AJ271" s="14"/>
      <c r="AK271" s="14"/>
      <c r="AL271" s="14"/>
      <c r="AM271" s="14"/>
      <c r="AN271" s="14"/>
      <c r="AO271" s="14"/>
      <c r="AP271" s="14"/>
      <c r="AQ271" s="14"/>
      <c r="AR271" s="14"/>
      <c r="AS271" s="14"/>
      <c r="AT271" s="14"/>
      <c r="AU271" s="14"/>
      <c r="AV271" s="14"/>
      <c r="AW271" s="14"/>
      <c r="AX271" s="14"/>
      <c r="AY271" s="14"/>
      <c r="AZ271" s="14"/>
      <c r="BA271" s="14"/>
      <c r="BB271" s="14"/>
      <c r="BC271" s="14"/>
      <c r="BD271" s="14"/>
      <c r="BE271" s="14"/>
      <c r="BF271" s="14"/>
      <c r="BG271" s="14"/>
      <c r="BH271" s="14"/>
      <c r="BI271" s="14"/>
      <c r="BJ271" s="14"/>
      <c r="BK271" s="14"/>
      <c r="BL271" s="14"/>
      <c r="BM271" s="14"/>
      <c r="BN271" s="14"/>
      <c r="BO271" s="14"/>
    </row>
    <row r="272" spans="1:67" s="62" customFormat="1" ht="73.5" customHeight="1" x14ac:dyDescent="0.3">
      <c r="A272" s="17"/>
      <c r="B272" s="17"/>
      <c r="C272" s="17"/>
      <c r="D272" s="17"/>
      <c r="E272" s="17"/>
      <c r="F272" s="17"/>
      <c r="G272" s="17"/>
      <c r="H272" s="17"/>
      <c r="I272" s="19"/>
      <c r="J272" s="14"/>
      <c r="K272" s="14"/>
      <c r="L272" s="14"/>
      <c r="M272" s="14"/>
      <c r="N272" s="14"/>
      <c r="O272" s="14"/>
      <c r="P272" s="14"/>
      <c r="Q272" s="14"/>
      <c r="R272" s="14"/>
      <c r="S272" s="14"/>
      <c r="T272" s="14"/>
      <c r="U272" s="14"/>
      <c r="V272" s="14"/>
      <c r="W272" s="14"/>
      <c r="X272" s="14"/>
      <c r="Y272" s="14"/>
      <c r="Z272" s="14"/>
      <c r="AA272" s="14"/>
      <c r="AB272" s="14"/>
      <c r="AC272" s="14"/>
      <c r="AD272" s="14"/>
      <c r="AE272" s="14"/>
      <c r="AF272" s="14"/>
      <c r="AG272" s="14"/>
      <c r="AH272" s="14"/>
      <c r="AI272" s="14"/>
      <c r="AJ272" s="14"/>
      <c r="AK272" s="14"/>
      <c r="AL272" s="14"/>
      <c r="AM272" s="14"/>
      <c r="AN272" s="14"/>
      <c r="AO272" s="14"/>
      <c r="AP272" s="14"/>
      <c r="AQ272" s="14"/>
      <c r="AR272" s="14"/>
      <c r="AS272" s="14"/>
      <c r="AT272" s="14"/>
      <c r="AU272" s="14"/>
      <c r="AV272" s="14"/>
      <c r="AW272" s="14"/>
      <c r="AX272" s="14"/>
      <c r="AY272" s="14"/>
      <c r="AZ272" s="14"/>
      <c r="BA272" s="14"/>
      <c r="BB272" s="14"/>
      <c r="BC272" s="14"/>
      <c r="BD272" s="14"/>
      <c r="BE272" s="14"/>
      <c r="BF272" s="14"/>
      <c r="BG272" s="14"/>
      <c r="BH272" s="14"/>
      <c r="BI272" s="14"/>
      <c r="BJ272" s="14"/>
      <c r="BK272" s="14"/>
      <c r="BL272" s="14"/>
      <c r="BM272" s="14"/>
      <c r="BN272" s="14"/>
      <c r="BO272" s="14"/>
    </row>
    <row r="273" spans="1:67" s="62" customFormat="1" ht="73.5" customHeight="1" x14ac:dyDescent="0.3">
      <c r="A273" s="17"/>
      <c r="B273" s="17"/>
      <c r="C273" s="17"/>
      <c r="D273" s="17"/>
      <c r="E273" s="17"/>
      <c r="F273" s="17"/>
      <c r="G273" s="17"/>
      <c r="H273" s="17"/>
      <c r="I273" s="19"/>
      <c r="J273" s="14"/>
      <c r="K273" s="14"/>
      <c r="L273" s="14"/>
      <c r="M273" s="14"/>
      <c r="N273" s="14"/>
      <c r="O273" s="14"/>
      <c r="P273" s="14"/>
      <c r="Q273" s="14"/>
      <c r="R273" s="14"/>
      <c r="S273" s="14"/>
      <c r="T273" s="14"/>
      <c r="U273" s="14"/>
      <c r="V273" s="14"/>
      <c r="W273" s="14"/>
      <c r="X273" s="14"/>
      <c r="Y273" s="14"/>
      <c r="Z273" s="14"/>
      <c r="AA273" s="14"/>
      <c r="AB273" s="14"/>
      <c r="AC273" s="14"/>
      <c r="AD273" s="14"/>
      <c r="AE273" s="14"/>
      <c r="AF273" s="14"/>
      <c r="AG273" s="14"/>
      <c r="AH273" s="14"/>
      <c r="AI273" s="14"/>
      <c r="AJ273" s="14"/>
      <c r="AK273" s="14"/>
      <c r="AL273" s="14"/>
      <c r="AM273" s="14"/>
      <c r="AN273" s="14"/>
      <c r="AO273" s="14"/>
      <c r="AP273" s="14"/>
      <c r="AQ273" s="14"/>
      <c r="AR273" s="14"/>
      <c r="AS273" s="14"/>
      <c r="AT273" s="14"/>
      <c r="AU273" s="14"/>
      <c r="AV273" s="14"/>
      <c r="AW273" s="14"/>
      <c r="AX273" s="14"/>
      <c r="AY273" s="14"/>
      <c r="AZ273" s="14"/>
      <c r="BA273" s="14"/>
      <c r="BB273" s="14"/>
      <c r="BC273" s="14"/>
      <c r="BD273" s="14"/>
      <c r="BE273" s="14"/>
      <c r="BF273" s="14"/>
      <c r="BG273" s="14"/>
      <c r="BH273" s="14"/>
      <c r="BI273" s="14"/>
      <c r="BJ273" s="14"/>
      <c r="BK273" s="14"/>
      <c r="BL273" s="14"/>
      <c r="BM273" s="14"/>
      <c r="BN273" s="14"/>
      <c r="BO273" s="14"/>
    </row>
    <row r="274" spans="1:67" s="62" customFormat="1" ht="73.5" customHeight="1" x14ac:dyDescent="0.3">
      <c r="A274" s="17"/>
      <c r="B274" s="17"/>
      <c r="C274" s="17"/>
      <c r="D274" s="17"/>
      <c r="E274" s="17"/>
      <c r="F274" s="17"/>
      <c r="G274" s="17"/>
      <c r="H274" s="17"/>
      <c r="I274" s="19"/>
      <c r="J274" s="14"/>
      <c r="K274" s="14"/>
      <c r="L274" s="14"/>
      <c r="M274" s="14"/>
      <c r="N274" s="14"/>
      <c r="O274" s="14"/>
      <c r="P274" s="14"/>
      <c r="Q274" s="14"/>
      <c r="R274" s="14"/>
      <c r="S274" s="14"/>
      <c r="T274" s="14"/>
      <c r="U274" s="14"/>
      <c r="V274" s="14"/>
      <c r="W274" s="14"/>
      <c r="X274" s="14"/>
      <c r="Y274" s="14"/>
      <c r="Z274" s="14"/>
      <c r="AA274" s="14"/>
      <c r="AB274" s="14"/>
      <c r="AC274" s="14"/>
      <c r="AD274" s="14"/>
      <c r="AE274" s="14"/>
      <c r="AF274" s="14"/>
      <c r="AG274" s="14"/>
      <c r="AH274" s="14"/>
      <c r="AI274" s="14"/>
      <c r="AJ274" s="14"/>
      <c r="AK274" s="14"/>
      <c r="AL274" s="14"/>
      <c r="AM274" s="14"/>
      <c r="AN274" s="14"/>
      <c r="AO274" s="14"/>
      <c r="AP274" s="14"/>
      <c r="AQ274" s="14"/>
      <c r="AR274" s="14"/>
      <c r="AS274" s="14"/>
      <c r="AT274" s="14"/>
      <c r="AU274" s="14"/>
      <c r="AV274" s="14"/>
      <c r="AW274" s="14"/>
      <c r="AX274" s="14"/>
      <c r="AY274" s="14"/>
      <c r="AZ274" s="14"/>
      <c r="BA274" s="14"/>
      <c r="BB274" s="14"/>
      <c r="BC274" s="14"/>
      <c r="BD274" s="14"/>
      <c r="BE274" s="14"/>
      <c r="BF274" s="14"/>
      <c r="BG274" s="14"/>
      <c r="BH274" s="14"/>
      <c r="BI274" s="14"/>
      <c r="BJ274" s="14"/>
      <c r="BK274" s="14"/>
      <c r="BL274" s="14"/>
      <c r="BM274" s="14"/>
      <c r="BN274" s="14"/>
      <c r="BO274" s="14"/>
    </row>
    <row r="275" spans="1:67" s="62" customFormat="1" ht="73.5" customHeight="1" x14ac:dyDescent="0.3">
      <c r="A275" s="17"/>
      <c r="B275" s="17"/>
      <c r="C275" s="17"/>
      <c r="D275" s="17"/>
      <c r="E275" s="17"/>
      <c r="F275" s="17"/>
      <c r="G275" s="17"/>
      <c r="H275" s="17"/>
      <c r="I275" s="19"/>
      <c r="J275" s="14"/>
      <c r="K275" s="14"/>
      <c r="L275" s="14"/>
      <c r="M275" s="14"/>
      <c r="N275" s="14"/>
      <c r="O275" s="14"/>
      <c r="P275" s="14"/>
      <c r="Q275" s="14"/>
      <c r="R275" s="14"/>
      <c r="S275" s="14"/>
      <c r="T275" s="14"/>
      <c r="U275" s="14"/>
      <c r="V275" s="14"/>
      <c r="W275" s="14"/>
      <c r="X275" s="14"/>
      <c r="Y275" s="14"/>
      <c r="Z275" s="14"/>
      <c r="AA275" s="14"/>
      <c r="AB275" s="14"/>
      <c r="AC275" s="14"/>
      <c r="AD275" s="14"/>
      <c r="AE275" s="14"/>
      <c r="AF275" s="14"/>
      <c r="AG275" s="14"/>
      <c r="AH275" s="14"/>
      <c r="AI275" s="14"/>
      <c r="AJ275" s="14"/>
      <c r="AK275" s="14"/>
      <c r="AL275" s="14"/>
      <c r="AM275" s="14"/>
      <c r="AN275" s="14"/>
      <c r="AO275" s="14"/>
      <c r="AP275" s="14"/>
      <c r="AQ275" s="14"/>
      <c r="AR275" s="14"/>
      <c r="AS275" s="14"/>
      <c r="AT275" s="14"/>
      <c r="AU275" s="14"/>
      <c r="AV275" s="14"/>
      <c r="AW275" s="14"/>
      <c r="AX275" s="14"/>
      <c r="AY275" s="14"/>
      <c r="AZ275" s="14"/>
      <c r="BA275" s="14"/>
      <c r="BB275" s="14"/>
      <c r="BC275" s="14"/>
      <c r="BD275" s="14"/>
      <c r="BE275" s="14"/>
      <c r="BF275" s="14"/>
      <c r="BG275" s="14"/>
      <c r="BH275" s="14"/>
      <c r="BI275" s="14"/>
      <c r="BJ275" s="14"/>
      <c r="BK275" s="14"/>
      <c r="BL275" s="14"/>
      <c r="BM275" s="14"/>
      <c r="BN275" s="14"/>
      <c r="BO275" s="14"/>
    </row>
    <row r="276" spans="1:67" s="62" customFormat="1" ht="73.5" customHeight="1" x14ac:dyDescent="0.3">
      <c r="A276" s="17"/>
      <c r="B276" s="17"/>
      <c r="C276" s="17"/>
      <c r="D276" s="17"/>
      <c r="E276" s="17"/>
      <c r="F276" s="17"/>
      <c r="G276" s="17"/>
      <c r="H276" s="17"/>
      <c r="I276" s="19"/>
      <c r="J276" s="14"/>
      <c r="K276" s="14"/>
      <c r="L276" s="14"/>
      <c r="M276" s="14"/>
      <c r="N276" s="14"/>
      <c r="O276" s="14"/>
      <c r="P276" s="14"/>
      <c r="Q276" s="14"/>
      <c r="R276" s="14"/>
      <c r="S276" s="14"/>
      <c r="T276" s="14"/>
      <c r="U276" s="14"/>
      <c r="V276" s="14"/>
      <c r="W276" s="14"/>
      <c r="X276" s="14"/>
      <c r="Y276" s="14"/>
      <c r="Z276" s="14"/>
      <c r="AA276" s="14"/>
      <c r="AB276" s="14"/>
      <c r="AC276" s="14"/>
      <c r="AD276" s="14"/>
      <c r="AE276" s="14"/>
      <c r="AF276" s="14"/>
      <c r="AG276" s="14"/>
      <c r="AH276" s="14"/>
      <c r="AI276" s="14"/>
      <c r="AJ276" s="14"/>
      <c r="AK276" s="14"/>
      <c r="AL276" s="14"/>
      <c r="AM276" s="14"/>
      <c r="AN276" s="14"/>
      <c r="AO276" s="14"/>
      <c r="AP276" s="14"/>
      <c r="AQ276" s="14"/>
      <c r="AR276" s="14"/>
      <c r="AS276" s="14"/>
      <c r="AT276" s="14"/>
      <c r="AU276" s="14"/>
      <c r="AV276" s="14"/>
      <c r="AW276" s="14"/>
      <c r="AX276" s="14"/>
      <c r="AY276" s="14"/>
      <c r="AZ276" s="14"/>
      <c r="BA276" s="14"/>
      <c r="BB276" s="14"/>
      <c r="BC276" s="14"/>
      <c r="BD276" s="14"/>
      <c r="BE276" s="14"/>
      <c r="BF276" s="14"/>
      <c r="BG276" s="14"/>
      <c r="BH276" s="14"/>
      <c r="BI276" s="14"/>
      <c r="BJ276" s="14"/>
      <c r="BK276" s="14"/>
      <c r="BL276" s="14"/>
      <c r="BM276" s="14"/>
      <c r="BN276" s="14"/>
      <c r="BO276" s="14"/>
    </row>
    <row r="277" spans="1:67" s="62" customFormat="1" ht="73.5" customHeight="1" x14ac:dyDescent="0.3">
      <c r="A277" s="17"/>
      <c r="B277" s="17"/>
      <c r="C277" s="17"/>
      <c r="D277" s="17"/>
      <c r="E277" s="17"/>
      <c r="F277" s="17"/>
      <c r="G277" s="17"/>
      <c r="H277" s="17"/>
      <c r="I277" s="19"/>
      <c r="J277" s="14"/>
      <c r="K277" s="14"/>
      <c r="L277" s="14"/>
      <c r="M277" s="14"/>
      <c r="N277" s="14"/>
      <c r="O277" s="14"/>
      <c r="P277" s="14"/>
      <c r="Q277" s="14"/>
      <c r="R277" s="14"/>
      <c r="S277" s="14"/>
      <c r="T277" s="14"/>
      <c r="U277" s="14"/>
      <c r="V277" s="14"/>
      <c r="W277" s="14"/>
      <c r="X277" s="14"/>
      <c r="Y277" s="14"/>
      <c r="Z277" s="14"/>
      <c r="AA277" s="14"/>
      <c r="AB277" s="14"/>
      <c r="AC277" s="14"/>
      <c r="AD277" s="14"/>
      <c r="AE277" s="14"/>
      <c r="AF277" s="14"/>
      <c r="AG277" s="14"/>
      <c r="AH277" s="14"/>
      <c r="AI277" s="14"/>
      <c r="AJ277" s="14"/>
      <c r="AK277" s="14"/>
      <c r="AL277" s="14"/>
      <c r="AM277" s="14"/>
      <c r="AN277" s="14"/>
      <c r="AO277" s="14"/>
      <c r="AP277" s="14"/>
      <c r="AQ277" s="14"/>
      <c r="AR277" s="14"/>
      <c r="AS277" s="14"/>
      <c r="AT277" s="14"/>
      <c r="AU277" s="14"/>
      <c r="AV277" s="14"/>
      <c r="AW277" s="14"/>
      <c r="AX277" s="14"/>
      <c r="AY277" s="14"/>
      <c r="AZ277" s="14"/>
      <c r="BA277" s="14"/>
      <c r="BB277" s="14"/>
      <c r="BC277" s="14"/>
      <c r="BD277" s="14"/>
      <c r="BE277" s="14"/>
      <c r="BF277" s="14"/>
      <c r="BG277" s="14"/>
      <c r="BH277" s="14"/>
      <c r="BI277" s="14"/>
      <c r="BJ277" s="14"/>
      <c r="BK277" s="14"/>
      <c r="BL277" s="14"/>
      <c r="BM277" s="14"/>
      <c r="BN277" s="14"/>
      <c r="BO277" s="14"/>
    </row>
    <row r="278" spans="1:67" s="62" customFormat="1" ht="73.5" customHeight="1" x14ac:dyDescent="0.3">
      <c r="A278" s="17"/>
      <c r="B278" s="17"/>
      <c r="C278" s="17"/>
      <c r="D278" s="17"/>
      <c r="E278" s="17"/>
      <c r="F278" s="17"/>
      <c r="G278" s="17"/>
      <c r="H278" s="17"/>
      <c r="I278" s="19"/>
      <c r="J278" s="14"/>
      <c r="K278" s="14"/>
      <c r="L278" s="14"/>
      <c r="M278" s="14"/>
      <c r="N278" s="14"/>
      <c r="O278" s="14"/>
      <c r="P278" s="14"/>
      <c r="Q278" s="14"/>
      <c r="R278" s="14"/>
      <c r="S278" s="14"/>
      <c r="T278" s="14"/>
      <c r="U278" s="14"/>
      <c r="V278" s="14"/>
      <c r="W278" s="14"/>
      <c r="X278" s="14"/>
      <c r="Y278" s="14"/>
      <c r="Z278" s="14"/>
      <c r="AA278" s="14"/>
      <c r="AB278" s="14"/>
      <c r="AC278" s="14"/>
      <c r="AD278" s="14"/>
      <c r="AE278" s="14"/>
      <c r="AF278" s="14"/>
      <c r="AG278" s="14"/>
      <c r="AH278" s="14"/>
      <c r="AI278" s="14"/>
      <c r="AJ278" s="14"/>
      <c r="AK278" s="14"/>
      <c r="AL278" s="14"/>
      <c r="AM278" s="14"/>
      <c r="AN278" s="14"/>
      <c r="AO278" s="14"/>
      <c r="AP278" s="14"/>
      <c r="AQ278" s="14"/>
      <c r="AR278" s="14"/>
      <c r="AS278" s="14"/>
      <c r="AT278" s="14"/>
      <c r="AU278" s="14"/>
      <c r="AV278" s="14"/>
      <c r="AW278" s="14"/>
      <c r="AX278" s="14"/>
      <c r="AY278" s="14"/>
      <c r="AZ278" s="14"/>
      <c r="BA278" s="14"/>
      <c r="BB278" s="14"/>
      <c r="BC278" s="14"/>
      <c r="BD278" s="14"/>
      <c r="BE278" s="14"/>
      <c r="BF278" s="14"/>
      <c r="BG278" s="14"/>
      <c r="BH278" s="14"/>
      <c r="BI278" s="14"/>
      <c r="BJ278" s="14"/>
      <c r="BK278" s="14"/>
      <c r="BL278" s="14"/>
      <c r="BM278" s="14"/>
      <c r="BN278" s="14"/>
      <c r="BO278" s="14"/>
    </row>
    <row r="279" spans="1:67" s="62" customFormat="1" ht="73.5" customHeight="1" x14ac:dyDescent="0.3">
      <c r="A279" s="17"/>
      <c r="B279" s="17"/>
      <c r="C279" s="17"/>
      <c r="D279" s="17"/>
      <c r="E279" s="17"/>
      <c r="F279" s="17"/>
      <c r="G279" s="17"/>
      <c r="H279" s="17"/>
      <c r="I279" s="19"/>
      <c r="J279" s="14"/>
      <c r="K279" s="14"/>
      <c r="L279" s="14"/>
      <c r="M279" s="14"/>
      <c r="N279" s="14"/>
      <c r="O279" s="14"/>
      <c r="P279" s="14"/>
      <c r="Q279" s="14"/>
      <c r="R279" s="14"/>
      <c r="S279" s="14"/>
      <c r="T279" s="14"/>
      <c r="U279" s="14"/>
      <c r="V279" s="14"/>
      <c r="W279" s="14"/>
      <c r="X279" s="14"/>
      <c r="Y279" s="14"/>
      <c r="Z279" s="14"/>
      <c r="AA279" s="14"/>
      <c r="AB279" s="14"/>
      <c r="AC279" s="14"/>
      <c r="AD279" s="14"/>
      <c r="AE279" s="14"/>
      <c r="AF279" s="14"/>
      <c r="AG279" s="14"/>
      <c r="AH279" s="14"/>
      <c r="AI279" s="14"/>
      <c r="AJ279" s="14"/>
      <c r="AK279" s="14"/>
      <c r="AL279" s="14"/>
      <c r="AM279" s="14"/>
      <c r="AN279" s="14"/>
      <c r="AO279" s="14"/>
      <c r="AP279" s="14"/>
      <c r="AQ279" s="14"/>
      <c r="AR279" s="14"/>
      <c r="AS279" s="14"/>
      <c r="AT279" s="14"/>
      <c r="AU279" s="14"/>
      <c r="AV279" s="14"/>
      <c r="AW279" s="14"/>
      <c r="AX279" s="14"/>
      <c r="AY279" s="14"/>
      <c r="AZ279" s="14"/>
      <c r="BA279" s="14"/>
      <c r="BB279" s="14"/>
      <c r="BC279" s="14"/>
      <c r="BD279" s="14"/>
      <c r="BE279" s="14"/>
      <c r="BF279" s="14"/>
      <c r="BG279" s="14"/>
      <c r="BH279" s="14"/>
      <c r="BI279" s="14"/>
      <c r="BJ279" s="14"/>
      <c r="BK279" s="14"/>
      <c r="BL279" s="14"/>
      <c r="BM279" s="14"/>
      <c r="BN279" s="14"/>
      <c r="BO279" s="14"/>
    </row>
    <row r="280" spans="1:67" s="62" customFormat="1" ht="73.5" customHeight="1" x14ac:dyDescent="0.3">
      <c r="A280" s="17"/>
      <c r="B280" s="17"/>
      <c r="C280" s="17"/>
      <c r="D280" s="17"/>
      <c r="E280" s="17"/>
      <c r="F280" s="17"/>
      <c r="G280" s="17"/>
      <c r="H280" s="17"/>
      <c r="I280" s="19"/>
      <c r="J280" s="14"/>
      <c r="K280" s="14"/>
      <c r="L280" s="14"/>
      <c r="M280" s="14"/>
      <c r="N280" s="14"/>
      <c r="O280" s="14"/>
      <c r="P280" s="14"/>
      <c r="Q280" s="14"/>
      <c r="R280" s="14"/>
      <c r="S280" s="14"/>
      <c r="T280" s="14"/>
      <c r="U280" s="14"/>
      <c r="V280" s="14"/>
      <c r="W280" s="14"/>
      <c r="X280" s="14"/>
      <c r="Y280" s="14"/>
      <c r="Z280" s="14"/>
      <c r="AA280" s="14"/>
      <c r="AB280" s="14"/>
      <c r="AC280" s="14"/>
      <c r="AD280" s="14"/>
      <c r="AE280" s="14"/>
      <c r="AF280" s="14"/>
      <c r="AG280" s="14"/>
      <c r="AH280" s="14"/>
      <c r="AI280" s="14"/>
      <c r="AJ280" s="14"/>
      <c r="AK280" s="14"/>
      <c r="AL280" s="14"/>
      <c r="AM280" s="14"/>
      <c r="AN280" s="14"/>
      <c r="AO280" s="14"/>
      <c r="AP280" s="14"/>
      <c r="AQ280" s="14"/>
      <c r="AR280" s="14"/>
      <c r="AS280" s="14"/>
      <c r="AT280" s="14"/>
      <c r="AU280" s="14"/>
      <c r="AV280" s="14"/>
      <c r="AW280" s="14"/>
      <c r="AX280" s="14"/>
      <c r="AY280" s="14"/>
      <c r="AZ280" s="14"/>
      <c r="BA280" s="14"/>
      <c r="BB280" s="14"/>
      <c r="BC280" s="14"/>
      <c r="BD280" s="14"/>
      <c r="BE280" s="14"/>
      <c r="BF280" s="14"/>
      <c r="BG280" s="14"/>
      <c r="BH280" s="14"/>
      <c r="BI280" s="14"/>
      <c r="BJ280" s="14"/>
      <c r="BK280" s="14"/>
      <c r="BL280" s="14"/>
      <c r="BM280" s="14"/>
      <c r="BN280" s="14"/>
      <c r="BO280" s="14"/>
    </row>
    <row r="281" spans="1:67" s="62" customFormat="1" ht="73.5" customHeight="1" x14ac:dyDescent="0.3">
      <c r="A281" s="17"/>
      <c r="B281" s="17"/>
      <c r="C281" s="17"/>
      <c r="D281" s="17"/>
      <c r="E281" s="17"/>
      <c r="F281" s="17"/>
      <c r="G281" s="17"/>
      <c r="H281" s="17"/>
      <c r="I281" s="19"/>
      <c r="J281" s="14"/>
      <c r="K281" s="14"/>
      <c r="L281" s="14"/>
      <c r="M281" s="14"/>
      <c r="N281" s="14"/>
      <c r="O281" s="14"/>
      <c r="P281" s="14"/>
      <c r="Q281" s="14"/>
      <c r="R281" s="14"/>
      <c r="S281" s="14"/>
      <c r="T281" s="14"/>
      <c r="U281" s="14"/>
      <c r="V281" s="14"/>
      <c r="W281" s="14"/>
      <c r="X281" s="14"/>
      <c r="Y281" s="14"/>
      <c r="Z281" s="14"/>
      <c r="AA281" s="14"/>
      <c r="AB281" s="14"/>
      <c r="AC281" s="14"/>
      <c r="AD281" s="14"/>
      <c r="AE281" s="14"/>
      <c r="AF281" s="14"/>
      <c r="AG281" s="14"/>
      <c r="AH281" s="14"/>
      <c r="AI281" s="14"/>
      <c r="AJ281" s="14"/>
      <c r="AK281" s="14"/>
      <c r="AL281" s="14"/>
      <c r="AM281" s="14"/>
      <c r="AN281" s="14"/>
      <c r="AO281" s="14"/>
      <c r="AP281" s="14"/>
      <c r="AQ281" s="14"/>
      <c r="AR281" s="14"/>
      <c r="AS281" s="14"/>
      <c r="AT281" s="14"/>
      <c r="AU281" s="14"/>
      <c r="AV281" s="14"/>
      <c r="AW281" s="14"/>
      <c r="AX281" s="14"/>
      <c r="AY281" s="14"/>
      <c r="AZ281" s="14"/>
      <c r="BA281" s="14"/>
      <c r="BB281" s="14"/>
      <c r="BC281" s="14"/>
      <c r="BD281" s="14"/>
      <c r="BE281" s="14"/>
      <c r="BF281" s="14"/>
      <c r="BG281" s="14"/>
      <c r="BH281" s="14"/>
      <c r="BI281" s="14"/>
      <c r="BJ281" s="14"/>
      <c r="BK281" s="14"/>
      <c r="BL281" s="14"/>
      <c r="BM281" s="14"/>
      <c r="BN281" s="14"/>
      <c r="BO281" s="14"/>
    </row>
    <row r="282" spans="1:67" s="62" customFormat="1" ht="73.5" customHeight="1" x14ac:dyDescent="0.3">
      <c r="A282" s="17"/>
      <c r="B282" s="17"/>
      <c r="C282" s="17"/>
      <c r="D282" s="17"/>
      <c r="E282" s="17"/>
      <c r="F282" s="17"/>
      <c r="G282" s="17"/>
      <c r="H282" s="17"/>
      <c r="I282" s="19"/>
      <c r="J282" s="14"/>
      <c r="K282" s="14"/>
      <c r="L282" s="14"/>
      <c r="M282" s="14"/>
      <c r="N282" s="14"/>
      <c r="O282" s="14"/>
      <c r="P282" s="14"/>
      <c r="Q282" s="14"/>
      <c r="R282" s="14"/>
      <c r="S282" s="14"/>
      <c r="T282" s="14"/>
      <c r="U282" s="14"/>
      <c r="V282" s="14"/>
      <c r="W282" s="14"/>
      <c r="X282" s="14"/>
      <c r="Y282" s="14"/>
      <c r="Z282" s="14"/>
      <c r="AA282" s="14"/>
      <c r="AB282" s="14"/>
      <c r="AC282" s="14"/>
      <c r="AD282" s="14"/>
      <c r="AE282" s="14"/>
      <c r="AF282" s="14"/>
      <c r="AG282" s="14"/>
      <c r="AH282" s="14"/>
      <c r="AI282" s="14"/>
      <c r="AJ282" s="14"/>
      <c r="AK282" s="14"/>
      <c r="AL282" s="14"/>
      <c r="AM282" s="14"/>
      <c r="AN282" s="14"/>
      <c r="AO282" s="14"/>
      <c r="AP282" s="14"/>
      <c r="AQ282" s="14"/>
      <c r="AR282" s="14"/>
      <c r="AS282" s="14"/>
      <c r="AT282" s="14"/>
      <c r="AU282" s="14"/>
      <c r="AV282" s="14"/>
      <c r="AW282" s="14"/>
      <c r="AX282" s="14"/>
      <c r="AY282" s="14"/>
      <c r="AZ282" s="14"/>
      <c r="BA282" s="14"/>
      <c r="BB282" s="14"/>
      <c r="BC282" s="14"/>
      <c r="BD282" s="14"/>
      <c r="BE282" s="14"/>
      <c r="BF282" s="14"/>
      <c r="BG282" s="14"/>
      <c r="BH282" s="14"/>
      <c r="BI282" s="14"/>
      <c r="BJ282" s="14"/>
      <c r="BK282" s="14"/>
      <c r="BL282" s="14"/>
      <c r="BM282" s="14"/>
      <c r="BN282" s="14"/>
      <c r="BO282" s="14"/>
    </row>
    <row r="283" spans="1:67" s="62" customFormat="1" ht="73.5" customHeight="1" x14ac:dyDescent="0.3">
      <c r="A283" s="17"/>
      <c r="B283" s="17"/>
      <c r="C283" s="17"/>
      <c r="D283" s="17"/>
      <c r="E283" s="17"/>
      <c r="F283" s="17"/>
      <c r="G283" s="17"/>
      <c r="H283" s="17"/>
      <c r="I283" s="19"/>
      <c r="J283" s="14"/>
      <c r="K283" s="14"/>
      <c r="L283" s="14"/>
      <c r="M283" s="14"/>
      <c r="N283" s="14"/>
      <c r="O283" s="14"/>
      <c r="P283" s="14"/>
      <c r="Q283" s="14"/>
      <c r="R283" s="14"/>
      <c r="S283" s="14"/>
      <c r="T283" s="14"/>
      <c r="U283" s="14"/>
      <c r="V283" s="14"/>
      <c r="W283" s="14"/>
      <c r="X283" s="14"/>
      <c r="Y283" s="14"/>
      <c r="Z283" s="14"/>
      <c r="AA283" s="14"/>
      <c r="AB283" s="14"/>
      <c r="AC283" s="14"/>
      <c r="AD283" s="14"/>
      <c r="AE283" s="14"/>
      <c r="AF283" s="14"/>
      <c r="AG283" s="14"/>
      <c r="AH283" s="14"/>
      <c r="AI283" s="14"/>
      <c r="AJ283" s="14"/>
      <c r="AK283" s="14"/>
      <c r="AL283" s="14"/>
      <c r="AM283" s="14"/>
      <c r="AN283" s="14"/>
      <c r="AO283" s="14"/>
      <c r="AP283" s="14"/>
      <c r="AQ283" s="14"/>
      <c r="AR283" s="14"/>
      <c r="AS283" s="14"/>
      <c r="AT283" s="14"/>
      <c r="AU283" s="14"/>
      <c r="AV283" s="14"/>
      <c r="AW283" s="14"/>
      <c r="AX283" s="14"/>
      <c r="AY283" s="14"/>
      <c r="AZ283" s="14"/>
      <c r="BA283" s="14"/>
      <c r="BB283" s="14"/>
      <c r="BC283" s="14"/>
      <c r="BD283" s="14"/>
      <c r="BE283" s="14"/>
      <c r="BF283" s="14"/>
      <c r="BG283" s="14"/>
      <c r="BH283" s="14"/>
      <c r="BI283" s="14"/>
      <c r="BJ283" s="14"/>
      <c r="BK283" s="14"/>
      <c r="BL283" s="14"/>
      <c r="BM283" s="14"/>
      <c r="BN283" s="14"/>
      <c r="BO283" s="14"/>
    </row>
    <row r="284" spans="1:67" s="62" customFormat="1" ht="73.5" customHeight="1" x14ac:dyDescent="0.3">
      <c r="A284" s="17"/>
      <c r="B284" s="17"/>
      <c r="C284" s="17"/>
      <c r="D284" s="17"/>
      <c r="E284" s="17"/>
      <c r="F284" s="17"/>
      <c r="G284" s="17"/>
      <c r="H284" s="17"/>
      <c r="I284" s="19"/>
      <c r="J284" s="14"/>
      <c r="K284" s="14"/>
      <c r="L284" s="14"/>
      <c r="M284" s="14"/>
      <c r="N284" s="14"/>
      <c r="O284" s="14"/>
      <c r="P284" s="14"/>
      <c r="Q284" s="14"/>
      <c r="R284" s="14"/>
      <c r="S284" s="14"/>
      <c r="T284" s="14"/>
      <c r="U284" s="14"/>
      <c r="V284" s="14"/>
      <c r="W284" s="14"/>
      <c r="X284" s="14"/>
      <c r="Y284" s="14"/>
      <c r="Z284" s="14"/>
      <c r="AA284" s="14"/>
      <c r="AB284" s="14"/>
      <c r="AC284" s="14"/>
      <c r="AD284" s="14"/>
      <c r="AE284" s="14"/>
      <c r="AF284" s="14"/>
      <c r="AG284" s="14"/>
      <c r="AH284" s="14"/>
      <c r="AI284" s="14"/>
      <c r="AJ284" s="14"/>
      <c r="AK284" s="14"/>
      <c r="AL284" s="14"/>
      <c r="AM284" s="14"/>
      <c r="AN284" s="14"/>
      <c r="AO284" s="14"/>
      <c r="AP284" s="14"/>
      <c r="AQ284" s="14"/>
      <c r="AR284" s="14"/>
      <c r="AS284" s="14"/>
      <c r="AT284" s="14"/>
      <c r="AU284" s="14"/>
      <c r="AV284" s="14"/>
      <c r="AW284" s="14"/>
      <c r="AX284" s="14"/>
      <c r="AY284" s="14"/>
      <c r="AZ284" s="14"/>
      <c r="BA284" s="14"/>
      <c r="BB284" s="14"/>
      <c r="BC284" s="14"/>
      <c r="BD284" s="14"/>
      <c r="BE284" s="14"/>
      <c r="BF284" s="14"/>
      <c r="BG284" s="14"/>
      <c r="BH284" s="14"/>
      <c r="BI284" s="14"/>
      <c r="BJ284" s="14"/>
      <c r="BK284" s="14"/>
      <c r="BL284" s="14"/>
      <c r="BM284" s="14"/>
      <c r="BN284" s="14"/>
      <c r="BO284" s="14"/>
    </row>
    <row r="285" spans="1:67" s="62" customFormat="1" ht="73.5" customHeight="1" x14ac:dyDescent="0.3">
      <c r="A285" s="17"/>
      <c r="B285" s="17"/>
      <c r="C285" s="17"/>
      <c r="D285" s="17"/>
      <c r="E285" s="17"/>
      <c r="F285" s="17"/>
      <c r="G285" s="17"/>
      <c r="H285" s="17"/>
      <c r="I285" s="19"/>
      <c r="J285" s="14"/>
      <c r="K285" s="14"/>
      <c r="L285" s="14"/>
      <c r="M285" s="14"/>
      <c r="N285" s="14"/>
      <c r="O285" s="14"/>
      <c r="P285" s="14"/>
      <c r="Q285" s="14"/>
      <c r="R285" s="14"/>
      <c r="S285" s="14"/>
      <c r="T285" s="14"/>
      <c r="U285" s="14"/>
      <c r="V285" s="14"/>
      <c r="W285" s="14"/>
      <c r="X285" s="14"/>
      <c r="Y285" s="14"/>
      <c r="Z285" s="14"/>
      <c r="AA285" s="14"/>
      <c r="AB285" s="14"/>
      <c r="AC285" s="14"/>
      <c r="AD285" s="14"/>
      <c r="AE285" s="14"/>
      <c r="AF285" s="14"/>
      <c r="AG285" s="14"/>
      <c r="AH285" s="14"/>
      <c r="AI285" s="14"/>
      <c r="AJ285" s="14"/>
      <c r="AK285" s="14"/>
      <c r="AL285" s="14"/>
      <c r="AM285" s="14"/>
      <c r="AN285" s="14"/>
      <c r="AO285" s="14"/>
      <c r="AP285" s="14"/>
      <c r="AQ285" s="14"/>
      <c r="AR285" s="14"/>
      <c r="AS285" s="14"/>
      <c r="AT285" s="14"/>
      <c r="AU285" s="14"/>
      <c r="AV285" s="14"/>
      <c r="AW285" s="14"/>
      <c r="AX285" s="14"/>
      <c r="AY285" s="14"/>
      <c r="AZ285" s="14"/>
      <c r="BA285" s="14"/>
      <c r="BB285" s="14"/>
      <c r="BC285" s="14"/>
      <c r="BD285" s="14"/>
      <c r="BE285" s="14"/>
      <c r="BF285" s="14"/>
      <c r="BG285" s="14"/>
      <c r="BH285" s="14"/>
      <c r="BI285" s="14"/>
      <c r="BJ285" s="14"/>
      <c r="BK285" s="14"/>
      <c r="BL285" s="14"/>
      <c r="BM285" s="14"/>
      <c r="BN285" s="14"/>
      <c r="BO285" s="14"/>
    </row>
    <row r="286" spans="1:67" s="62" customFormat="1" ht="73.5" customHeight="1" x14ac:dyDescent="0.3">
      <c r="A286" s="17"/>
      <c r="B286" s="17"/>
      <c r="C286" s="17"/>
      <c r="D286" s="17"/>
      <c r="E286" s="17"/>
      <c r="F286" s="17"/>
      <c r="G286" s="17"/>
      <c r="H286" s="17"/>
      <c r="I286" s="19"/>
      <c r="J286" s="14"/>
      <c r="K286" s="14"/>
      <c r="L286" s="14"/>
      <c r="M286" s="14"/>
      <c r="N286" s="14"/>
      <c r="O286" s="14"/>
      <c r="P286" s="14"/>
      <c r="Q286" s="14"/>
      <c r="R286" s="14"/>
      <c r="S286" s="14"/>
      <c r="T286" s="14"/>
      <c r="U286" s="14"/>
      <c r="V286" s="14"/>
      <c r="W286" s="14"/>
      <c r="X286" s="14"/>
      <c r="Y286" s="14"/>
      <c r="Z286" s="14"/>
      <c r="AA286" s="14"/>
      <c r="AB286" s="14"/>
      <c r="AC286" s="14"/>
      <c r="AD286" s="14"/>
      <c r="AE286" s="14"/>
      <c r="AF286" s="14"/>
      <c r="AG286" s="14"/>
      <c r="AH286" s="14"/>
      <c r="AI286" s="14"/>
      <c r="AJ286" s="14"/>
      <c r="AK286" s="14"/>
      <c r="AL286" s="14"/>
      <c r="AM286" s="14"/>
      <c r="AN286" s="14"/>
      <c r="AO286" s="14"/>
      <c r="AP286" s="14"/>
      <c r="AQ286" s="14"/>
      <c r="AR286" s="14"/>
      <c r="AS286" s="14"/>
      <c r="AT286" s="14"/>
      <c r="AU286" s="14"/>
      <c r="AV286" s="14"/>
      <c r="AW286" s="14"/>
      <c r="AX286" s="14"/>
      <c r="AY286" s="14"/>
      <c r="AZ286" s="14"/>
      <c r="BA286" s="14"/>
      <c r="BB286" s="14"/>
      <c r="BC286" s="14"/>
      <c r="BD286" s="14"/>
      <c r="BE286" s="14"/>
      <c r="BF286" s="14"/>
      <c r="BG286" s="14"/>
      <c r="BH286" s="14"/>
      <c r="BI286" s="14"/>
      <c r="BJ286" s="14"/>
      <c r="BK286" s="14"/>
      <c r="BL286" s="14"/>
      <c r="BM286" s="14"/>
      <c r="BN286" s="14"/>
      <c r="BO286" s="14"/>
    </row>
    <row r="287" spans="1:67" s="62" customFormat="1" ht="73.5" customHeight="1" x14ac:dyDescent="0.3">
      <c r="A287" s="17"/>
      <c r="B287" s="17"/>
      <c r="C287" s="17"/>
      <c r="D287" s="17"/>
      <c r="E287" s="17"/>
      <c r="F287" s="17"/>
      <c r="G287" s="17"/>
      <c r="H287" s="17"/>
      <c r="I287" s="19"/>
      <c r="J287" s="14"/>
      <c r="K287" s="14"/>
      <c r="L287" s="14"/>
      <c r="M287" s="14"/>
      <c r="N287" s="14"/>
      <c r="O287" s="14"/>
      <c r="P287" s="14"/>
      <c r="Q287" s="14"/>
      <c r="R287" s="14"/>
      <c r="S287" s="14"/>
      <c r="T287" s="14"/>
      <c r="U287" s="14"/>
      <c r="V287" s="14"/>
      <c r="W287" s="14"/>
      <c r="X287" s="14"/>
      <c r="Y287" s="14"/>
      <c r="Z287" s="14"/>
      <c r="AA287" s="14"/>
      <c r="AB287" s="14"/>
      <c r="AC287" s="14"/>
      <c r="AD287" s="14"/>
      <c r="AE287" s="14"/>
      <c r="AF287" s="14"/>
      <c r="AG287" s="14"/>
      <c r="AH287" s="14"/>
      <c r="AI287" s="14"/>
      <c r="AJ287" s="14"/>
      <c r="AK287" s="14"/>
      <c r="AL287" s="14"/>
      <c r="AM287" s="14"/>
      <c r="AN287" s="14"/>
      <c r="AO287" s="14"/>
      <c r="AP287" s="14"/>
      <c r="AQ287" s="14"/>
      <c r="AR287" s="14"/>
      <c r="AS287" s="14"/>
      <c r="AT287" s="14"/>
      <c r="AU287" s="14"/>
      <c r="AV287" s="14"/>
      <c r="AW287" s="14"/>
      <c r="AX287" s="14"/>
      <c r="AY287" s="14"/>
      <c r="AZ287" s="14"/>
      <c r="BA287" s="14"/>
      <c r="BB287" s="14"/>
      <c r="BC287" s="14"/>
      <c r="BD287" s="14"/>
      <c r="BE287" s="14"/>
      <c r="BF287" s="14"/>
      <c r="BG287" s="14"/>
      <c r="BH287" s="14"/>
      <c r="BI287" s="14"/>
      <c r="BJ287" s="14"/>
      <c r="BK287" s="14"/>
      <c r="BL287" s="14"/>
      <c r="BM287" s="14"/>
      <c r="BN287" s="14"/>
      <c r="BO287" s="14"/>
    </row>
    <row r="288" spans="1:67" s="62" customFormat="1" ht="73.5" customHeight="1" x14ac:dyDescent="0.3">
      <c r="A288" s="17"/>
      <c r="B288" s="17"/>
      <c r="C288" s="17"/>
      <c r="D288" s="17"/>
      <c r="E288" s="17"/>
      <c r="F288" s="17"/>
      <c r="G288" s="17"/>
      <c r="H288" s="17"/>
      <c r="I288" s="19"/>
      <c r="J288" s="14"/>
      <c r="K288" s="14"/>
      <c r="L288" s="14"/>
      <c r="M288" s="14"/>
      <c r="N288" s="14"/>
      <c r="O288" s="14"/>
      <c r="P288" s="14"/>
      <c r="Q288" s="14"/>
      <c r="R288" s="14"/>
      <c r="S288" s="14"/>
      <c r="T288" s="14"/>
      <c r="U288" s="14"/>
      <c r="V288" s="14"/>
      <c r="W288" s="14"/>
      <c r="X288" s="14"/>
      <c r="Y288" s="14"/>
      <c r="Z288" s="14"/>
      <c r="AA288" s="14"/>
      <c r="AB288" s="14"/>
      <c r="AC288" s="14"/>
      <c r="AD288" s="14"/>
      <c r="AE288" s="14"/>
      <c r="AF288" s="14"/>
      <c r="AG288" s="14"/>
      <c r="AH288" s="14"/>
      <c r="AI288" s="14"/>
      <c r="AJ288" s="14"/>
      <c r="AK288" s="14"/>
      <c r="AL288" s="14"/>
      <c r="AM288" s="14"/>
      <c r="AN288" s="14"/>
      <c r="AO288" s="14"/>
      <c r="AP288" s="14"/>
      <c r="AQ288" s="14"/>
      <c r="AR288" s="14"/>
      <c r="AS288" s="14"/>
      <c r="AT288" s="14"/>
      <c r="AU288" s="14"/>
      <c r="AV288" s="14"/>
      <c r="AW288" s="14"/>
      <c r="AX288" s="14"/>
      <c r="AY288" s="14"/>
      <c r="AZ288" s="14"/>
      <c r="BA288" s="14"/>
      <c r="BB288" s="14"/>
      <c r="BC288" s="14"/>
      <c r="BD288" s="14"/>
      <c r="BE288" s="14"/>
      <c r="BF288" s="14"/>
      <c r="BG288" s="14"/>
      <c r="BH288" s="14"/>
      <c r="BI288" s="14"/>
      <c r="BJ288" s="14"/>
      <c r="BK288" s="14"/>
      <c r="BL288" s="14"/>
      <c r="BM288" s="14"/>
      <c r="BN288" s="14"/>
      <c r="BO288" s="14"/>
    </row>
    <row r="289" spans="1:67" s="62" customFormat="1" ht="73.5" customHeight="1" x14ac:dyDescent="0.3">
      <c r="A289" s="17"/>
      <c r="B289" s="17"/>
      <c r="C289" s="17"/>
      <c r="D289" s="17"/>
      <c r="E289" s="17"/>
      <c r="F289" s="17"/>
      <c r="G289" s="17"/>
      <c r="H289" s="17"/>
      <c r="I289" s="19"/>
      <c r="J289" s="14"/>
      <c r="K289" s="14"/>
      <c r="L289" s="14"/>
      <c r="M289" s="14"/>
      <c r="N289" s="14"/>
      <c r="O289" s="14"/>
      <c r="P289" s="14"/>
      <c r="Q289" s="14"/>
      <c r="R289" s="14"/>
      <c r="S289" s="14"/>
      <c r="T289" s="14"/>
      <c r="U289" s="14"/>
      <c r="V289" s="14"/>
      <c r="W289" s="14"/>
      <c r="X289" s="14"/>
      <c r="Y289" s="14"/>
      <c r="Z289" s="14"/>
      <c r="AA289" s="14"/>
      <c r="AB289" s="14"/>
      <c r="AC289" s="14"/>
      <c r="AD289" s="14"/>
      <c r="AE289" s="14"/>
      <c r="AF289" s="14"/>
      <c r="AG289" s="14"/>
      <c r="AH289" s="14"/>
      <c r="AI289" s="14"/>
      <c r="AJ289" s="14"/>
      <c r="AK289" s="14"/>
      <c r="AL289" s="14"/>
      <c r="AM289" s="14"/>
      <c r="AN289" s="14"/>
      <c r="AO289" s="14"/>
      <c r="AP289" s="14"/>
      <c r="AQ289" s="14"/>
      <c r="AR289" s="14"/>
      <c r="AS289" s="14"/>
      <c r="AT289" s="14"/>
      <c r="AU289" s="14"/>
      <c r="AV289" s="14"/>
      <c r="AW289" s="14"/>
      <c r="AX289" s="14"/>
      <c r="AY289" s="14"/>
      <c r="AZ289" s="14"/>
      <c r="BA289" s="14"/>
      <c r="BB289" s="14"/>
      <c r="BC289" s="14"/>
      <c r="BD289" s="14"/>
      <c r="BE289" s="14"/>
      <c r="BF289" s="14"/>
      <c r="BG289" s="14"/>
      <c r="BH289" s="14"/>
      <c r="BI289" s="14"/>
      <c r="BJ289" s="14"/>
      <c r="BK289" s="14"/>
      <c r="BL289" s="14"/>
      <c r="BM289" s="14"/>
      <c r="BN289" s="14"/>
      <c r="BO289" s="14"/>
    </row>
    <row r="290" spans="1:67" s="62" customFormat="1" ht="73.5" customHeight="1" x14ac:dyDescent="0.3">
      <c r="A290" s="17"/>
      <c r="B290" s="17"/>
      <c r="C290" s="17"/>
      <c r="D290" s="17"/>
      <c r="E290" s="17"/>
      <c r="F290" s="17"/>
      <c r="G290" s="17"/>
      <c r="H290" s="17"/>
      <c r="I290" s="19"/>
      <c r="J290" s="14"/>
      <c r="K290" s="14"/>
      <c r="L290" s="14"/>
      <c r="M290" s="14"/>
      <c r="N290" s="14"/>
      <c r="O290" s="14"/>
      <c r="P290" s="14"/>
      <c r="Q290" s="14"/>
      <c r="R290" s="14"/>
      <c r="S290" s="14"/>
      <c r="T290" s="14"/>
      <c r="U290" s="14"/>
      <c r="V290" s="14"/>
      <c r="W290" s="14"/>
      <c r="X290" s="14"/>
      <c r="Y290" s="14"/>
      <c r="Z290" s="14"/>
      <c r="AA290" s="14"/>
      <c r="AB290" s="14"/>
      <c r="AC290" s="14"/>
      <c r="AD290" s="14"/>
      <c r="AE290" s="14"/>
      <c r="AF290" s="14"/>
      <c r="AG290" s="14"/>
      <c r="AH290" s="14"/>
      <c r="AI290" s="14"/>
      <c r="AJ290" s="14"/>
      <c r="AK290" s="14"/>
      <c r="AL290" s="14"/>
      <c r="AM290" s="14"/>
      <c r="AN290" s="14"/>
      <c r="AO290" s="14"/>
      <c r="AP290" s="14"/>
      <c r="AQ290" s="14"/>
      <c r="AR290" s="14"/>
      <c r="AS290" s="14"/>
      <c r="AT290" s="14"/>
      <c r="AU290" s="14"/>
      <c r="AV290" s="14"/>
      <c r="AW290" s="14"/>
      <c r="AX290" s="14"/>
      <c r="AY290" s="14"/>
      <c r="AZ290" s="14"/>
      <c r="BA290" s="14"/>
      <c r="BB290" s="14"/>
      <c r="BC290" s="14"/>
      <c r="BD290" s="14"/>
      <c r="BE290" s="14"/>
      <c r="BF290" s="14"/>
      <c r="BG290" s="14"/>
      <c r="BH290" s="14"/>
      <c r="BI290" s="14"/>
      <c r="BJ290" s="14"/>
      <c r="BK290" s="14"/>
      <c r="BL290" s="14"/>
      <c r="BM290" s="14"/>
      <c r="BN290" s="14"/>
      <c r="BO290" s="14"/>
    </row>
    <row r="291" spans="1:67" s="62" customFormat="1" ht="73.5" customHeight="1" x14ac:dyDescent="0.3">
      <c r="A291" s="17"/>
      <c r="B291" s="17"/>
      <c r="C291" s="17"/>
      <c r="D291" s="17"/>
      <c r="E291" s="17"/>
      <c r="F291" s="17"/>
      <c r="G291" s="17"/>
      <c r="H291" s="17"/>
      <c r="I291" s="19"/>
      <c r="J291" s="14"/>
      <c r="K291" s="14"/>
      <c r="L291" s="14"/>
      <c r="M291" s="14"/>
      <c r="N291" s="14"/>
      <c r="O291" s="14"/>
      <c r="P291" s="14"/>
      <c r="Q291" s="14"/>
      <c r="R291" s="14"/>
      <c r="S291" s="14"/>
      <c r="T291" s="14"/>
      <c r="U291" s="14"/>
      <c r="V291" s="14"/>
      <c r="W291" s="14"/>
      <c r="X291" s="14"/>
      <c r="Y291" s="14"/>
      <c r="Z291" s="14"/>
      <c r="AA291" s="14"/>
      <c r="AB291" s="14"/>
      <c r="AC291" s="14"/>
      <c r="AD291" s="14"/>
      <c r="AE291" s="14"/>
      <c r="AF291" s="14"/>
      <c r="AG291" s="14"/>
      <c r="AH291" s="14"/>
      <c r="AI291" s="14"/>
      <c r="AJ291" s="14"/>
      <c r="AK291" s="14"/>
      <c r="AL291" s="14"/>
      <c r="AM291" s="14"/>
      <c r="AN291" s="14"/>
      <c r="AO291" s="14"/>
      <c r="AP291" s="14"/>
      <c r="AQ291" s="14"/>
      <c r="AR291" s="14"/>
      <c r="AS291" s="14"/>
      <c r="AT291" s="14"/>
      <c r="AU291" s="14"/>
      <c r="AV291" s="14"/>
      <c r="AW291" s="14"/>
      <c r="AX291" s="14"/>
      <c r="AY291" s="14"/>
      <c r="AZ291" s="14"/>
      <c r="BA291" s="14"/>
      <c r="BB291" s="14"/>
      <c r="BC291" s="14"/>
      <c r="BD291" s="14"/>
      <c r="BE291" s="14"/>
      <c r="BF291" s="14"/>
      <c r="BG291" s="14"/>
      <c r="BH291" s="14"/>
      <c r="BI291" s="14"/>
      <c r="BJ291" s="14"/>
      <c r="BK291" s="14"/>
      <c r="BL291" s="14"/>
      <c r="BM291" s="14"/>
      <c r="BN291" s="14"/>
      <c r="BO291" s="14"/>
    </row>
    <row r="292" spans="1:67" s="62" customFormat="1" ht="73.5" customHeight="1" x14ac:dyDescent="0.3">
      <c r="A292" s="17"/>
      <c r="B292" s="17"/>
      <c r="C292" s="17"/>
      <c r="D292" s="17"/>
      <c r="E292" s="17"/>
      <c r="F292" s="17"/>
      <c r="G292" s="17"/>
      <c r="H292" s="17"/>
      <c r="I292" s="19"/>
      <c r="J292" s="14"/>
      <c r="K292" s="14"/>
      <c r="L292" s="14"/>
      <c r="M292" s="14"/>
      <c r="N292" s="14"/>
      <c r="O292" s="14"/>
      <c r="P292" s="14"/>
      <c r="Q292" s="14"/>
      <c r="R292" s="14"/>
      <c r="S292" s="14"/>
      <c r="T292" s="14"/>
      <c r="U292" s="14"/>
      <c r="V292" s="14"/>
      <c r="W292" s="14"/>
      <c r="X292" s="14"/>
      <c r="Y292" s="14"/>
      <c r="Z292" s="14"/>
      <c r="AA292" s="14"/>
      <c r="AB292" s="14"/>
      <c r="AC292" s="14"/>
      <c r="AD292" s="14"/>
      <c r="AE292" s="14"/>
      <c r="AF292" s="14"/>
      <c r="AG292" s="14"/>
      <c r="AH292" s="14"/>
      <c r="AI292" s="14"/>
      <c r="AJ292" s="14"/>
      <c r="AK292" s="14"/>
      <c r="AL292" s="14"/>
      <c r="AM292" s="14"/>
      <c r="AN292" s="14"/>
      <c r="AO292" s="14"/>
      <c r="AP292" s="14"/>
      <c r="AQ292" s="14"/>
      <c r="AR292" s="14"/>
      <c r="AS292" s="14"/>
      <c r="AT292" s="14"/>
      <c r="AU292" s="14"/>
      <c r="AV292" s="14"/>
      <c r="AW292" s="14"/>
      <c r="AX292" s="14"/>
      <c r="AY292" s="14"/>
      <c r="AZ292" s="14"/>
      <c r="BA292" s="14"/>
      <c r="BB292" s="14"/>
      <c r="BC292" s="14"/>
      <c r="BD292" s="14"/>
      <c r="BE292" s="14"/>
      <c r="BF292" s="14"/>
      <c r="BG292" s="14"/>
      <c r="BH292" s="14"/>
      <c r="BI292" s="14"/>
      <c r="BJ292" s="14"/>
      <c r="BK292" s="14"/>
      <c r="BL292" s="14"/>
      <c r="BM292" s="14"/>
      <c r="BN292" s="14"/>
      <c r="BO292" s="14"/>
    </row>
    <row r="293" spans="1:67" s="62" customFormat="1" ht="73.5" customHeight="1" x14ac:dyDescent="0.3">
      <c r="A293" s="17"/>
      <c r="B293" s="17"/>
      <c r="C293" s="17"/>
      <c r="D293" s="17"/>
      <c r="E293" s="17"/>
      <c r="F293" s="17"/>
      <c r="G293" s="17"/>
      <c r="H293" s="17"/>
      <c r="I293" s="19"/>
      <c r="J293" s="14"/>
      <c r="K293" s="14"/>
      <c r="L293" s="14"/>
      <c r="M293" s="14"/>
      <c r="N293" s="14"/>
      <c r="O293" s="14"/>
      <c r="P293" s="14"/>
      <c r="Q293" s="14"/>
      <c r="R293" s="14"/>
      <c r="S293" s="14"/>
      <c r="T293" s="14"/>
      <c r="U293" s="14"/>
      <c r="V293" s="14"/>
      <c r="W293" s="14"/>
      <c r="X293" s="14"/>
      <c r="Y293" s="14"/>
      <c r="Z293" s="14"/>
      <c r="AA293" s="14"/>
      <c r="AB293" s="14"/>
      <c r="AC293" s="14"/>
      <c r="AD293" s="14"/>
      <c r="AE293" s="14"/>
      <c r="AF293" s="14"/>
      <c r="AG293" s="14"/>
      <c r="AH293" s="14"/>
      <c r="AI293" s="14"/>
      <c r="AJ293" s="14"/>
      <c r="AK293" s="14"/>
      <c r="AL293" s="14"/>
      <c r="AM293" s="14"/>
      <c r="AN293" s="14"/>
      <c r="AO293" s="14"/>
      <c r="AP293" s="14"/>
      <c r="AQ293" s="14"/>
      <c r="AR293" s="14"/>
      <c r="AS293" s="14"/>
      <c r="AT293" s="14"/>
      <c r="AU293" s="14"/>
      <c r="AV293" s="14"/>
      <c r="AW293" s="14"/>
      <c r="AX293" s="14"/>
      <c r="AY293" s="14"/>
      <c r="AZ293" s="14"/>
      <c r="BA293" s="14"/>
      <c r="BB293" s="14"/>
      <c r="BC293" s="14"/>
      <c r="BD293" s="14"/>
      <c r="BE293" s="14"/>
      <c r="BF293" s="14"/>
      <c r="BG293" s="14"/>
      <c r="BH293" s="14"/>
      <c r="BI293" s="14"/>
      <c r="BJ293" s="14"/>
      <c r="BK293" s="14"/>
      <c r="BL293" s="14"/>
      <c r="BM293" s="14"/>
      <c r="BN293" s="14"/>
      <c r="BO293" s="14"/>
    </row>
    <row r="294" spans="1:67" s="62" customFormat="1" ht="73.5" customHeight="1" x14ac:dyDescent="0.3">
      <c r="A294" s="17"/>
      <c r="B294" s="17"/>
      <c r="C294" s="17"/>
      <c r="D294" s="17"/>
      <c r="E294" s="17"/>
      <c r="F294" s="17"/>
      <c r="G294" s="17"/>
      <c r="H294" s="17"/>
      <c r="I294" s="19"/>
      <c r="J294" s="14"/>
      <c r="K294" s="14"/>
      <c r="L294" s="14"/>
      <c r="M294" s="14"/>
      <c r="N294" s="14"/>
      <c r="O294" s="14"/>
      <c r="P294" s="14"/>
      <c r="Q294" s="14"/>
      <c r="R294" s="14"/>
      <c r="S294" s="14"/>
      <c r="T294" s="14"/>
      <c r="U294" s="14"/>
      <c r="V294" s="14"/>
      <c r="W294" s="14"/>
      <c r="X294" s="14"/>
      <c r="Y294" s="14"/>
      <c r="Z294" s="14"/>
      <c r="AA294" s="14"/>
      <c r="AB294" s="14"/>
      <c r="AC294" s="14"/>
      <c r="AD294" s="14"/>
      <c r="AE294" s="14"/>
      <c r="AF294" s="14"/>
      <c r="AG294" s="14"/>
      <c r="AH294" s="14"/>
      <c r="AI294" s="14"/>
      <c r="AJ294" s="14"/>
      <c r="AK294" s="14"/>
      <c r="AL294" s="14"/>
      <c r="AM294" s="14"/>
      <c r="AN294" s="14"/>
      <c r="AO294" s="14"/>
      <c r="AP294" s="14"/>
      <c r="AQ294" s="14"/>
      <c r="AR294" s="14"/>
      <c r="AS294" s="14"/>
      <c r="AT294" s="14"/>
      <c r="AU294" s="14"/>
      <c r="AV294" s="14"/>
      <c r="AW294" s="14"/>
      <c r="AX294" s="14"/>
      <c r="AY294" s="14"/>
      <c r="AZ294" s="14"/>
      <c r="BA294" s="14"/>
      <c r="BB294" s="14"/>
      <c r="BC294" s="14"/>
      <c r="BD294" s="14"/>
      <c r="BE294" s="14"/>
      <c r="BF294" s="14"/>
      <c r="BG294" s="14"/>
      <c r="BH294" s="14"/>
      <c r="BI294" s="14"/>
      <c r="BJ294" s="14"/>
      <c r="BK294" s="14"/>
      <c r="BL294" s="14"/>
      <c r="BM294" s="14"/>
      <c r="BN294" s="14"/>
      <c r="BO294" s="14"/>
    </row>
  </sheetData>
  <sheetProtection formatColumns="0" formatRows="0"/>
  <autoFilter ref="A7:BO246" xr:uid="{A6E2216F-6038-4EE9-B694-DDB2FD42B5D2}"/>
  <mergeCells count="2174">
    <mergeCell ref="AL207:AL209"/>
    <mergeCell ref="AD204:AD206"/>
    <mergeCell ref="AE204:AE206"/>
    <mergeCell ref="AF204:AF206"/>
    <mergeCell ref="AG204:AG206"/>
    <mergeCell ref="AH204:AH206"/>
    <mergeCell ref="AI204:AI206"/>
    <mergeCell ref="AJ204:AJ206"/>
    <mergeCell ref="AK204:AK206"/>
    <mergeCell ref="AL204:AL206"/>
    <mergeCell ref="A207:A209"/>
    <mergeCell ref="B207:B209"/>
    <mergeCell ref="C207:C209"/>
    <mergeCell ref="D207:D209"/>
    <mergeCell ref="E207:E209"/>
    <mergeCell ref="F207:F209"/>
    <mergeCell ref="G207:G209"/>
    <mergeCell ref="H207:H209"/>
    <mergeCell ref="I207:I209"/>
    <mergeCell ref="J207:J209"/>
    <mergeCell ref="K207:K209"/>
    <mergeCell ref="L207:L209"/>
    <mergeCell ref="M207:M209"/>
    <mergeCell ref="N207:N209"/>
    <mergeCell ref="O207:O209"/>
    <mergeCell ref="P207:P209"/>
    <mergeCell ref="AB207:AB209"/>
    <mergeCell ref="AC207:AC209"/>
    <mergeCell ref="AD207:AD209"/>
    <mergeCell ref="AE207:AE209"/>
    <mergeCell ref="AF207:AF209"/>
    <mergeCell ref="AG207:AG209"/>
    <mergeCell ref="AH207:AH209"/>
    <mergeCell ref="N201:N203"/>
    <mergeCell ref="O201:O203"/>
    <mergeCell ref="P201:P203"/>
    <mergeCell ref="AB201:AB203"/>
    <mergeCell ref="AC201:AC203"/>
    <mergeCell ref="AD201:AD203"/>
    <mergeCell ref="AE201:AE203"/>
    <mergeCell ref="AF201:AF203"/>
    <mergeCell ref="AG201:AG203"/>
    <mergeCell ref="AH201:AH203"/>
    <mergeCell ref="AI201:AI203"/>
    <mergeCell ref="AJ201:AJ203"/>
    <mergeCell ref="AK201:AK203"/>
    <mergeCell ref="AI207:AI209"/>
    <mergeCell ref="AJ207:AJ209"/>
    <mergeCell ref="AK207:AK209"/>
    <mergeCell ref="AJ198:AJ200"/>
    <mergeCell ref="AK198:AK200"/>
    <mergeCell ref="AL198:AL200"/>
    <mergeCell ref="AH195:AH197"/>
    <mergeCell ref="AI195:AI197"/>
    <mergeCell ref="AJ195:AJ197"/>
    <mergeCell ref="AL201:AL203"/>
    <mergeCell ref="A204:A206"/>
    <mergeCell ref="B204:B206"/>
    <mergeCell ref="C204:C206"/>
    <mergeCell ref="D204:D206"/>
    <mergeCell ref="E204:E206"/>
    <mergeCell ref="F204:F206"/>
    <mergeCell ref="G204:G206"/>
    <mergeCell ref="H204:H206"/>
    <mergeCell ref="I204:I206"/>
    <mergeCell ref="J204:J206"/>
    <mergeCell ref="K204:K206"/>
    <mergeCell ref="L204:L206"/>
    <mergeCell ref="M204:M206"/>
    <mergeCell ref="N204:N206"/>
    <mergeCell ref="O204:O206"/>
    <mergeCell ref="P204:P206"/>
    <mergeCell ref="AB204:AB206"/>
    <mergeCell ref="AC204:AC206"/>
    <mergeCell ref="G198:G200"/>
    <mergeCell ref="H198:H200"/>
    <mergeCell ref="I198:I200"/>
    <mergeCell ref="J198:J200"/>
    <mergeCell ref="K198:K200"/>
    <mergeCell ref="L198:L200"/>
    <mergeCell ref="N198:N200"/>
    <mergeCell ref="O198:O200"/>
    <mergeCell ref="P198:P200"/>
    <mergeCell ref="AB198:AB200"/>
    <mergeCell ref="AC198:AC200"/>
    <mergeCell ref="AD198:AD200"/>
    <mergeCell ref="AE198:AE200"/>
    <mergeCell ref="AF198:AF200"/>
    <mergeCell ref="AG198:AG200"/>
    <mergeCell ref="AH198:AH200"/>
    <mergeCell ref="AK191:AK193"/>
    <mergeCell ref="AL191:AL193"/>
    <mergeCell ref="A195:A197"/>
    <mergeCell ref="B195:B197"/>
    <mergeCell ref="C195:C197"/>
    <mergeCell ref="D195:D197"/>
    <mergeCell ref="E195:E197"/>
    <mergeCell ref="F195:F197"/>
    <mergeCell ref="G195:G197"/>
    <mergeCell ref="H195:H197"/>
    <mergeCell ref="I195:I197"/>
    <mergeCell ref="J195:J197"/>
    <mergeCell ref="K195:K197"/>
    <mergeCell ref="L195:L197"/>
    <mergeCell ref="M195:M197"/>
    <mergeCell ref="N195:N197"/>
    <mergeCell ref="O195:O197"/>
    <mergeCell ref="P195:P197"/>
    <mergeCell ref="AB195:AB197"/>
    <mergeCell ref="AC195:AC197"/>
    <mergeCell ref="AD195:AD197"/>
    <mergeCell ref="AI198:AI200"/>
    <mergeCell ref="AE195:AE197"/>
    <mergeCell ref="AF195:AF197"/>
    <mergeCell ref="AG195:AG197"/>
    <mergeCell ref="AK195:AK197"/>
    <mergeCell ref="AL195:AL197"/>
    <mergeCell ref="A191:A193"/>
    <mergeCell ref="B191:B193"/>
    <mergeCell ref="C191:C193"/>
    <mergeCell ref="D191:D193"/>
    <mergeCell ref="E191:E193"/>
    <mergeCell ref="F191:F193"/>
    <mergeCell ref="G191:G193"/>
    <mergeCell ref="H191:H193"/>
    <mergeCell ref="I191:I193"/>
    <mergeCell ref="J191:J193"/>
    <mergeCell ref="K191:K193"/>
    <mergeCell ref="L191:L193"/>
    <mergeCell ref="M191:M193"/>
    <mergeCell ref="N191:N193"/>
    <mergeCell ref="O191:O193"/>
    <mergeCell ref="P191:P193"/>
    <mergeCell ref="AB191:AB193"/>
    <mergeCell ref="AC191:AC193"/>
    <mergeCell ref="AD191:AD193"/>
    <mergeCell ref="AE191:AE193"/>
    <mergeCell ref="AF191:AF193"/>
    <mergeCell ref="AG191:AG193"/>
    <mergeCell ref="AH191:AH193"/>
    <mergeCell ref="AI191:AI193"/>
    <mergeCell ref="AJ191:AJ193"/>
    <mergeCell ref="A201:A203"/>
    <mergeCell ref="B201:B203"/>
    <mergeCell ref="C201:C203"/>
    <mergeCell ref="D201:D203"/>
    <mergeCell ref="E201:E203"/>
    <mergeCell ref="F201:F203"/>
    <mergeCell ref="G201:G203"/>
    <mergeCell ref="H201:H203"/>
    <mergeCell ref="I201:I203"/>
    <mergeCell ref="J201:J203"/>
    <mergeCell ref="K201:K203"/>
    <mergeCell ref="L201:L203"/>
    <mergeCell ref="M201:M203"/>
    <mergeCell ref="A198:A200"/>
    <mergeCell ref="B198:B200"/>
    <mergeCell ref="C198:C200"/>
    <mergeCell ref="D198:D200"/>
    <mergeCell ref="E198:E200"/>
    <mergeCell ref="F198:F200"/>
    <mergeCell ref="M198:M200"/>
    <mergeCell ref="AH185:AH187"/>
    <mergeCell ref="AI185:AI187"/>
    <mergeCell ref="AJ185:AJ187"/>
    <mergeCell ref="AK185:AK187"/>
    <mergeCell ref="AL185:AL187"/>
    <mergeCell ref="AC188:AC190"/>
    <mergeCell ref="AD188:AD190"/>
    <mergeCell ref="AE188:AE190"/>
    <mergeCell ref="AF188:AF190"/>
    <mergeCell ref="AG188:AG190"/>
    <mergeCell ref="AH188:AH190"/>
    <mergeCell ref="AI188:AI190"/>
    <mergeCell ref="AJ188:AJ190"/>
    <mergeCell ref="AK188:AK190"/>
    <mergeCell ref="AL188:AL190"/>
    <mergeCell ref="AC185:AC187"/>
    <mergeCell ref="AD185:AD187"/>
    <mergeCell ref="AE185:AE187"/>
    <mergeCell ref="AF185:AF187"/>
    <mergeCell ref="AG185:AG187"/>
    <mergeCell ref="A185:A187"/>
    <mergeCell ref="B185:B187"/>
    <mergeCell ref="C185:C187"/>
    <mergeCell ref="D185:D187"/>
    <mergeCell ref="E185:E187"/>
    <mergeCell ref="F185:F187"/>
    <mergeCell ref="G185:G187"/>
    <mergeCell ref="H185:H187"/>
    <mergeCell ref="I185:I187"/>
    <mergeCell ref="J185:J187"/>
    <mergeCell ref="K185:K187"/>
    <mergeCell ref="L185:L187"/>
    <mergeCell ref="M185:M187"/>
    <mergeCell ref="N185:N187"/>
    <mergeCell ref="O185:O187"/>
    <mergeCell ref="P185:P187"/>
    <mergeCell ref="AB185:AB187"/>
    <mergeCell ref="A188:A190"/>
    <mergeCell ref="B188:B190"/>
    <mergeCell ref="C188:C190"/>
    <mergeCell ref="D188:D190"/>
    <mergeCell ref="E188:E190"/>
    <mergeCell ref="F188:F190"/>
    <mergeCell ref="G188:G190"/>
    <mergeCell ref="H188:H190"/>
    <mergeCell ref="I188:I190"/>
    <mergeCell ref="J188:J190"/>
    <mergeCell ref="K188:K190"/>
    <mergeCell ref="L188:L190"/>
    <mergeCell ref="M188:M190"/>
    <mergeCell ref="N188:N190"/>
    <mergeCell ref="O188:O190"/>
    <mergeCell ref="P188:P190"/>
    <mergeCell ref="AB188:AB190"/>
    <mergeCell ref="A182:A184"/>
    <mergeCell ref="B182:B184"/>
    <mergeCell ref="C182:C184"/>
    <mergeCell ref="D182:D184"/>
    <mergeCell ref="E182:E184"/>
    <mergeCell ref="F182:F184"/>
    <mergeCell ref="G182:G184"/>
    <mergeCell ref="H182:H184"/>
    <mergeCell ref="I182:I184"/>
    <mergeCell ref="J182:J184"/>
    <mergeCell ref="K182:K184"/>
    <mergeCell ref="L182:L184"/>
    <mergeCell ref="M182:M184"/>
    <mergeCell ref="N182:N184"/>
    <mergeCell ref="O182:O184"/>
    <mergeCell ref="P182:P184"/>
    <mergeCell ref="AB182:AB184"/>
    <mergeCell ref="AC182:AC184"/>
    <mergeCell ref="AD182:AD184"/>
    <mergeCell ref="AE182:AE184"/>
    <mergeCell ref="AF182:AF184"/>
    <mergeCell ref="AG182:AG184"/>
    <mergeCell ref="AH182:AH184"/>
    <mergeCell ref="AI182:AI184"/>
    <mergeCell ref="AJ182:AJ184"/>
    <mergeCell ref="AK182:AK184"/>
    <mergeCell ref="AL182:AL184"/>
    <mergeCell ref="AJ179:AJ181"/>
    <mergeCell ref="AK179:AK181"/>
    <mergeCell ref="AL179:AL181"/>
    <mergeCell ref="A179:A181"/>
    <mergeCell ref="B179:B181"/>
    <mergeCell ref="C179:C181"/>
    <mergeCell ref="D179:D181"/>
    <mergeCell ref="E179:E181"/>
    <mergeCell ref="F179:F181"/>
    <mergeCell ref="G179:G181"/>
    <mergeCell ref="H179:H181"/>
    <mergeCell ref="I179:I181"/>
    <mergeCell ref="J179:J181"/>
    <mergeCell ref="K179:K181"/>
    <mergeCell ref="L179:L181"/>
    <mergeCell ref="M179:M181"/>
    <mergeCell ref="N179:N181"/>
    <mergeCell ref="O179:O181"/>
    <mergeCell ref="P179:P181"/>
    <mergeCell ref="AB179:AB181"/>
    <mergeCell ref="AC179:AC181"/>
    <mergeCell ref="AD179:AD181"/>
    <mergeCell ref="AE179:AE181"/>
    <mergeCell ref="AF179:AF181"/>
    <mergeCell ref="AG179:AG181"/>
    <mergeCell ref="AH179:AH181"/>
    <mergeCell ref="AI179:AI181"/>
    <mergeCell ref="B32:B34"/>
    <mergeCell ref="A32:A34"/>
    <mergeCell ref="G38:G40"/>
    <mergeCell ref="F38:F40"/>
    <mergeCell ref="E38:E40"/>
    <mergeCell ref="D38:D40"/>
    <mergeCell ref="C38:C40"/>
    <mergeCell ref="B38:B40"/>
    <mergeCell ref="A38:A40"/>
    <mergeCell ref="G35:G37"/>
    <mergeCell ref="A35:A37"/>
    <mergeCell ref="B35:B37"/>
    <mergeCell ref="C35:C37"/>
    <mergeCell ref="D35:D37"/>
    <mergeCell ref="E35:E37"/>
    <mergeCell ref="F35:F37"/>
    <mergeCell ref="I32:I34"/>
    <mergeCell ref="H32:H34"/>
    <mergeCell ref="G32:G34"/>
    <mergeCell ref="F32:F34"/>
    <mergeCell ref="E32:E34"/>
    <mergeCell ref="D32:D34"/>
    <mergeCell ref="C32:C34"/>
    <mergeCell ref="AF77:AF79"/>
    <mergeCell ref="AG77:AG79"/>
    <mergeCell ref="AH77:AH79"/>
    <mergeCell ref="AI77:AI79"/>
    <mergeCell ref="AJ77:AJ79"/>
    <mergeCell ref="AK77:AK79"/>
    <mergeCell ref="O77:O79"/>
    <mergeCell ref="P77:P79"/>
    <mergeCell ref="AB77:AB79"/>
    <mergeCell ref="AC77:AC79"/>
    <mergeCell ref="AD77:AD79"/>
    <mergeCell ref="AE77:AE79"/>
    <mergeCell ref="I77:I79"/>
    <mergeCell ref="J77:J79"/>
    <mergeCell ref="K77:K79"/>
    <mergeCell ref="L77:L79"/>
    <mergeCell ref="M77:M79"/>
    <mergeCell ref="N77:N79"/>
    <mergeCell ref="AK74:AK76"/>
    <mergeCell ref="AL74:AL76"/>
    <mergeCell ref="A77:A79"/>
    <mergeCell ref="B77:B79"/>
    <mergeCell ref="C77:C79"/>
    <mergeCell ref="D77:D79"/>
    <mergeCell ref="E77:E79"/>
    <mergeCell ref="F77:F79"/>
    <mergeCell ref="G77:G79"/>
    <mergeCell ref="H77:H79"/>
    <mergeCell ref="AE74:AE76"/>
    <mergeCell ref="AF74:AF76"/>
    <mergeCell ref="AG74:AG76"/>
    <mergeCell ref="AH74:AH76"/>
    <mergeCell ref="AI74:AI76"/>
    <mergeCell ref="AJ74:AJ76"/>
    <mergeCell ref="N74:N76"/>
    <mergeCell ref="O74:O76"/>
    <mergeCell ref="P74:P76"/>
    <mergeCell ref="AB74:AB76"/>
    <mergeCell ref="AC74:AC76"/>
    <mergeCell ref="AL77:AL79"/>
    <mergeCell ref="A74:A76"/>
    <mergeCell ref="B74:B76"/>
    <mergeCell ref="C74:C76"/>
    <mergeCell ref="D74:D76"/>
    <mergeCell ref="E74:E76"/>
    <mergeCell ref="F74:F76"/>
    <mergeCell ref="G74:G76"/>
    <mergeCell ref="AD71:AD73"/>
    <mergeCell ref="AE71:AE73"/>
    <mergeCell ref="AF71:AF73"/>
    <mergeCell ref="AG71:AG73"/>
    <mergeCell ref="AH71:AH73"/>
    <mergeCell ref="AI71:AI73"/>
    <mergeCell ref="M71:M73"/>
    <mergeCell ref="N71:N73"/>
    <mergeCell ref="O71:O73"/>
    <mergeCell ref="P71:P73"/>
    <mergeCell ref="AB71:AB73"/>
    <mergeCell ref="AC71:AC73"/>
    <mergeCell ref="G71:G73"/>
    <mergeCell ref="H71:H73"/>
    <mergeCell ref="I71:I73"/>
    <mergeCell ref="J71:J73"/>
    <mergeCell ref="AD74:AD76"/>
    <mergeCell ref="H74:H76"/>
    <mergeCell ref="I74:I76"/>
    <mergeCell ref="J74:J76"/>
    <mergeCell ref="K74:K76"/>
    <mergeCell ref="L74:L76"/>
    <mergeCell ref="M74:M76"/>
    <mergeCell ref="K71:K73"/>
    <mergeCell ref="L71:L73"/>
    <mergeCell ref="AL68:AL70"/>
    <mergeCell ref="P68:P70"/>
    <mergeCell ref="AB68:AB70"/>
    <mergeCell ref="AC68:AC70"/>
    <mergeCell ref="AD68:AD70"/>
    <mergeCell ref="AE68:AE70"/>
    <mergeCell ref="AF68:AF70"/>
    <mergeCell ref="A71:A73"/>
    <mergeCell ref="B71:B73"/>
    <mergeCell ref="C71:C73"/>
    <mergeCell ref="D71:D73"/>
    <mergeCell ref="E71:E73"/>
    <mergeCell ref="F71:F73"/>
    <mergeCell ref="AG68:AG70"/>
    <mergeCell ref="AH68:AH70"/>
    <mergeCell ref="AI68:AI70"/>
    <mergeCell ref="J68:J70"/>
    <mergeCell ref="K68:K70"/>
    <mergeCell ref="L68:L70"/>
    <mergeCell ref="M68:M70"/>
    <mergeCell ref="N68:N70"/>
    <mergeCell ref="O68:O70"/>
    <mergeCell ref="AL71:AL73"/>
    <mergeCell ref="AJ71:AJ73"/>
    <mergeCell ref="AK71:AK73"/>
    <mergeCell ref="A68:A70"/>
    <mergeCell ref="B68:B70"/>
    <mergeCell ref="C68:C70"/>
    <mergeCell ref="AL59:AL61"/>
    <mergeCell ref="A62:A64"/>
    <mergeCell ref="B62:B64"/>
    <mergeCell ref="C62:C64"/>
    <mergeCell ref="D68:D70"/>
    <mergeCell ref="E68:E70"/>
    <mergeCell ref="F68:F70"/>
    <mergeCell ref="G68:G70"/>
    <mergeCell ref="H68:H70"/>
    <mergeCell ref="I68:I70"/>
    <mergeCell ref="AF65:AF67"/>
    <mergeCell ref="AG65:AG67"/>
    <mergeCell ref="AH65:AH67"/>
    <mergeCell ref="AI65:AI67"/>
    <mergeCell ref="AJ65:AJ67"/>
    <mergeCell ref="AK65:AK67"/>
    <mergeCell ref="O65:O67"/>
    <mergeCell ref="P65:P67"/>
    <mergeCell ref="AB65:AB67"/>
    <mergeCell ref="AC65:AC67"/>
    <mergeCell ref="AD65:AD67"/>
    <mergeCell ref="AE65:AE67"/>
    <mergeCell ref="I65:I67"/>
    <mergeCell ref="J65:J67"/>
    <mergeCell ref="AJ68:AJ70"/>
    <mergeCell ref="AK68:AK70"/>
    <mergeCell ref="K65:K67"/>
    <mergeCell ref="L65:L67"/>
    <mergeCell ref="M65:M67"/>
    <mergeCell ref="N65:N67"/>
    <mergeCell ref="AK62:AK64"/>
    <mergeCell ref="AL62:AL64"/>
    <mergeCell ref="A65:A67"/>
    <mergeCell ref="B65:B67"/>
    <mergeCell ref="C65:C67"/>
    <mergeCell ref="D65:D67"/>
    <mergeCell ref="E65:E67"/>
    <mergeCell ref="F65:F67"/>
    <mergeCell ref="G65:G67"/>
    <mergeCell ref="H65:H67"/>
    <mergeCell ref="AE62:AE64"/>
    <mergeCell ref="AF62:AF64"/>
    <mergeCell ref="AG62:AG64"/>
    <mergeCell ref="AH62:AH64"/>
    <mergeCell ref="AI62:AI64"/>
    <mergeCell ref="AJ62:AJ64"/>
    <mergeCell ref="N62:N64"/>
    <mergeCell ref="O62:O64"/>
    <mergeCell ref="P62:P64"/>
    <mergeCell ref="AB62:AB64"/>
    <mergeCell ref="AL65:AL67"/>
    <mergeCell ref="D62:D64"/>
    <mergeCell ref="E62:E64"/>
    <mergeCell ref="F62:F64"/>
    <mergeCell ref="G62:G64"/>
    <mergeCell ref="AD59:AD61"/>
    <mergeCell ref="AE59:AE61"/>
    <mergeCell ref="AF59:AF61"/>
    <mergeCell ref="AG59:AG61"/>
    <mergeCell ref="AH59:AH61"/>
    <mergeCell ref="AI59:AI61"/>
    <mergeCell ref="M59:M61"/>
    <mergeCell ref="N59:N61"/>
    <mergeCell ref="O59:O61"/>
    <mergeCell ref="P59:P61"/>
    <mergeCell ref="AB59:AB61"/>
    <mergeCell ref="AC59:AC61"/>
    <mergeCell ref="G59:G61"/>
    <mergeCell ref="H59:H61"/>
    <mergeCell ref="I59:I61"/>
    <mergeCell ref="AC62:AC64"/>
    <mergeCell ref="AD62:AD64"/>
    <mergeCell ref="H62:H64"/>
    <mergeCell ref="I62:I64"/>
    <mergeCell ref="J62:J64"/>
    <mergeCell ref="K62:K64"/>
    <mergeCell ref="L62:L64"/>
    <mergeCell ref="M62:M64"/>
    <mergeCell ref="J59:J61"/>
    <mergeCell ref="K59:K61"/>
    <mergeCell ref="L59:L61"/>
    <mergeCell ref="AJ59:AJ61"/>
    <mergeCell ref="AL44:AL46"/>
    <mergeCell ref="P44:P46"/>
    <mergeCell ref="AB44:AB46"/>
    <mergeCell ref="AC44:AC46"/>
    <mergeCell ref="AD44:AD46"/>
    <mergeCell ref="AE44:AE46"/>
    <mergeCell ref="AF44:AF46"/>
    <mergeCell ref="A59:A61"/>
    <mergeCell ref="B59:B61"/>
    <mergeCell ref="C59:C61"/>
    <mergeCell ref="D59:D61"/>
    <mergeCell ref="E59:E61"/>
    <mergeCell ref="F59:F61"/>
    <mergeCell ref="AG44:AG46"/>
    <mergeCell ref="AH44:AH46"/>
    <mergeCell ref="AI44:AI46"/>
    <mergeCell ref="J44:J46"/>
    <mergeCell ref="K44:K46"/>
    <mergeCell ref="L44:L46"/>
    <mergeCell ref="M44:M46"/>
    <mergeCell ref="N44:N46"/>
    <mergeCell ref="O44:O46"/>
    <mergeCell ref="A47:A49"/>
    <mergeCell ref="B47:B49"/>
    <mergeCell ref="C47:C49"/>
    <mergeCell ref="D47:D49"/>
    <mergeCell ref="E47:E49"/>
    <mergeCell ref="F47:F49"/>
    <mergeCell ref="G47:G49"/>
    <mergeCell ref="H47:H49"/>
    <mergeCell ref="I47:I49"/>
    <mergeCell ref="AH47:AH49"/>
    <mergeCell ref="AL41:AL43"/>
    <mergeCell ref="AK59:AK61"/>
    <mergeCell ref="A44:A46"/>
    <mergeCell ref="B44:B46"/>
    <mergeCell ref="C44:C46"/>
    <mergeCell ref="D44:D46"/>
    <mergeCell ref="E44:E46"/>
    <mergeCell ref="F44:F46"/>
    <mergeCell ref="G44:G46"/>
    <mergeCell ref="H44:H46"/>
    <mergeCell ref="I44:I46"/>
    <mergeCell ref="AF41:AF43"/>
    <mergeCell ref="AG41:AG43"/>
    <mergeCell ref="AH41:AH43"/>
    <mergeCell ref="AI41:AI43"/>
    <mergeCell ref="AJ41:AJ43"/>
    <mergeCell ref="AK41:AK43"/>
    <mergeCell ref="O41:O43"/>
    <mergeCell ref="P41:P43"/>
    <mergeCell ref="AB41:AB43"/>
    <mergeCell ref="AC41:AC43"/>
    <mergeCell ref="AD41:AD43"/>
    <mergeCell ref="AE41:AE43"/>
    <mergeCell ref="I41:I43"/>
    <mergeCell ref="J41:J43"/>
    <mergeCell ref="AJ44:AJ46"/>
    <mergeCell ref="AK44:AK46"/>
    <mergeCell ref="K41:K43"/>
    <mergeCell ref="L41:L43"/>
    <mergeCell ref="M41:M43"/>
    <mergeCell ref="N41:N43"/>
    <mergeCell ref="AF47:AF49"/>
    <mergeCell ref="A41:A43"/>
    <mergeCell ref="B41:B43"/>
    <mergeCell ref="C41:C43"/>
    <mergeCell ref="D41:D43"/>
    <mergeCell ref="E41:E43"/>
    <mergeCell ref="F41:F43"/>
    <mergeCell ref="G41:G43"/>
    <mergeCell ref="H41:H43"/>
    <mergeCell ref="AE38:AE40"/>
    <mergeCell ref="AF38:AF40"/>
    <mergeCell ref="AG38:AG40"/>
    <mergeCell ref="AH38:AH40"/>
    <mergeCell ref="AI38:AI40"/>
    <mergeCell ref="AJ38:AJ40"/>
    <mergeCell ref="N38:N40"/>
    <mergeCell ref="O38:O40"/>
    <mergeCell ref="P38:P40"/>
    <mergeCell ref="AB38:AB40"/>
    <mergeCell ref="AK35:AK37"/>
    <mergeCell ref="AL35:AL37"/>
    <mergeCell ref="AD35:AD37"/>
    <mergeCell ref="AE35:AE37"/>
    <mergeCell ref="AF35:AF37"/>
    <mergeCell ref="AG35:AG37"/>
    <mergeCell ref="AH35:AH37"/>
    <mergeCell ref="AI35:AI37"/>
    <mergeCell ref="M35:M37"/>
    <mergeCell ref="N35:N37"/>
    <mergeCell ref="O35:O37"/>
    <mergeCell ref="P35:P37"/>
    <mergeCell ref="AB35:AB37"/>
    <mergeCell ref="AC35:AC37"/>
    <mergeCell ref="AC38:AC40"/>
    <mergeCell ref="AD38:AD40"/>
    <mergeCell ref="H38:H40"/>
    <mergeCell ref="I38:I40"/>
    <mergeCell ref="J38:J40"/>
    <mergeCell ref="K38:K40"/>
    <mergeCell ref="L38:L40"/>
    <mergeCell ref="M38:M40"/>
    <mergeCell ref="AJ35:AJ37"/>
    <mergeCell ref="H35:H37"/>
    <mergeCell ref="I35:I37"/>
    <mergeCell ref="J35:J37"/>
    <mergeCell ref="K35:K37"/>
    <mergeCell ref="L35:L37"/>
    <mergeCell ref="AK38:AK40"/>
    <mergeCell ref="AL38:AL40"/>
    <mergeCell ref="J32:J34"/>
    <mergeCell ref="K32:K34"/>
    <mergeCell ref="L32:L34"/>
    <mergeCell ref="M32:M34"/>
    <mergeCell ref="N32:N34"/>
    <mergeCell ref="O32:O34"/>
    <mergeCell ref="AL29:AL31"/>
    <mergeCell ref="AF29:AF31"/>
    <mergeCell ref="AG29:AG31"/>
    <mergeCell ref="AH29:AH31"/>
    <mergeCell ref="AI29:AI31"/>
    <mergeCell ref="AJ29:AJ31"/>
    <mergeCell ref="AK29:AK31"/>
    <mergeCell ref="O29:O31"/>
    <mergeCell ref="P29:P31"/>
    <mergeCell ref="AB29:AB31"/>
    <mergeCell ref="AC29:AC31"/>
    <mergeCell ref="AD29:AD31"/>
    <mergeCell ref="AE29:AE31"/>
    <mergeCell ref="AG32:AG34"/>
    <mergeCell ref="AH32:AH34"/>
    <mergeCell ref="AI32:AI34"/>
    <mergeCell ref="AJ32:AJ34"/>
    <mergeCell ref="AK32:AK34"/>
    <mergeCell ref="AL32:AL34"/>
    <mergeCell ref="P32:P34"/>
    <mergeCell ref="AB32:AB34"/>
    <mergeCell ref="AC32:AC34"/>
    <mergeCell ref="AD32:AD34"/>
    <mergeCell ref="AE32:AE34"/>
    <mergeCell ref="AF32:AF34"/>
    <mergeCell ref="AK26:AK28"/>
    <mergeCell ref="AL26:AL28"/>
    <mergeCell ref="A29:A31"/>
    <mergeCell ref="B29:B31"/>
    <mergeCell ref="C29:C31"/>
    <mergeCell ref="D29:D31"/>
    <mergeCell ref="E29:E31"/>
    <mergeCell ref="F29:F31"/>
    <mergeCell ref="G29:G31"/>
    <mergeCell ref="H29:H31"/>
    <mergeCell ref="AE26:AE28"/>
    <mergeCell ref="AF26:AF28"/>
    <mergeCell ref="AG26:AG28"/>
    <mergeCell ref="AH26:AH28"/>
    <mergeCell ref="AI26:AI28"/>
    <mergeCell ref="AJ26:AJ28"/>
    <mergeCell ref="N26:N28"/>
    <mergeCell ref="O26:O28"/>
    <mergeCell ref="A26:A28"/>
    <mergeCell ref="B26:B28"/>
    <mergeCell ref="C26:C28"/>
    <mergeCell ref="D26:D28"/>
    <mergeCell ref="E26:E28"/>
    <mergeCell ref="F26:F28"/>
    <mergeCell ref="G26:G28"/>
    <mergeCell ref="P23:P25"/>
    <mergeCell ref="AB23:AB25"/>
    <mergeCell ref="AC23:AC25"/>
    <mergeCell ref="G23:G25"/>
    <mergeCell ref="H23:H25"/>
    <mergeCell ref="P26:P28"/>
    <mergeCell ref="AB26:AB28"/>
    <mergeCell ref="AC26:AC28"/>
    <mergeCell ref="AD26:AD28"/>
    <mergeCell ref="H26:H28"/>
    <mergeCell ref="I26:I28"/>
    <mergeCell ref="J26:J28"/>
    <mergeCell ref="K26:K28"/>
    <mergeCell ref="L26:L28"/>
    <mergeCell ref="M26:M28"/>
    <mergeCell ref="I29:I31"/>
    <mergeCell ref="J29:J31"/>
    <mergeCell ref="K29:K31"/>
    <mergeCell ref="L29:L31"/>
    <mergeCell ref="M29:M31"/>
    <mergeCell ref="N29:N31"/>
    <mergeCell ref="AC20:AC22"/>
    <mergeCell ref="AD20:AD22"/>
    <mergeCell ref="AE20:AE22"/>
    <mergeCell ref="AF20:AF22"/>
    <mergeCell ref="I23:I25"/>
    <mergeCell ref="J23:J25"/>
    <mergeCell ref="K23:K25"/>
    <mergeCell ref="L23:L25"/>
    <mergeCell ref="A23:A25"/>
    <mergeCell ref="B23:B25"/>
    <mergeCell ref="C23:C25"/>
    <mergeCell ref="D23:D25"/>
    <mergeCell ref="E23:E25"/>
    <mergeCell ref="F23:F25"/>
    <mergeCell ref="AJ23:AJ25"/>
    <mergeCell ref="AK23:AK25"/>
    <mergeCell ref="AL23:AL25"/>
    <mergeCell ref="J20:J22"/>
    <mergeCell ref="K20:K22"/>
    <mergeCell ref="L20:L22"/>
    <mergeCell ref="M20:M22"/>
    <mergeCell ref="N20:N22"/>
    <mergeCell ref="O20:O22"/>
    <mergeCell ref="AD23:AD25"/>
    <mergeCell ref="AE23:AE25"/>
    <mergeCell ref="AF23:AF25"/>
    <mergeCell ref="AG23:AG25"/>
    <mergeCell ref="AH23:AH25"/>
    <mergeCell ref="AI23:AI25"/>
    <mergeCell ref="M23:M25"/>
    <mergeCell ref="N23:N25"/>
    <mergeCell ref="O23:O25"/>
    <mergeCell ref="AL17:AL19"/>
    <mergeCell ref="A20:A22"/>
    <mergeCell ref="B20:B22"/>
    <mergeCell ref="C20:C22"/>
    <mergeCell ref="D20:D22"/>
    <mergeCell ref="E20:E22"/>
    <mergeCell ref="F20:F22"/>
    <mergeCell ref="G20:G22"/>
    <mergeCell ref="H20:H22"/>
    <mergeCell ref="I20:I22"/>
    <mergeCell ref="AF17:AF19"/>
    <mergeCell ref="AG17:AG19"/>
    <mergeCell ref="AH17:AH19"/>
    <mergeCell ref="AI17:AI19"/>
    <mergeCell ref="AJ17:AJ19"/>
    <mergeCell ref="AK17:AK19"/>
    <mergeCell ref="O17:O19"/>
    <mergeCell ref="P17:P19"/>
    <mergeCell ref="AG20:AG22"/>
    <mergeCell ref="AH20:AH22"/>
    <mergeCell ref="AI20:AI22"/>
    <mergeCell ref="AJ20:AJ22"/>
    <mergeCell ref="AK20:AK22"/>
    <mergeCell ref="AL20:AL22"/>
    <mergeCell ref="P20:P22"/>
    <mergeCell ref="AB20:AB22"/>
    <mergeCell ref="A17:A19"/>
    <mergeCell ref="B17:B19"/>
    <mergeCell ref="C17:C19"/>
    <mergeCell ref="D17:D19"/>
    <mergeCell ref="E17:E19"/>
    <mergeCell ref="F17:F19"/>
    <mergeCell ref="AK14:AK16"/>
    <mergeCell ref="AL14:AL16"/>
    <mergeCell ref="G17:G19"/>
    <mergeCell ref="H17:H19"/>
    <mergeCell ref="AE14:AE16"/>
    <mergeCell ref="AF14:AF16"/>
    <mergeCell ref="AG14:AG16"/>
    <mergeCell ref="AH14:AH16"/>
    <mergeCell ref="AI14:AI16"/>
    <mergeCell ref="AJ14:AJ16"/>
    <mergeCell ref="N14:N16"/>
    <mergeCell ref="O14:O16"/>
    <mergeCell ref="P14:P16"/>
    <mergeCell ref="AB14:AB16"/>
    <mergeCell ref="AC14:AC16"/>
    <mergeCell ref="AD14:AD16"/>
    <mergeCell ref="H14:H16"/>
    <mergeCell ref="I14:I16"/>
    <mergeCell ref="AB17:AB19"/>
    <mergeCell ref="AC17:AC19"/>
    <mergeCell ref="AD17:AD19"/>
    <mergeCell ref="AE17:AE19"/>
    <mergeCell ref="I17:I19"/>
    <mergeCell ref="J17:J19"/>
    <mergeCell ref="K17:K19"/>
    <mergeCell ref="L17:L19"/>
    <mergeCell ref="M17:M19"/>
    <mergeCell ref="N17:N19"/>
    <mergeCell ref="J14:J16"/>
    <mergeCell ref="K14:K16"/>
    <mergeCell ref="L14:L16"/>
    <mergeCell ref="M14:M16"/>
    <mergeCell ref="A14:A16"/>
    <mergeCell ref="B14:B16"/>
    <mergeCell ref="C14:C16"/>
    <mergeCell ref="D14:D16"/>
    <mergeCell ref="E14:E16"/>
    <mergeCell ref="F14:F16"/>
    <mergeCell ref="G14:G16"/>
    <mergeCell ref="AD11:AD13"/>
    <mergeCell ref="AE11:AE13"/>
    <mergeCell ref="AF11:AF13"/>
    <mergeCell ref="AG11:AG13"/>
    <mergeCell ref="AH11:AH13"/>
    <mergeCell ref="AI11:AI13"/>
    <mergeCell ref="M11:M13"/>
    <mergeCell ref="N11:N13"/>
    <mergeCell ref="O11:O13"/>
    <mergeCell ref="P11:P13"/>
    <mergeCell ref="AL8:AL10"/>
    <mergeCell ref="P8:P10"/>
    <mergeCell ref="AB8:AB10"/>
    <mergeCell ref="AC8:AC10"/>
    <mergeCell ref="AD8:AD10"/>
    <mergeCell ref="AE8:AE10"/>
    <mergeCell ref="AF8:AF10"/>
    <mergeCell ref="AB11:AB13"/>
    <mergeCell ref="AC11:AC13"/>
    <mergeCell ref="G11:G13"/>
    <mergeCell ref="H11:H13"/>
    <mergeCell ref="I11:I13"/>
    <mergeCell ref="J11:J13"/>
    <mergeCell ref="K11:K13"/>
    <mergeCell ref="L11:L13"/>
    <mergeCell ref="A11:A13"/>
    <mergeCell ref="B11:B13"/>
    <mergeCell ref="C11:C13"/>
    <mergeCell ref="D11:D13"/>
    <mergeCell ref="E11:E13"/>
    <mergeCell ref="F11:F13"/>
    <mergeCell ref="J8:J10"/>
    <mergeCell ref="K8:K10"/>
    <mergeCell ref="L8:L10"/>
    <mergeCell ref="M8:M10"/>
    <mergeCell ref="N8:N10"/>
    <mergeCell ref="O8:O10"/>
    <mergeCell ref="AJ11:AJ13"/>
    <mergeCell ref="AK11:AK13"/>
    <mergeCell ref="AL11:AL13"/>
    <mergeCell ref="A8:A10"/>
    <mergeCell ref="B8:B10"/>
    <mergeCell ref="C8:C10"/>
    <mergeCell ref="D8:D10"/>
    <mergeCell ref="E8:E10"/>
    <mergeCell ref="F8:F10"/>
    <mergeCell ref="G8:G10"/>
    <mergeCell ref="H8:H10"/>
    <mergeCell ref="I8:I10"/>
    <mergeCell ref="AF6:AF7"/>
    <mergeCell ref="AG6:AG7"/>
    <mergeCell ref="AH6:AH7"/>
    <mergeCell ref="AI6:AI7"/>
    <mergeCell ref="AJ6:AJ7"/>
    <mergeCell ref="AK6:AK7"/>
    <mergeCell ref="U6:Z6"/>
    <mergeCell ref="AA6:AA7"/>
    <mergeCell ref="AG8:AG10"/>
    <mergeCell ref="AH8:AH10"/>
    <mergeCell ref="AI8:AI10"/>
    <mergeCell ref="AJ8:AJ10"/>
    <mergeCell ref="AK8:AK10"/>
    <mergeCell ref="A1:C3"/>
    <mergeCell ref="D1:AJ3"/>
    <mergeCell ref="AK1:AL1"/>
    <mergeCell ref="AK3:AL3"/>
    <mergeCell ref="A5:J5"/>
    <mergeCell ref="K5:P5"/>
    <mergeCell ref="Q5:AA5"/>
    <mergeCell ref="AB5:AH5"/>
    <mergeCell ref="AI5:AL5"/>
    <mergeCell ref="G6:G7"/>
    <mergeCell ref="H6:H7"/>
    <mergeCell ref="I6:I7"/>
    <mergeCell ref="J6:J7"/>
    <mergeCell ref="K6:K7"/>
    <mergeCell ref="L6:L7"/>
    <mergeCell ref="A6:A7"/>
    <mergeCell ref="B6:B7"/>
    <mergeCell ref="C6:C7"/>
    <mergeCell ref="D6:D7"/>
    <mergeCell ref="E6:E7"/>
    <mergeCell ref="F6:F7"/>
    <mergeCell ref="AB6:AB7"/>
    <mergeCell ref="AC6:AC7"/>
    <mergeCell ref="AD6:AD7"/>
    <mergeCell ref="AE6:AE7"/>
    <mergeCell ref="M6:M7"/>
    <mergeCell ref="N6:N7"/>
    <mergeCell ref="O6:O7"/>
    <mergeCell ref="P6:P7"/>
    <mergeCell ref="Q6:Q7"/>
    <mergeCell ref="R6:T6"/>
    <mergeCell ref="AL6:AL7"/>
    <mergeCell ref="AL95:AL97"/>
    <mergeCell ref="J95:J97"/>
    <mergeCell ref="K95:K97"/>
    <mergeCell ref="L95:L97"/>
    <mergeCell ref="M95:M97"/>
    <mergeCell ref="N95:N97"/>
    <mergeCell ref="O95:O97"/>
    <mergeCell ref="P95:P97"/>
    <mergeCell ref="AB95:AB97"/>
    <mergeCell ref="AC95:AC97"/>
    <mergeCell ref="A95:A97"/>
    <mergeCell ref="B95:B97"/>
    <mergeCell ref="C95:C97"/>
    <mergeCell ref="D95:D97"/>
    <mergeCell ref="E95:E97"/>
    <mergeCell ref="F95:F97"/>
    <mergeCell ref="G95:G97"/>
    <mergeCell ref="H95:H97"/>
    <mergeCell ref="I95:I97"/>
    <mergeCell ref="A92:A94"/>
    <mergeCell ref="B92:B94"/>
    <mergeCell ref="C92:C94"/>
    <mergeCell ref="D92:D94"/>
    <mergeCell ref="E92:E94"/>
    <mergeCell ref="F92:F94"/>
    <mergeCell ref="G92:G94"/>
    <mergeCell ref="H92:H94"/>
    <mergeCell ref="I92:I94"/>
    <mergeCell ref="AD95:AD97"/>
    <mergeCell ref="AE95:AE97"/>
    <mergeCell ref="AF95:AF97"/>
    <mergeCell ref="AG95:AG97"/>
    <mergeCell ref="AH95:AH97"/>
    <mergeCell ref="AI95:AI97"/>
    <mergeCell ref="AJ95:AJ97"/>
    <mergeCell ref="AK95:AK97"/>
    <mergeCell ref="AD92:AD94"/>
    <mergeCell ref="AE92:AE94"/>
    <mergeCell ref="AF92:AF94"/>
    <mergeCell ref="AG92:AG94"/>
    <mergeCell ref="AH92:AH94"/>
    <mergeCell ref="AI92:AI94"/>
    <mergeCell ref="AJ92:AJ94"/>
    <mergeCell ref="AK92:AK94"/>
    <mergeCell ref="AL92:AL94"/>
    <mergeCell ref="J92:J94"/>
    <mergeCell ref="K92:K94"/>
    <mergeCell ref="L92:L94"/>
    <mergeCell ref="M92:M94"/>
    <mergeCell ref="N92:N94"/>
    <mergeCell ref="O92:O94"/>
    <mergeCell ref="P92:P94"/>
    <mergeCell ref="AB92:AB94"/>
    <mergeCell ref="AC92:AC94"/>
    <mergeCell ref="AL86:AL88"/>
    <mergeCell ref="J86:J88"/>
    <mergeCell ref="K86:K88"/>
    <mergeCell ref="L86:L88"/>
    <mergeCell ref="M86:M88"/>
    <mergeCell ref="N86:N88"/>
    <mergeCell ref="O86:O88"/>
    <mergeCell ref="P86:P88"/>
    <mergeCell ref="AB86:AB88"/>
    <mergeCell ref="AC86:AC88"/>
    <mergeCell ref="AD86:AD88"/>
    <mergeCell ref="AE86:AE88"/>
    <mergeCell ref="AF86:AF88"/>
    <mergeCell ref="AG86:AG88"/>
    <mergeCell ref="AH86:AH88"/>
    <mergeCell ref="AI86:AI88"/>
    <mergeCell ref="AJ86:AJ88"/>
    <mergeCell ref="AK86:AK88"/>
    <mergeCell ref="AL89:AL91"/>
    <mergeCell ref="J89:J91"/>
    <mergeCell ref="K89:K91"/>
    <mergeCell ref="L89:L91"/>
    <mergeCell ref="A86:A88"/>
    <mergeCell ref="B86:B88"/>
    <mergeCell ref="C86:C88"/>
    <mergeCell ref="D86:D88"/>
    <mergeCell ref="E86:E88"/>
    <mergeCell ref="F86:F88"/>
    <mergeCell ref="G86:G88"/>
    <mergeCell ref="H86:H88"/>
    <mergeCell ref="I86:I88"/>
    <mergeCell ref="A83:A85"/>
    <mergeCell ref="B83:B85"/>
    <mergeCell ref="C83:C85"/>
    <mergeCell ref="D83:D85"/>
    <mergeCell ref="E83:E85"/>
    <mergeCell ref="F83:F85"/>
    <mergeCell ref="G83:G85"/>
    <mergeCell ref="H83:H85"/>
    <mergeCell ref="I83:I85"/>
    <mergeCell ref="AD83:AD85"/>
    <mergeCell ref="AE83:AE85"/>
    <mergeCell ref="AF83:AF85"/>
    <mergeCell ref="AG83:AG85"/>
    <mergeCell ref="AH83:AH85"/>
    <mergeCell ref="AI83:AI85"/>
    <mergeCell ref="AJ83:AJ85"/>
    <mergeCell ref="AK83:AK85"/>
    <mergeCell ref="AL83:AL85"/>
    <mergeCell ref="J83:J85"/>
    <mergeCell ref="K83:K85"/>
    <mergeCell ref="L83:L85"/>
    <mergeCell ref="M83:M85"/>
    <mergeCell ref="N83:N85"/>
    <mergeCell ref="O83:O85"/>
    <mergeCell ref="P83:P85"/>
    <mergeCell ref="AB83:AB85"/>
    <mergeCell ref="AC83:AC85"/>
    <mergeCell ref="AK80:AK82"/>
    <mergeCell ref="AL80:AL82"/>
    <mergeCell ref="J80:J82"/>
    <mergeCell ref="K80:K82"/>
    <mergeCell ref="L80:L82"/>
    <mergeCell ref="M80:M82"/>
    <mergeCell ref="N80:N82"/>
    <mergeCell ref="O80:O82"/>
    <mergeCell ref="P80:P82"/>
    <mergeCell ref="AB80:AB82"/>
    <mergeCell ref="AC80:AC82"/>
    <mergeCell ref="A80:A82"/>
    <mergeCell ref="B80:B82"/>
    <mergeCell ref="C80:C82"/>
    <mergeCell ref="D80:D82"/>
    <mergeCell ref="E80:E82"/>
    <mergeCell ref="F80:F82"/>
    <mergeCell ref="G80:G82"/>
    <mergeCell ref="H80:H82"/>
    <mergeCell ref="I80:I82"/>
    <mergeCell ref="M89:M91"/>
    <mergeCell ref="N89:N91"/>
    <mergeCell ref="O89:O91"/>
    <mergeCell ref="P89:P91"/>
    <mergeCell ref="AB89:AB91"/>
    <mergeCell ref="AC89:AC91"/>
    <mergeCell ref="A89:A91"/>
    <mergeCell ref="B89:B91"/>
    <mergeCell ref="C89:C91"/>
    <mergeCell ref="D89:D91"/>
    <mergeCell ref="E89:E91"/>
    <mergeCell ref="F89:F91"/>
    <mergeCell ref="G89:G91"/>
    <mergeCell ref="H89:H91"/>
    <mergeCell ref="I89:I91"/>
    <mergeCell ref="AD47:AD49"/>
    <mergeCell ref="AE47:AE49"/>
    <mergeCell ref="A50:A52"/>
    <mergeCell ref="B50:B52"/>
    <mergeCell ref="C50:C52"/>
    <mergeCell ref="D50:D52"/>
    <mergeCell ref="E50:E52"/>
    <mergeCell ref="F50:F52"/>
    <mergeCell ref="G50:G52"/>
    <mergeCell ref="H50:H52"/>
    <mergeCell ref="I50:I52"/>
    <mergeCell ref="A53:A55"/>
    <mergeCell ref="B53:B55"/>
    <mergeCell ref="C53:C55"/>
    <mergeCell ref="D53:D55"/>
    <mergeCell ref="E53:E55"/>
    <mergeCell ref="F53:F55"/>
    <mergeCell ref="AI47:AI49"/>
    <mergeCell ref="AJ47:AJ49"/>
    <mergeCell ref="AK47:AK49"/>
    <mergeCell ref="AL47:AL49"/>
    <mergeCell ref="J47:J49"/>
    <mergeCell ref="K47:K49"/>
    <mergeCell ref="L47:L49"/>
    <mergeCell ref="M47:M49"/>
    <mergeCell ref="N47:N49"/>
    <mergeCell ref="O47:O49"/>
    <mergeCell ref="P47:P49"/>
    <mergeCell ref="AB47:AB49"/>
    <mergeCell ref="AC47:AC49"/>
    <mergeCell ref="AL50:AL52"/>
    <mergeCell ref="J50:J52"/>
    <mergeCell ref="K50:K52"/>
    <mergeCell ref="L50:L52"/>
    <mergeCell ref="M50:M52"/>
    <mergeCell ref="N50:N52"/>
    <mergeCell ref="O50:O52"/>
    <mergeCell ref="P50:P52"/>
    <mergeCell ref="AB50:AB52"/>
    <mergeCell ref="AC50:AC52"/>
    <mergeCell ref="AG47:AG49"/>
    <mergeCell ref="G53:G55"/>
    <mergeCell ref="H53:H55"/>
    <mergeCell ref="I53:I55"/>
    <mergeCell ref="AD50:AD52"/>
    <mergeCell ref="AE50:AE52"/>
    <mergeCell ref="AF50:AF52"/>
    <mergeCell ref="AG50:AG52"/>
    <mergeCell ref="AH50:AH52"/>
    <mergeCell ref="AI50:AI52"/>
    <mergeCell ref="AJ50:AJ52"/>
    <mergeCell ref="AK50:AK52"/>
    <mergeCell ref="AD53:AD55"/>
    <mergeCell ref="AE53:AE55"/>
    <mergeCell ref="AF53:AF55"/>
    <mergeCell ref="AG53:AG55"/>
    <mergeCell ref="AH53:AH55"/>
    <mergeCell ref="AI53:AI55"/>
    <mergeCell ref="AJ53:AJ55"/>
    <mergeCell ref="AK53:AK55"/>
    <mergeCell ref="AL53:AL55"/>
    <mergeCell ref="J53:J55"/>
    <mergeCell ref="K53:K55"/>
    <mergeCell ref="L53:L55"/>
    <mergeCell ref="M53:M55"/>
    <mergeCell ref="N53:N55"/>
    <mergeCell ref="O53:O55"/>
    <mergeCell ref="P53:P55"/>
    <mergeCell ref="AB53:AB55"/>
    <mergeCell ref="AC53:AC55"/>
    <mergeCell ref="AL56:AL58"/>
    <mergeCell ref="J56:J58"/>
    <mergeCell ref="K56:K58"/>
    <mergeCell ref="L56:L58"/>
    <mergeCell ref="M56:M58"/>
    <mergeCell ref="N56:N58"/>
    <mergeCell ref="O56:O58"/>
    <mergeCell ref="P56:P58"/>
    <mergeCell ref="AB56:AB58"/>
    <mergeCell ref="AC56:AC58"/>
    <mergeCell ref="AD56:AD58"/>
    <mergeCell ref="AE56:AE58"/>
    <mergeCell ref="AF56:AF58"/>
    <mergeCell ref="AG56:AG58"/>
    <mergeCell ref="AH56:AH58"/>
    <mergeCell ref="AI56:AI58"/>
    <mergeCell ref="AJ56:AJ58"/>
    <mergeCell ref="AK56:AK58"/>
    <mergeCell ref="A56:A58"/>
    <mergeCell ref="B56:B58"/>
    <mergeCell ref="C56:C58"/>
    <mergeCell ref="D56:D58"/>
    <mergeCell ref="E56:E58"/>
    <mergeCell ref="F56:F58"/>
    <mergeCell ref="G56:G58"/>
    <mergeCell ref="H56:H58"/>
    <mergeCell ref="I56:I58"/>
    <mergeCell ref="A161:A163"/>
    <mergeCell ref="B161:B163"/>
    <mergeCell ref="C161:C163"/>
    <mergeCell ref="D161:D163"/>
    <mergeCell ref="E161:E163"/>
    <mergeCell ref="F161:F163"/>
    <mergeCell ref="G161:G163"/>
    <mergeCell ref="H161:H163"/>
    <mergeCell ref="I161:I163"/>
    <mergeCell ref="A119:A121"/>
    <mergeCell ref="B119:B121"/>
    <mergeCell ref="C119:C121"/>
    <mergeCell ref="D119:D121"/>
    <mergeCell ref="E119:E121"/>
    <mergeCell ref="F119:F121"/>
    <mergeCell ref="G119:G121"/>
    <mergeCell ref="H119:H121"/>
    <mergeCell ref="I119:I121"/>
    <mergeCell ref="A98:A100"/>
    <mergeCell ref="B98:B100"/>
    <mergeCell ref="C98:C100"/>
    <mergeCell ref="D98:D100"/>
    <mergeCell ref="E98:E100"/>
    <mergeCell ref="AD89:AD91"/>
    <mergeCell ref="AE89:AE91"/>
    <mergeCell ref="AF89:AF91"/>
    <mergeCell ref="AG89:AG91"/>
    <mergeCell ref="AH89:AH91"/>
    <mergeCell ref="AI89:AI91"/>
    <mergeCell ref="AJ89:AJ91"/>
    <mergeCell ref="AK89:AK91"/>
    <mergeCell ref="AD80:AD82"/>
    <mergeCell ref="AE80:AE82"/>
    <mergeCell ref="AF80:AF82"/>
    <mergeCell ref="AG80:AG82"/>
    <mergeCell ref="AH80:AH82"/>
    <mergeCell ref="AI80:AI82"/>
    <mergeCell ref="AJ80:AJ82"/>
    <mergeCell ref="AD161:AD163"/>
    <mergeCell ref="AE161:AE163"/>
    <mergeCell ref="AF161:AF163"/>
    <mergeCell ref="AG161:AG163"/>
    <mergeCell ref="AH161:AH163"/>
    <mergeCell ref="AI161:AI163"/>
    <mergeCell ref="AJ161:AJ163"/>
    <mergeCell ref="AK161:AK163"/>
    <mergeCell ref="AE116:AE118"/>
    <mergeCell ref="AF116:AF118"/>
    <mergeCell ref="AG116:AG118"/>
    <mergeCell ref="AH116:AH118"/>
    <mergeCell ref="AI116:AI118"/>
    <mergeCell ref="AJ116:AJ118"/>
    <mergeCell ref="AD131:AD133"/>
    <mergeCell ref="AE131:AE133"/>
    <mergeCell ref="AF131:AF133"/>
    <mergeCell ref="AL161:AL163"/>
    <mergeCell ref="J161:J163"/>
    <mergeCell ref="K161:K163"/>
    <mergeCell ref="L161:L163"/>
    <mergeCell ref="M161:M163"/>
    <mergeCell ref="N161:N163"/>
    <mergeCell ref="O161:O163"/>
    <mergeCell ref="P161:P163"/>
    <mergeCell ref="AB161:AB163"/>
    <mergeCell ref="AC161:AC163"/>
    <mergeCell ref="AL119:AL121"/>
    <mergeCell ref="J119:J121"/>
    <mergeCell ref="K119:K121"/>
    <mergeCell ref="L119:L121"/>
    <mergeCell ref="M119:M121"/>
    <mergeCell ref="N119:N121"/>
    <mergeCell ref="O119:O121"/>
    <mergeCell ref="P119:P121"/>
    <mergeCell ref="AB119:AB121"/>
    <mergeCell ref="AC119:AC121"/>
    <mergeCell ref="AD146:AD148"/>
    <mergeCell ref="AE146:AE148"/>
    <mergeCell ref="AF146:AF148"/>
    <mergeCell ref="AG146:AG148"/>
    <mergeCell ref="AH146:AH148"/>
    <mergeCell ref="AI146:AI148"/>
    <mergeCell ref="AJ146:AJ148"/>
    <mergeCell ref="AK146:AK148"/>
    <mergeCell ref="AL146:AL148"/>
    <mergeCell ref="J146:J148"/>
    <mergeCell ref="K146:K148"/>
    <mergeCell ref="L146:L148"/>
    <mergeCell ref="F98:F100"/>
    <mergeCell ref="G98:G100"/>
    <mergeCell ref="H98:H100"/>
    <mergeCell ref="I98:I100"/>
    <mergeCell ref="AD119:AD121"/>
    <mergeCell ref="AE119:AE121"/>
    <mergeCell ref="AF119:AF121"/>
    <mergeCell ref="AG119:AG121"/>
    <mergeCell ref="AH119:AH121"/>
    <mergeCell ref="AI119:AI121"/>
    <mergeCell ref="AJ119:AJ121"/>
    <mergeCell ref="AK119:AK121"/>
    <mergeCell ref="AD98:AD100"/>
    <mergeCell ref="AE98:AE100"/>
    <mergeCell ref="AF98:AF100"/>
    <mergeCell ref="AG98:AG100"/>
    <mergeCell ref="AH98:AH100"/>
    <mergeCell ref="AI98:AI100"/>
    <mergeCell ref="AJ98:AJ100"/>
    <mergeCell ref="AK98:AK100"/>
    <mergeCell ref="AE101:AE103"/>
    <mergeCell ref="AF101:AF103"/>
    <mergeCell ref="AG101:AG103"/>
    <mergeCell ref="AH101:AH103"/>
    <mergeCell ref="AI101:AI103"/>
    <mergeCell ref="AJ101:AJ103"/>
    <mergeCell ref="AK101:AK103"/>
    <mergeCell ref="AH104:AH106"/>
    <mergeCell ref="AI104:AI106"/>
    <mergeCell ref="AJ104:AJ106"/>
    <mergeCell ref="AK104:AK106"/>
    <mergeCell ref="AD116:AD118"/>
    <mergeCell ref="AL98:AL100"/>
    <mergeCell ref="J98:J100"/>
    <mergeCell ref="K98:K100"/>
    <mergeCell ref="L98:L100"/>
    <mergeCell ref="M98:M100"/>
    <mergeCell ref="N98:N100"/>
    <mergeCell ref="O98:O100"/>
    <mergeCell ref="P98:P100"/>
    <mergeCell ref="AB98:AB100"/>
    <mergeCell ref="AC98:AC100"/>
    <mergeCell ref="AK116:AK118"/>
    <mergeCell ref="AL116:AL118"/>
    <mergeCell ref="J116:J118"/>
    <mergeCell ref="K116:K118"/>
    <mergeCell ref="L116:L118"/>
    <mergeCell ref="M116:M118"/>
    <mergeCell ref="N116:N118"/>
    <mergeCell ref="O116:O118"/>
    <mergeCell ref="P116:P118"/>
    <mergeCell ref="AB116:AB118"/>
    <mergeCell ref="AC116:AC118"/>
    <mergeCell ref="AL101:AL103"/>
    <mergeCell ref="J101:J103"/>
    <mergeCell ref="K101:K103"/>
    <mergeCell ref="L101:L103"/>
    <mergeCell ref="M101:M103"/>
    <mergeCell ref="N101:N103"/>
    <mergeCell ref="O101:O103"/>
    <mergeCell ref="P101:P103"/>
    <mergeCell ref="AB101:AB103"/>
    <mergeCell ref="AC101:AC103"/>
    <mergeCell ref="AD101:AD103"/>
    <mergeCell ref="E116:E118"/>
    <mergeCell ref="F116:F118"/>
    <mergeCell ref="G116:G118"/>
    <mergeCell ref="H116:H118"/>
    <mergeCell ref="I116:I118"/>
    <mergeCell ref="AL104:AL106"/>
    <mergeCell ref="J104:J106"/>
    <mergeCell ref="K104:K106"/>
    <mergeCell ref="L104:L106"/>
    <mergeCell ref="M104:M106"/>
    <mergeCell ref="N104:N106"/>
    <mergeCell ref="O104:O106"/>
    <mergeCell ref="P104:P106"/>
    <mergeCell ref="AB104:AB106"/>
    <mergeCell ref="AC104:AC106"/>
    <mergeCell ref="A104:A106"/>
    <mergeCell ref="B104:B106"/>
    <mergeCell ref="C104:C106"/>
    <mergeCell ref="D104:D106"/>
    <mergeCell ref="E104:E106"/>
    <mergeCell ref="F104:F106"/>
    <mergeCell ref="G104:G106"/>
    <mergeCell ref="H104:H106"/>
    <mergeCell ref="I104:I106"/>
    <mergeCell ref="AD104:AD106"/>
    <mergeCell ref="AE104:AE106"/>
    <mergeCell ref="AF104:AF106"/>
    <mergeCell ref="AG104:AG106"/>
    <mergeCell ref="AG107:AG109"/>
    <mergeCell ref="AH107:AH109"/>
    <mergeCell ref="AI107:AI109"/>
    <mergeCell ref="AJ107:AJ109"/>
    <mergeCell ref="A101:A103"/>
    <mergeCell ref="B101:B103"/>
    <mergeCell ref="C101:C103"/>
    <mergeCell ref="D101:D103"/>
    <mergeCell ref="E101:E103"/>
    <mergeCell ref="F101:F103"/>
    <mergeCell ref="G101:G103"/>
    <mergeCell ref="H101:H103"/>
    <mergeCell ref="I101:I103"/>
    <mergeCell ref="A146:A148"/>
    <mergeCell ref="B146:B148"/>
    <mergeCell ref="C146:C148"/>
    <mergeCell ref="D146:D148"/>
    <mergeCell ref="E146:E148"/>
    <mergeCell ref="F146:F148"/>
    <mergeCell ref="G146:G148"/>
    <mergeCell ref="H146:H148"/>
    <mergeCell ref="I146:I148"/>
    <mergeCell ref="A113:A115"/>
    <mergeCell ref="B113:B115"/>
    <mergeCell ref="C113:C115"/>
    <mergeCell ref="D113:D115"/>
    <mergeCell ref="E113:E115"/>
    <mergeCell ref="F113:F115"/>
    <mergeCell ref="G113:G115"/>
    <mergeCell ref="H113:H115"/>
    <mergeCell ref="I113:I115"/>
    <mergeCell ref="A143:A145"/>
    <mergeCell ref="B143:B145"/>
    <mergeCell ref="C143:C145"/>
    <mergeCell ref="D143:D145"/>
    <mergeCell ref="E143:E145"/>
    <mergeCell ref="M146:M148"/>
    <mergeCell ref="N146:N148"/>
    <mergeCell ref="O146:O148"/>
    <mergeCell ref="P146:P148"/>
    <mergeCell ref="AB146:AB148"/>
    <mergeCell ref="AC146:AC148"/>
    <mergeCell ref="AK113:AK115"/>
    <mergeCell ref="AL113:AL115"/>
    <mergeCell ref="J113:J115"/>
    <mergeCell ref="K113:K115"/>
    <mergeCell ref="L113:L115"/>
    <mergeCell ref="M113:M115"/>
    <mergeCell ref="N113:N115"/>
    <mergeCell ref="O113:O115"/>
    <mergeCell ref="P113:P115"/>
    <mergeCell ref="AB113:AB115"/>
    <mergeCell ref="AC113:AC115"/>
    <mergeCell ref="AI143:AI145"/>
    <mergeCell ref="AJ143:AJ145"/>
    <mergeCell ref="AK143:AK145"/>
    <mergeCell ref="AL143:AL145"/>
    <mergeCell ref="J143:J145"/>
    <mergeCell ref="K143:K145"/>
    <mergeCell ref="L143:L145"/>
    <mergeCell ref="M143:M145"/>
    <mergeCell ref="N143:N145"/>
    <mergeCell ref="O143:O145"/>
    <mergeCell ref="P143:P145"/>
    <mergeCell ref="AB143:AB145"/>
    <mergeCell ref="AC143:AC145"/>
    <mergeCell ref="AL140:AL142"/>
    <mergeCell ref="J140:J142"/>
    <mergeCell ref="AG143:AG145"/>
    <mergeCell ref="AH143:AH145"/>
    <mergeCell ref="AL107:AL109"/>
    <mergeCell ref="J107:J109"/>
    <mergeCell ref="K107:K109"/>
    <mergeCell ref="L107:L109"/>
    <mergeCell ref="M107:M109"/>
    <mergeCell ref="N107:N109"/>
    <mergeCell ref="O107:O109"/>
    <mergeCell ref="P107:P109"/>
    <mergeCell ref="AB107:AB109"/>
    <mergeCell ref="AC107:AC109"/>
    <mergeCell ref="A107:A109"/>
    <mergeCell ref="B107:B109"/>
    <mergeCell ref="C107:C109"/>
    <mergeCell ref="D107:D109"/>
    <mergeCell ref="E107:E109"/>
    <mergeCell ref="F107:F109"/>
    <mergeCell ref="G107:G109"/>
    <mergeCell ref="H107:H109"/>
    <mergeCell ref="I107:I109"/>
    <mergeCell ref="AL110:AL112"/>
    <mergeCell ref="J110:J112"/>
    <mergeCell ref="K110:K112"/>
    <mergeCell ref="L110:L112"/>
    <mergeCell ref="M110:M112"/>
    <mergeCell ref="N110:N112"/>
    <mergeCell ref="O110:O112"/>
    <mergeCell ref="P110:P112"/>
    <mergeCell ref="AB110:AB112"/>
    <mergeCell ref="AC110:AC112"/>
    <mergeCell ref="A110:A112"/>
    <mergeCell ref="AK107:AK109"/>
    <mergeCell ref="AD110:AD112"/>
    <mergeCell ref="AE110:AE112"/>
    <mergeCell ref="AF110:AF112"/>
    <mergeCell ref="AG110:AG112"/>
    <mergeCell ref="AH110:AH112"/>
    <mergeCell ref="AI110:AI112"/>
    <mergeCell ref="AJ110:AJ112"/>
    <mergeCell ref="AK110:AK112"/>
    <mergeCell ref="AD113:AD115"/>
    <mergeCell ref="AE113:AE115"/>
    <mergeCell ref="AF113:AF115"/>
    <mergeCell ref="AG113:AG115"/>
    <mergeCell ref="AH113:AH115"/>
    <mergeCell ref="AI113:AI115"/>
    <mergeCell ref="AJ113:AJ115"/>
    <mergeCell ref="AC140:AC142"/>
    <mergeCell ref="AG131:AG133"/>
    <mergeCell ref="AH131:AH133"/>
    <mergeCell ref="AI131:AI133"/>
    <mergeCell ref="AJ131:AJ133"/>
    <mergeCell ref="AK131:AK133"/>
    <mergeCell ref="A140:A142"/>
    <mergeCell ref="B140:B142"/>
    <mergeCell ref="C140:C142"/>
    <mergeCell ref="D140:D142"/>
    <mergeCell ref="E140:E142"/>
    <mergeCell ref="F140:F142"/>
    <mergeCell ref="G140:G142"/>
    <mergeCell ref="H140:H142"/>
    <mergeCell ref="I140:I142"/>
    <mergeCell ref="F143:F145"/>
    <mergeCell ref="G143:G145"/>
    <mergeCell ref="H143:H145"/>
    <mergeCell ref="I143:I145"/>
    <mergeCell ref="AD107:AD109"/>
    <mergeCell ref="AE107:AE109"/>
    <mergeCell ref="AF107:AF109"/>
    <mergeCell ref="AD143:AD145"/>
    <mergeCell ref="AE143:AE145"/>
    <mergeCell ref="AF143:AF145"/>
    <mergeCell ref="B110:B112"/>
    <mergeCell ref="C110:C112"/>
    <mergeCell ref="D110:D112"/>
    <mergeCell ref="E110:E112"/>
    <mergeCell ref="F110:F112"/>
    <mergeCell ref="G110:G112"/>
    <mergeCell ref="H110:H112"/>
    <mergeCell ref="I110:I112"/>
    <mergeCell ref="A116:A118"/>
    <mergeCell ref="B116:B118"/>
    <mergeCell ref="C116:C118"/>
    <mergeCell ref="D116:D118"/>
    <mergeCell ref="A137:A139"/>
    <mergeCell ref="B137:B139"/>
    <mergeCell ref="C137:C139"/>
    <mergeCell ref="D137:D139"/>
    <mergeCell ref="E137:E139"/>
    <mergeCell ref="F137:F139"/>
    <mergeCell ref="G137:G139"/>
    <mergeCell ref="H137:H139"/>
    <mergeCell ref="I137:I139"/>
    <mergeCell ref="AD140:AD142"/>
    <mergeCell ref="AE140:AE142"/>
    <mergeCell ref="AF140:AF142"/>
    <mergeCell ref="AG140:AG142"/>
    <mergeCell ref="AH140:AH142"/>
    <mergeCell ref="AI140:AI142"/>
    <mergeCell ref="AJ140:AJ142"/>
    <mergeCell ref="AK140:AK142"/>
    <mergeCell ref="AD137:AD139"/>
    <mergeCell ref="AE137:AE139"/>
    <mergeCell ref="AF137:AF139"/>
    <mergeCell ref="AG137:AG139"/>
    <mergeCell ref="AH137:AH139"/>
    <mergeCell ref="AI137:AI139"/>
    <mergeCell ref="AJ137:AJ139"/>
    <mergeCell ref="AK137:AK139"/>
    <mergeCell ref="K140:K142"/>
    <mergeCell ref="L140:L142"/>
    <mergeCell ref="M140:M142"/>
    <mergeCell ref="N140:N142"/>
    <mergeCell ref="O140:O142"/>
    <mergeCell ref="P140:P142"/>
    <mergeCell ref="AB140:AB142"/>
    <mergeCell ref="AL137:AL139"/>
    <mergeCell ref="J137:J139"/>
    <mergeCell ref="K137:K139"/>
    <mergeCell ref="L137:L139"/>
    <mergeCell ref="M137:M139"/>
    <mergeCell ref="N137:N139"/>
    <mergeCell ref="O137:O139"/>
    <mergeCell ref="P137:P139"/>
    <mergeCell ref="AB137:AB139"/>
    <mergeCell ref="AC137:AC139"/>
    <mergeCell ref="AL134:AL136"/>
    <mergeCell ref="J134:J136"/>
    <mergeCell ref="K134:K136"/>
    <mergeCell ref="L134:L136"/>
    <mergeCell ref="M134:M136"/>
    <mergeCell ref="N134:N136"/>
    <mergeCell ref="O134:O136"/>
    <mergeCell ref="P134:P136"/>
    <mergeCell ref="AB134:AB136"/>
    <mergeCell ref="AC134:AC136"/>
    <mergeCell ref="AD134:AD136"/>
    <mergeCell ref="AE134:AE136"/>
    <mergeCell ref="AF134:AF136"/>
    <mergeCell ref="AG134:AG136"/>
    <mergeCell ref="AH134:AH136"/>
    <mergeCell ref="AI134:AI136"/>
    <mergeCell ref="AJ134:AJ136"/>
    <mergeCell ref="AK134:AK136"/>
    <mergeCell ref="A134:A136"/>
    <mergeCell ref="B134:B136"/>
    <mergeCell ref="C134:C136"/>
    <mergeCell ref="D134:D136"/>
    <mergeCell ref="E134:E136"/>
    <mergeCell ref="F134:F136"/>
    <mergeCell ref="G134:G136"/>
    <mergeCell ref="H134:H136"/>
    <mergeCell ref="I134:I136"/>
    <mergeCell ref="A131:A133"/>
    <mergeCell ref="B131:B133"/>
    <mergeCell ref="C131:C133"/>
    <mergeCell ref="D131:D133"/>
    <mergeCell ref="E131:E133"/>
    <mergeCell ref="F131:F133"/>
    <mergeCell ref="G131:G133"/>
    <mergeCell ref="H131:H133"/>
    <mergeCell ref="I131:I133"/>
    <mergeCell ref="AL131:AL133"/>
    <mergeCell ref="J131:J133"/>
    <mergeCell ref="K131:K133"/>
    <mergeCell ref="L131:L133"/>
    <mergeCell ref="M131:M133"/>
    <mergeCell ref="N131:N133"/>
    <mergeCell ref="O131:O133"/>
    <mergeCell ref="P131:P133"/>
    <mergeCell ref="AB131:AB133"/>
    <mergeCell ref="AC131:AC133"/>
    <mergeCell ref="AK128:AK130"/>
    <mergeCell ref="AL128:AL130"/>
    <mergeCell ref="J128:J130"/>
    <mergeCell ref="K128:K130"/>
    <mergeCell ref="L128:L130"/>
    <mergeCell ref="M128:M130"/>
    <mergeCell ref="N128:N130"/>
    <mergeCell ref="O128:O130"/>
    <mergeCell ref="P128:P130"/>
    <mergeCell ref="AB128:AB130"/>
    <mergeCell ref="AC128:AC130"/>
    <mergeCell ref="A128:A130"/>
    <mergeCell ref="B128:B130"/>
    <mergeCell ref="C128:C130"/>
    <mergeCell ref="D128:D130"/>
    <mergeCell ref="E128:E130"/>
    <mergeCell ref="F128:F130"/>
    <mergeCell ref="G128:G130"/>
    <mergeCell ref="H128:H130"/>
    <mergeCell ref="I128:I130"/>
    <mergeCell ref="AL125:AL127"/>
    <mergeCell ref="J125:J127"/>
    <mergeCell ref="K125:K127"/>
    <mergeCell ref="L125:L127"/>
    <mergeCell ref="M125:M127"/>
    <mergeCell ref="N125:N127"/>
    <mergeCell ref="O125:O127"/>
    <mergeCell ref="P125:P127"/>
    <mergeCell ref="AB125:AB127"/>
    <mergeCell ref="AC125:AC127"/>
    <mergeCell ref="A125:A127"/>
    <mergeCell ref="B125:B127"/>
    <mergeCell ref="C125:C127"/>
    <mergeCell ref="D125:D127"/>
    <mergeCell ref="E125:E127"/>
    <mergeCell ref="F125:F127"/>
    <mergeCell ref="G125:G127"/>
    <mergeCell ref="H125:H127"/>
    <mergeCell ref="I125:I127"/>
    <mergeCell ref="AL122:AL124"/>
    <mergeCell ref="J122:J124"/>
    <mergeCell ref="K122:K124"/>
    <mergeCell ref="L122:L124"/>
    <mergeCell ref="M122:M124"/>
    <mergeCell ref="N122:N124"/>
    <mergeCell ref="O122:O124"/>
    <mergeCell ref="P122:P124"/>
    <mergeCell ref="AB122:AB124"/>
    <mergeCell ref="AC122:AC124"/>
    <mergeCell ref="A122:A124"/>
    <mergeCell ref="B122:B124"/>
    <mergeCell ref="C122:C124"/>
    <mergeCell ref="D122:D124"/>
    <mergeCell ref="E122:E124"/>
    <mergeCell ref="F122:F124"/>
    <mergeCell ref="G122:G124"/>
    <mergeCell ref="H122:H124"/>
    <mergeCell ref="I122:I124"/>
    <mergeCell ref="A158:A160"/>
    <mergeCell ref="B158:B160"/>
    <mergeCell ref="C158:C160"/>
    <mergeCell ref="D158:D160"/>
    <mergeCell ref="E158:E160"/>
    <mergeCell ref="F158:F160"/>
    <mergeCell ref="G158:G160"/>
    <mergeCell ref="H158:H160"/>
    <mergeCell ref="I158:I160"/>
    <mergeCell ref="AD122:AD124"/>
    <mergeCell ref="AE122:AE124"/>
    <mergeCell ref="AF122:AF124"/>
    <mergeCell ref="AG122:AG124"/>
    <mergeCell ref="AH122:AH124"/>
    <mergeCell ref="AI122:AI124"/>
    <mergeCell ref="AJ122:AJ124"/>
    <mergeCell ref="AK122:AK124"/>
    <mergeCell ref="AD125:AD127"/>
    <mergeCell ref="AE125:AE127"/>
    <mergeCell ref="AF125:AF127"/>
    <mergeCell ref="AG125:AG127"/>
    <mergeCell ref="AH125:AH127"/>
    <mergeCell ref="AI125:AI127"/>
    <mergeCell ref="AJ125:AJ127"/>
    <mergeCell ref="AK125:AK127"/>
    <mergeCell ref="AD128:AD130"/>
    <mergeCell ref="AE128:AE130"/>
    <mergeCell ref="AF128:AF130"/>
    <mergeCell ref="AG128:AG130"/>
    <mergeCell ref="AH128:AH130"/>
    <mergeCell ref="AI128:AI130"/>
    <mergeCell ref="AJ128:AJ130"/>
    <mergeCell ref="AD158:AD160"/>
    <mergeCell ref="AE158:AE160"/>
    <mergeCell ref="AF158:AF160"/>
    <mergeCell ref="AG158:AG160"/>
    <mergeCell ref="AH158:AH160"/>
    <mergeCell ref="AI158:AI160"/>
    <mergeCell ref="AJ158:AJ160"/>
    <mergeCell ref="AK158:AK160"/>
    <mergeCell ref="AL158:AL160"/>
    <mergeCell ref="J158:J160"/>
    <mergeCell ref="K158:K160"/>
    <mergeCell ref="L158:L160"/>
    <mergeCell ref="M158:M160"/>
    <mergeCell ref="N158:N160"/>
    <mergeCell ref="O158:O160"/>
    <mergeCell ref="P158:P160"/>
    <mergeCell ref="AB158:AB160"/>
    <mergeCell ref="AC158:AC160"/>
    <mergeCell ref="AK155:AK157"/>
    <mergeCell ref="AL155:AL157"/>
    <mergeCell ref="J155:J157"/>
    <mergeCell ref="K155:K157"/>
    <mergeCell ref="L155:L157"/>
    <mergeCell ref="M155:M157"/>
    <mergeCell ref="N155:N157"/>
    <mergeCell ref="O155:O157"/>
    <mergeCell ref="P155:P157"/>
    <mergeCell ref="AB155:AB157"/>
    <mergeCell ref="AC155:AC157"/>
    <mergeCell ref="A155:A157"/>
    <mergeCell ref="B155:B157"/>
    <mergeCell ref="C155:C157"/>
    <mergeCell ref="D155:D157"/>
    <mergeCell ref="E155:E157"/>
    <mergeCell ref="F155:F157"/>
    <mergeCell ref="G155:G157"/>
    <mergeCell ref="H155:H157"/>
    <mergeCell ref="I155:I157"/>
    <mergeCell ref="AL152:AL154"/>
    <mergeCell ref="J152:J154"/>
    <mergeCell ref="K152:K154"/>
    <mergeCell ref="L152:L154"/>
    <mergeCell ref="M152:M154"/>
    <mergeCell ref="N152:N154"/>
    <mergeCell ref="O152:O154"/>
    <mergeCell ref="P152:P154"/>
    <mergeCell ref="AB152:AB154"/>
    <mergeCell ref="AC152:AC154"/>
    <mergeCell ref="A152:A154"/>
    <mergeCell ref="B152:B154"/>
    <mergeCell ref="C152:C154"/>
    <mergeCell ref="D152:D154"/>
    <mergeCell ref="E152:E154"/>
    <mergeCell ref="F152:F154"/>
    <mergeCell ref="G152:G154"/>
    <mergeCell ref="H152:H154"/>
    <mergeCell ref="I152:I154"/>
    <mergeCell ref="AL149:AL151"/>
    <mergeCell ref="J149:J151"/>
    <mergeCell ref="K149:K151"/>
    <mergeCell ref="L149:L151"/>
    <mergeCell ref="M149:M151"/>
    <mergeCell ref="N149:N151"/>
    <mergeCell ref="O149:O151"/>
    <mergeCell ref="P149:P151"/>
    <mergeCell ref="AB149:AB151"/>
    <mergeCell ref="AC149:AC151"/>
    <mergeCell ref="A149:A151"/>
    <mergeCell ref="B149:B151"/>
    <mergeCell ref="C149:C151"/>
    <mergeCell ref="D149:D151"/>
    <mergeCell ref="E149:E151"/>
    <mergeCell ref="F149:F151"/>
    <mergeCell ref="G149:G151"/>
    <mergeCell ref="H149:H151"/>
    <mergeCell ref="I149:I151"/>
    <mergeCell ref="A164:A166"/>
    <mergeCell ref="B164:B166"/>
    <mergeCell ref="C164:C166"/>
    <mergeCell ref="D164:D166"/>
    <mergeCell ref="E164:E166"/>
    <mergeCell ref="F164:F166"/>
    <mergeCell ref="G164:G166"/>
    <mergeCell ref="H164:H166"/>
    <mergeCell ref="I164:I166"/>
    <mergeCell ref="AD149:AD151"/>
    <mergeCell ref="AE149:AE151"/>
    <mergeCell ref="AF149:AF151"/>
    <mergeCell ref="AG149:AG151"/>
    <mergeCell ref="AH149:AH151"/>
    <mergeCell ref="AI149:AI151"/>
    <mergeCell ref="AJ149:AJ151"/>
    <mergeCell ref="AK149:AK151"/>
    <mergeCell ref="AD152:AD154"/>
    <mergeCell ref="AE152:AE154"/>
    <mergeCell ref="AF152:AF154"/>
    <mergeCell ref="AG152:AG154"/>
    <mergeCell ref="AH152:AH154"/>
    <mergeCell ref="AI152:AI154"/>
    <mergeCell ref="AJ152:AJ154"/>
    <mergeCell ref="AK152:AK154"/>
    <mergeCell ref="AD155:AD157"/>
    <mergeCell ref="AE155:AE157"/>
    <mergeCell ref="AF155:AF157"/>
    <mergeCell ref="AG155:AG157"/>
    <mergeCell ref="AH155:AH157"/>
    <mergeCell ref="AI155:AI157"/>
    <mergeCell ref="AJ155:AJ157"/>
    <mergeCell ref="AD164:AD166"/>
    <mergeCell ref="AE164:AE166"/>
    <mergeCell ref="AF164:AF166"/>
    <mergeCell ref="AG164:AG166"/>
    <mergeCell ref="AH164:AH166"/>
    <mergeCell ref="AI164:AI166"/>
    <mergeCell ref="AJ164:AJ166"/>
    <mergeCell ref="AK164:AK166"/>
    <mergeCell ref="AL164:AL166"/>
    <mergeCell ref="J164:J166"/>
    <mergeCell ref="K164:K166"/>
    <mergeCell ref="L164:L166"/>
    <mergeCell ref="M164:M166"/>
    <mergeCell ref="N164:N166"/>
    <mergeCell ref="O164:O166"/>
    <mergeCell ref="P164:P166"/>
    <mergeCell ref="AB164:AB166"/>
    <mergeCell ref="AC164:AC166"/>
    <mergeCell ref="AL167:AL169"/>
    <mergeCell ref="J167:J169"/>
    <mergeCell ref="K167:K169"/>
    <mergeCell ref="L167:L169"/>
    <mergeCell ref="M167:M169"/>
    <mergeCell ref="N167:N169"/>
    <mergeCell ref="O167:O169"/>
    <mergeCell ref="P167:P169"/>
    <mergeCell ref="AB167:AB169"/>
    <mergeCell ref="AC167:AC169"/>
    <mergeCell ref="A167:A169"/>
    <mergeCell ref="B167:B169"/>
    <mergeCell ref="C167:C169"/>
    <mergeCell ref="D167:D169"/>
    <mergeCell ref="E167:E169"/>
    <mergeCell ref="F167:F169"/>
    <mergeCell ref="G167:G169"/>
    <mergeCell ref="H167:H169"/>
    <mergeCell ref="I167:I169"/>
    <mergeCell ref="A170:A172"/>
    <mergeCell ref="B170:B172"/>
    <mergeCell ref="C170:C172"/>
    <mergeCell ref="D170:D172"/>
    <mergeCell ref="E170:E172"/>
    <mergeCell ref="F170:F172"/>
    <mergeCell ref="G170:G172"/>
    <mergeCell ref="H170:H172"/>
    <mergeCell ref="I170:I172"/>
    <mergeCell ref="AD167:AD169"/>
    <mergeCell ref="AE167:AE169"/>
    <mergeCell ref="AF167:AF169"/>
    <mergeCell ref="AG167:AG169"/>
    <mergeCell ref="AH167:AH169"/>
    <mergeCell ref="AI167:AI169"/>
    <mergeCell ref="AJ167:AJ169"/>
    <mergeCell ref="AK167:AK169"/>
    <mergeCell ref="AD170:AD172"/>
    <mergeCell ref="AE170:AE172"/>
    <mergeCell ref="AF170:AF172"/>
    <mergeCell ref="AG170:AG172"/>
    <mergeCell ref="AH170:AH172"/>
    <mergeCell ref="AI170:AI172"/>
    <mergeCell ref="AJ170:AJ172"/>
    <mergeCell ref="AK170:AK172"/>
    <mergeCell ref="AL170:AL172"/>
    <mergeCell ref="J170:J172"/>
    <mergeCell ref="K170:K172"/>
    <mergeCell ref="L170:L172"/>
    <mergeCell ref="M170:M172"/>
    <mergeCell ref="N170:N172"/>
    <mergeCell ref="O170:O172"/>
    <mergeCell ref="P170:P172"/>
    <mergeCell ref="AB170:AB172"/>
    <mergeCell ref="AC170:AC172"/>
    <mergeCell ref="AL173:AL175"/>
    <mergeCell ref="J173:J175"/>
    <mergeCell ref="K173:K175"/>
    <mergeCell ref="L173:L175"/>
    <mergeCell ref="M173:M175"/>
    <mergeCell ref="N173:N175"/>
    <mergeCell ref="O173:O175"/>
    <mergeCell ref="P173:P175"/>
    <mergeCell ref="AB173:AB175"/>
    <mergeCell ref="AC173:AC175"/>
    <mergeCell ref="AD173:AD175"/>
    <mergeCell ref="AE173:AE175"/>
    <mergeCell ref="AF173:AF175"/>
    <mergeCell ref="AG173:AG175"/>
    <mergeCell ref="AH173:AH175"/>
    <mergeCell ref="AI173:AI175"/>
    <mergeCell ref="AJ173:AJ175"/>
    <mergeCell ref="AK173:AK175"/>
    <mergeCell ref="A173:A175"/>
    <mergeCell ref="B173:B175"/>
    <mergeCell ref="C173:C175"/>
    <mergeCell ref="D173:D175"/>
    <mergeCell ref="E173:E175"/>
    <mergeCell ref="F173:F175"/>
    <mergeCell ref="G173:G175"/>
    <mergeCell ref="H173:H175"/>
    <mergeCell ref="I173:I175"/>
    <mergeCell ref="A176:A178"/>
    <mergeCell ref="B176:B178"/>
    <mergeCell ref="C176:C178"/>
    <mergeCell ref="D176:D178"/>
    <mergeCell ref="E176:E178"/>
    <mergeCell ref="F176:F178"/>
    <mergeCell ref="G176:G178"/>
    <mergeCell ref="H176:H178"/>
    <mergeCell ref="I176:I178"/>
    <mergeCell ref="AD176:AD178"/>
    <mergeCell ref="AE176:AE178"/>
    <mergeCell ref="AF176:AF178"/>
    <mergeCell ref="AG176:AG178"/>
    <mergeCell ref="AH176:AH178"/>
    <mergeCell ref="AI176:AI178"/>
    <mergeCell ref="AJ176:AJ178"/>
    <mergeCell ref="AK176:AK178"/>
    <mergeCell ref="AL176:AL178"/>
    <mergeCell ref="J176:J178"/>
    <mergeCell ref="K176:K178"/>
    <mergeCell ref="L176:L178"/>
    <mergeCell ref="M176:M178"/>
    <mergeCell ref="N176:N178"/>
    <mergeCell ref="O176:O178"/>
    <mergeCell ref="P176:P178"/>
    <mergeCell ref="AB176:AB178"/>
    <mergeCell ref="AC176:AC178"/>
    <mergeCell ref="A210:A212"/>
    <mergeCell ref="B210:B212"/>
    <mergeCell ref="C210:C212"/>
    <mergeCell ref="D210:D212"/>
    <mergeCell ref="E210:E212"/>
    <mergeCell ref="F210:F212"/>
    <mergeCell ref="G210:G212"/>
    <mergeCell ref="H210:H212"/>
    <mergeCell ref="I210:I212"/>
    <mergeCell ref="J210:J212"/>
    <mergeCell ref="K210:K212"/>
    <mergeCell ref="L210:L212"/>
    <mergeCell ref="M210:M212"/>
    <mergeCell ref="N210:N212"/>
    <mergeCell ref="O210:O212"/>
    <mergeCell ref="P210:P212"/>
    <mergeCell ref="AB210:AB212"/>
    <mergeCell ref="AC210:AC212"/>
    <mergeCell ref="AD210:AD212"/>
    <mergeCell ref="AE210:AE212"/>
    <mergeCell ref="AF210:AF212"/>
    <mergeCell ref="AG210:AG212"/>
    <mergeCell ref="AH210:AH212"/>
    <mergeCell ref="AI210:AI212"/>
    <mergeCell ref="AJ210:AJ212"/>
    <mergeCell ref="AK210:AK212"/>
    <mergeCell ref="AL210:AL212"/>
    <mergeCell ref="A213:A215"/>
    <mergeCell ref="B213:B215"/>
    <mergeCell ref="C213:C215"/>
    <mergeCell ref="D213:D215"/>
    <mergeCell ref="E213:E215"/>
    <mergeCell ref="F213:F215"/>
    <mergeCell ref="G213:G215"/>
    <mergeCell ref="H213:H215"/>
    <mergeCell ref="I213:I215"/>
    <mergeCell ref="J213:J215"/>
    <mergeCell ref="K213:K215"/>
    <mergeCell ref="L213:L215"/>
    <mergeCell ref="M213:M215"/>
    <mergeCell ref="N213:N215"/>
    <mergeCell ref="O213:O215"/>
    <mergeCell ref="P213:P215"/>
    <mergeCell ref="AB213:AB215"/>
    <mergeCell ref="AC213:AC215"/>
    <mergeCell ref="AD213:AD215"/>
    <mergeCell ref="AE213:AE215"/>
    <mergeCell ref="AF213:AF215"/>
    <mergeCell ref="AG213:AG215"/>
    <mergeCell ref="AH213:AH215"/>
    <mergeCell ref="AI213:AI215"/>
    <mergeCell ref="AJ213:AJ215"/>
    <mergeCell ref="AK213:AK215"/>
    <mergeCell ref="AL213:AL215"/>
    <mergeCell ref="A216:A218"/>
    <mergeCell ref="B216:B218"/>
    <mergeCell ref="C216:C218"/>
    <mergeCell ref="D216:D218"/>
    <mergeCell ref="E216:E218"/>
    <mergeCell ref="F216:F218"/>
    <mergeCell ref="G216:G218"/>
    <mergeCell ref="H216:H218"/>
    <mergeCell ref="I216:I218"/>
    <mergeCell ref="J216:J218"/>
    <mergeCell ref="K216:K218"/>
    <mergeCell ref="L216:L218"/>
    <mergeCell ref="M216:M218"/>
    <mergeCell ref="N216:N218"/>
    <mergeCell ref="O216:O218"/>
    <mergeCell ref="P216:P218"/>
    <mergeCell ref="AB216:AB218"/>
    <mergeCell ref="AC216:AC218"/>
    <mergeCell ref="AD216:AD218"/>
    <mergeCell ref="AE216:AE218"/>
    <mergeCell ref="AF216:AF218"/>
    <mergeCell ref="AG216:AG218"/>
    <mergeCell ref="AH216:AH218"/>
    <mergeCell ref="AI216:AI218"/>
    <mergeCell ref="AJ216:AJ218"/>
    <mergeCell ref="AK216:AK218"/>
    <mergeCell ref="AL216:AL218"/>
    <mergeCell ref="A243:A245"/>
    <mergeCell ref="B243:B245"/>
    <mergeCell ref="C243:C245"/>
    <mergeCell ref="D243:D245"/>
    <mergeCell ref="E243:E245"/>
    <mergeCell ref="F243:F245"/>
    <mergeCell ref="G243:G245"/>
    <mergeCell ref="H243:H245"/>
    <mergeCell ref="I243:I245"/>
    <mergeCell ref="J243:J245"/>
    <mergeCell ref="K243:K245"/>
    <mergeCell ref="L243:L245"/>
    <mergeCell ref="M243:M245"/>
    <mergeCell ref="N243:N245"/>
    <mergeCell ref="O243:O245"/>
    <mergeCell ref="P243:P245"/>
    <mergeCell ref="AB243:AB245"/>
    <mergeCell ref="AC243:AC245"/>
    <mergeCell ref="AD243:AD245"/>
    <mergeCell ref="AE243:AE245"/>
    <mergeCell ref="AF243:AF245"/>
    <mergeCell ref="AG243:AG245"/>
    <mergeCell ref="AH243:AH245"/>
    <mergeCell ref="AI243:AI245"/>
    <mergeCell ref="AJ243:AJ245"/>
    <mergeCell ref="AK243:AK245"/>
    <mergeCell ref="AL243:AL245"/>
    <mergeCell ref="A222:A224"/>
    <mergeCell ref="B222:B224"/>
    <mergeCell ref="C222:C224"/>
    <mergeCell ref="D222:D224"/>
    <mergeCell ref="E222:E224"/>
    <mergeCell ref="F222:F224"/>
    <mergeCell ref="G222:G224"/>
    <mergeCell ref="H222:H224"/>
    <mergeCell ref="I222:I224"/>
    <mergeCell ref="J222:J224"/>
    <mergeCell ref="K222:K224"/>
    <mergeCell ref="L222:L224"/>
    <mergeCell ref="M222:M224"/>
    <mergeCell ref="N222:N224"/>
    <mergeCell ref="O222:O224"/>
    <mergeCell ref="P222:P224"/>
    <mergeCell ref="AB222:AB224"/>
    <mergeCell ref="AC222:AC224"/>
    <mergeCell ref="AD222:AD224"/>
    <mergeCell ref="AE222:AE224"/>
    <mergeCell ref="AF222:AF224"/>
    <mergeCell ref="AG222:AG224"/>
    <mergeCell ref="AH222:AH224"/>
    <mergeCell ref="AI222:AI224"/>
    <mergeCell ref="AJ222:AJ224"/>
    <mergeCell ref="AK222:AK224"/>
    <mergeCell ref="AL222:AL224"/>
    <mergeCell ref="A219:A221"/>
    <mergeCell ref="B219:B221"/>
    <mergeCell ref="C219:C221"/>
    <mergeCell ref="D219:D221"/>
    <mergeCell ref="E219:E221"/>
    <mergeCell ref="F219:F221"/>
    <mergeCell ref="G219:G221"/>
    <mergeCell ref="H219:H221"/>
    <mergeCell ref="I219:I221"/>
    <mergeCell ref="J219:J221"/>
    <mergeCell ref="K219:K221"/>
    <mergeCell ref="L219:L221"/>
    <mergeCell ref="M219:M221"/>
    <mergeCell ref="N219:N221"/>
    <mergeCell ref="O219:O221"/>
    <mergeCell ref="P219:P221"/>
    <mergeCell ref="AB219:AB221"/>
    <mergeCell ref="AC219:AC221"/>
    <mergeCell ref="AD219:AD221"/>
    <mergeCell ref="AE219:AE221"/>
    <mergeCell ref="AF219:AF221"/>
    <mergeCell ref="AG219:AG221"/>
    <mergeCell ref="AH219:AH221"/>
    <mergeCell ref="AI219:AI221"/>
    <mergeCell ref="AJ219:AJ221"/>
    <mergeCell ref="AK219:AK221"/>
    <mergeCell ref="AL219:AL221"/>
    <mergeCell ref="A225:A227"/>
    <mergeCell ref="B225:B227"/>
    <mergeCell ref="C225:C227"/>
    <mergeCell ref="D225:D227"/>
    <mergeCell ref="E225:E227"/>
    <mergeCell ref="F225:F227"/>
    <mergeCell ref="G225:G227"/>
    <mergeCell ref="H225:H227"/>
    <mergeCell ref="I225:I227"/>
    <mergeCell ref="J225:J227"/>
    <mergeCell ref="K225:K227"/>
    <mergeCell ref="L225:L227"/>
    <mergeCell ref="M225:M227"/>
    <mergeCell ref="N225:N227"/>
    <mergeCell ref="O225:O227"/>
    <mergeCell ref="P225:P227"/>
    <mergeCell ref="AB225:AB227"/>
    <mergeCell ref="AC225:AC227"/>
    <mergeCell ref="AD225:AD227"/>
    <mergeCell ref="AE225:AE227"/>
    <mergeCell ref="AF225:AF227"/>
    <mergeCell ref="AG225:AG227"/>
    <mergeCell ref="AH225:AH227"/>
    <mergeCell ref="AI225:AI227"/>
    <mergeCell ref="AJ225:AJ227"/>
    <mergeCell ref="AK225:AK227"/>
    <mergeCell ref="AL225:AL227"/>
    <mergeCell ref="A231:A233"/>
    <mergeCell ref="B231:B233"/>
    <mergeCell ref="C231:C233"/>
    <mergeCell ref="D231:D233"/>
    <mergeCell ref="E231:E233"/>
    <mergeCell ref="F231:F233"/>
    <mergeCell ref="G231:G233"/>
    <mergeCell ref="H231:H233"/>
    <mergeCell ref="I231:I233"/>
    <mergeCell ref="J231:J233"/>
    <mergeCell ref="K231:K233"/>
    <mergeCell ref="L231:L233"/>
    <mergeCell ref="M231:M233"/>
    <mergeCell ref="N231:N233"/>
    <mergeCell ref="O231:O233"/>
    <mergeCell ref="P231:P233"/>
    <mergeCell ref="AB231:AB233"/>
    <mergeCell ref="AC231:AC233"/>
    <mergeCell ref="AD231:AD233"/>
    <mergeCell ref="AE231:AE233"/>
    <mergeCell ref="AF231:AF233"/>
    <mergeCell ref="AG231:AG233"/>
    <mergeCell ref="AH231:AH233"/>
    <mergeCell ref="AI231:AI233"/>
    <mergeCell ref="AJ231:AJ233"/>
    <mergeCell ref="AK231:AK233"/>
    <mergeCell ref="AL231:AL233"/>
    <mergeCell ref="A228:A230"/>
    <mergeCell ref="B228:B230"/>
    <mergeCell ref="C228:C230"/>
    <mergeCell ref="D228:D230"/>
    <mergeCell ref="E228:E230"/>
    <mergeCell ref="F228:F230"/>
    <mergeCell ref="G228:G230"/>
    <mergeCell ref="H228:H230"/>
    <mergeCell ref="I228:I230"/>
    <mergeCell ref="J228:J230"/>
    <mergeCell ref="K228:K230"/>
    <mergeCell ref="L228:L230"/>
    <mergeCell ref="M228:M230"/>
    <mergeCell ref="N228:N230"/>
    <mergeCell ref="O228:O230"/>
    <mergeCell ref="P228:P230"/>
    <mergeCell ref="AB228:AB230"/>
    <mergeCell ref="AC228:AC230"/>
    <mergeCell ref="AD228:AD230"/>
    <mergeCell ref="AE228:AE230"/>
    <mergeCell ref="AF228:AF230"/>
    <mergeCell ref="AG228:AG230"/>
    <mergeCell ref="AH228:AH230"/>
    <mergeCell ref="AI228:AI230"/>
    <mergeCell ref="AJ228:AJ230"/>
    <mergeCell ref="AK228:AK230"/>
    <mergeCell ref="AL228:AL230"/>
    <mergeCell ref="AG240:AG242"/>
    <mergeCell ref="A234:A236"/>
    <mergeCell ref="B234:B236"/>
    <mergeCell ref="C234:C236"/>
    <mergeCell ref="D234:D236"/>
    <mergeCell ref="E234:E236"/>
    <mergeCell ref="F234:F236"/>
    <mergeCell ref="G234:G236"/>
    <mergeCell ref="H234:H236"/>
    <mergeCell ref="I234:I236"/>
    <mergeCell ref="J234:J236"/>
    <mergeCell ref="K234:K236"/>
    <mergeCell ref="L234:L236"/>
    <mergeCell ref="M234:M236"/>
    <mergeCell ref="N234:N236"/>
    <mergeCell ref="O234:O236"/>
    <mergeCell ref="P234:P236"/>
    <mergeCell ref="AB234:AB236"/>
    <mergeCell ref="AL237:AL239"/>
    <mergeCell ref="AC234:AC236"/>
    <mergeCell ref="AD234:AD236"/>
    <mergeCell ref="AE234:AE236"/>
    <mergeCell ref="AF234:AF236"/>
    <mergeCell ref="AG234:AG236"/>
    <mergeCell ref="AH234:AH236"/>
    <mergeCell ref="AI234:AI236"/>
    <mergeCell ref="AJ234:AJ236"/>
    <mergeCell ref="AK234:AK236"/>
    <mergeCell ref="AL234:AL236"/>
    <mergeCell ref="A240:A242"/>
    <mergeCell ref="B240:B242"/>
    <mergeCell ref="C240:C242"/>
    <mergeCell ref="D240:D242"/>
    <mergeCell ref="E240:E242"/>
    <mergeCell ref="F240:F242"/>
    <mergeCell ref="G240:G242"/>
    <mergeCell ref="H240:H242"/>
    <mergeCell ref="I240:I242"/>
    <mergeCell ref="J240:J242"/>
    <mergeCell ref="K240:K242"/>
    <mergeCell ref="L240:L242"/>
    <mergeCell ref="M240:M242"/>
    <mergeCell ref="N240:N242"/>
    <mergeCell ref="O240:O242"/>
    <mergeCell ref="P240:P242"/>
    <mergeCell ref="AB240:AB242"/>
    <mergeCell ref="AC240:AC242"/>
    <mergeCell ref="AD240:AD242"/>
    <mergeCell ref="AE240:AE242"/>
    <mergeCell ref="AF240:AF242"/>
    <mergeCell ref="A246:XFD246"/>
    <mergeCell ref="AH240:AH242"/>
    <mergeCell ref="AI240:AI242"/>
    <mergeCell ref="AJ240:AJ242"/>
    <mergeCell ref="AK240:AK242"/>
    <mergeCell ref="AL240:AL242"/>
    <mergeCell ref="A237:A239"/>
    <mergeCell ref="B237:B239"/>
    <mergeCell ref="C237:C239"/>
    <mergeCell ref="D237:D239"/>
    <mergeCell ref="E237:E239"/>
    <mergeCell ref="F237:F239"/>
    <mergeCell ref="G237:G239"/>
    <mergeCell ref="H237:H239"/>
    <mergeCell ref="I237:I239"/>
    <mergeCell ref="J237:J239"/>
    <mergeCell ref="K237:K239"/>
    <mergeCell ref="L237:L239"/>
    <mergeCell ref="M237:M239"/>
    <mergeCell ref="N237:N239"/>
    <mergeCell ref="O237:O239"/>
    <mergeCell ref="P237:P239"/>
    <mergeCell ref="AB237:AB239"/>
    <mergeCell ref="AC237:AC239"/>
    <mergeCell ref="AD237:AD239"/>
    <mergeCell ref="AE237:AE239"/>
    <mergeCell ref="AF237:AF239"/>
    <mergeCell ref="AG237:AG239"/>
    <mergeCell ref="AH237:AH239"/>
    <mergeCell ref="AI237:AI239"/>
    <mergeCell ref="AJ237:AJ239"/>
    <mergeCell ref="AK237:AK239"/>
  </mergeCells>
  <conditionalFormatting sqref="K8">
    <cfRule type="cellIs" dxfId="2491" priority="3773" operator="equal">
      <formula>"Muy Alta"</formula>
    </cfRule>
    <cfRule type="cellIs" dxfId="2490" priority="3774" operator="equal">
      <formula>"Alta"</formula>
    </cfRule>
    <cfRule type="cellIs" dxfId="2489" priority="3775" operator="equal">
      <formula>"Media"</formula>
    </cfRule>
    <cfRule type="cellIs" dxfId="2488" priority="3776" operator="equal">
      <formula>"Baja"</formula>
    </cfRule>
    <cfRule type="cellIs" dxfId="2487" priority="3777" operator="equal">
      <formula>"Muy Baja"</formula>
    </cfRule>
  </conditionalFormatting>
  <conditionalFormatting sqref="K68:K79 K8:K22 K92:K94 K194">
    <cfRule type="expression" dxfId="2486" priority="3740">
      <formula>IF($K8="Casi seguro",1,0)</formula>
    </cfRule>
    <cfRule type="expression" dxfId="2485" priority="3741">
      <formula>IF($K8="Probable",1,0)</formula>
    </cfRule>
    <cfRule type="expression" dxfId="2484" priority="3742">
      <formula>IF($K8="Posible",1,0)</formula>
    </cfRule>
    <cfRule type="expression" dxfId="2483" priority="3743">
      <formula>IF($K8="Improbable",1,0)</formula>
    </cfRule>
    <cfRule type="expression" dxfId="2482" priority="3744">
      <formula>IF($K8="Rara vez",1,0)</formula>
    </cfRule>
  </conditionalFormatting>
  <conditionalFormatting sqref="K11 K14 K68 K71 K74 K77">
    <cfRule type="cellIs" dxfId="2481" priority="3745" operator="equal">
      <formula>"Muy Alta"</formula>
    </cfRule>
    <cfRule type="cellIs" dxfId="2480" priority="3746" operator="equal">
      <formula>"Alta"</formula>
    </cfRule>
    <cfRule type="cellIs" dxfId="2479" priority="3747" operator="equal">
      <formula>"Media"</formula>
    </cfRule>
    <cfRule type="cellIs" dxfId="2478" priority="3748" operator="equal">
      <formula>"Baja"</formula>
    </cfRule>
    <cfRule type="cellIs" dxfId="2477" priority="3749" operator="equal">
      <formula>"Muy Baja"</formula>
    </cfRule>
  </conditionalFormatting>
  <conditionalFormatting sqref="N8">
    <cfRule type="cellIs" dxfId="2476" priority="3791" operator="equal">
      <formula>"Catastrófico"</formula>
    </cfRule>
    <cfRule type="cellIs" dxfId="2475" priority="3792" operator="equal">
      <formula>"Mayor"</formula>
    </cfRule>
    <cfRule type="cellIs" dxfId="2474" priority="3793" operator="equal">
      <formula>"Moderado"</formula>
    </cfRule>
    <cfRule type="cellIs" dxfId="2473" priority="3794" operator="equal">
      <formula>"Menor"</formula>
    </cfRule>
    <cfRule type="cellIs" dxfId="2472" priority="3795" operator="equal">
      <formula>"Leve"</formula>
    </cfRule>
  </conditionalFormatting>
  <conditionalFormatting sqref="N11 N14 N68 N71 N74 N77">
    <cfRule type="cellIs" dxfId="2471" priority="3763" operator="equal">
      <formula>"Catastrófico"</formula>
    </cfRule>
    <cfRule type="cellIs" dxfId="2470" priority="3764" operator="equal">
      <formula>"Mayor"</formula>
    </cfRule>
    <cfRule type="cellIs" dxfId="2469" priority="3765" operator="equal">
      <formula>"Moderado"</formula>
    </cfRule>
    <cfRule type="cellIs" dxfId="2468" priority="3766" operator="equal">
      <formula>"Menor"</formula>
    </cfRule>
    <cfRule type="cellIs" dxfId="2467" priority="3767" operator="equal">
      <formula>"Leve"</formula>
    </cfRule>
  </conditionalFormatting>
  <conditionalFormatting sqref="P8">
    <cfRule type="cellIs" dxfId="2466" priority="3787" operator="equal">
      <formula>"Extremo"</formula>
    </cfRule>
    <cfRule type="cellIs" dxfId="2465" priority="3788" operator="equal">
      <formula>"Alto"</formula>
    </cfRule>
    <cfRule type="cellIs" dxfId="2464" priority="3789" operator="equal">
      <formula>"Moderado"</formula>
    </cfRule>
    <cfRule type="cellIs" dxfId="2463" priority="3790" operator="equal">
      <formula>"Bajo"</formula>
    </cfRule>
  </conditionalFormatting>
  <conditionalFormatting sqref="P11 P14 P68 P71 P74 P77">
    <cfRule type="cellIs" dxfId="2462" priority="3759" operator="equal">
      <formula>"Extremo"</formula>
    </cfRule>
    <cfRule type="cellIs" dxfId="2461" priority="3760" operator="equal">
      <formula>"Alto"</formula>
    </cfRule>
    <cfRule type="cellIs" dxfId="2460" priority="3761" operator="equal">
      <formula>"Moderado"</formula>
    </cfRule>
    <cfRule type="cellIs" dxfId="2459" priority="3762" operator="equal">
      <formula>"Bajo"</formula>
    </cfRule>
  </conditionalFormatting>
  <conditionalFormatting sqref="AB8">
    <cfRule type="cellIs" dxfId="2458" priority="3768" operator="equal">
      <formula>"Muy Alta"</formula>
    </cfRule>
    <cfRule type="cellIs" dxfId="2457" priority="3769" operator="equal">
      <formula>"Alta"</formula>
    </cfRule>
    <cfRule type="cellIs" dxfId="2456" priority="3770" operator="equal">
      <formula>"Media"</formula>
    </cfRule>
    <cfRule type="cellIs" dxfId="2455" priority="3771" operator="equal">
      <formula>"Baja"</formula>
    </cfRule>
    <cfRule type="cellIs" dxfId="2454" priority="3772" operator="equal">
      <formula>"Muy Baja"</formula>
    </cfRule>
  </conditionalFormatting>
  <conditionalFormatting sqref="AB68:AB79 AB8:AB22 AB92:AB94 AB194">
    <cfRule type="expression" dxfId="2453" priority="3730">
      <formula>IF($AB8="Casi seguro",1,0)</formula>
    </cfRule>
    <cfRule type="expression" dxfId="2452" priority="3731">
      <formula>IF($AB8="Probable",1,0)</formula>
    </cfRule>
    <cfRule type="expression" dxfId="2451" priority="3732">
      <formula>IF($AB8="Posible",1,0)</formula>
    </cfRule>
    <cfRule type="expression" dxfId="2450" priority="3733">
      <formula>IF($AB8="Improbable",1,0)</formula>
    </cfRule>
    <cfRule type="expression" dxfId="2449" priority="3734">
      <formula>IF($AB8="Rara vez",1,0)</formula>
    </cfRule>
  </conditionalFormatting>
  <conditionalFormatting sqref="AB11 AB14 AB68 AB71 AB74 AB77">
    <cfRule type="cellIs" dxfId="2448" priority="3735" operator="equal">
      <formula>"Muy Alta"</formula>
    </cfRule>
    <cfRule type="cellIs" dxfId="2447" priority="3736" operator="equal">
      <formula>"Alta"</formula>
    </cfRule>
    <cfRule type="cellIs" dxfId="2446" priority="3737" operator="equal">
      <formula>"Media"</formula>
    </cfRule>
    <cfRule type="cellIs" dxfId="2445" priority="3738" operator="equal">
      <formula>"Baja"</formula>
    </cfRule>
    <cfRule type="cellIs" dxfId="2444" priority="3739" operator="equal">
      <formula>"Muy Baja"</formula>
    </cfRule>
  </conditionalFormatting>
  <conditionalFormatting sqref="AD8">
    <cfRule type="cellIs" dxfId="2443" priority="3782" operator="equal">
      <formula>"Catastrófico"</formula>
    </cfRule>
    <cfRule type="cellIs" dxfId="2442" priority="3783" operator="equal">
      <formula>"Mayor"</formula>
    </cfRule>
    <cfRule type="cellIs" dxfId="2441" priority="3784" operator="equal">
      <formula>"Moderado"</formula>
    </cfRule>
    <cfRule type="cellIs" dxfId="2440" priority="3785" operator="equal">
      <formula>"Menor"</formula>
    </cfRule>
    <cfRule type="cellIs" dxfId="2439" priority="3786" operator="equal">
      <formula>"Leve"</formula>
    </cfRule>
  </conditionalFormatting>
  <conditionalFormatting sqref="AD11 AD14 AD68 AD71 AD74 AD77">
    <cfRule type="cellIs" dxfId="2438" priority="3754" operator="equal">
      <formula>"Catastrófico"</formula>
    </cfRule>
    <cfRule type="cellIs" dxfId="2437" priority="3755" operator="equal">
      <formula>"Mayor"</formula>
    </cfRule>
    <cfRule type="cellIs" dxfId="2436" priority="3756" operator="equal">
      <formula>"Moderado"</formula>
    </cfRule>
    <cfRule type="cellIs" dxfId="2435" priority="3757" operator="equal">
      <formula>"Menor"</formula>
    </cfRule>
    <cfRule type="cellIs" dxfId="2434" priority="3758" operator="equal">
      <formula>"Leve"</formula>
    </cfRule>
  </conditionalFormatting>
  <conditionalFormatting sqref="AF8">
    <cfRule type="cellIs" dxfId="2433" priority="3778" operator="equal">
      <formula>"Extremo"</formula>
    </cfRule>
    <cfRule type="cellIs" dxfId="2432" priority="3779" operator="equal">
      <formula>"Alto"</formula>
    </cfRule>
    <cfRule type="cellIs" dxfId="2431" priority="3780" operator="equal">
      <formula>"Moderado"</formula>
    </cfRule>
    <cfRule type="cellIs" dxfId="2430" priority="3781" operator="equal">
      <formula>"Bajo"</formula>
    </cfRule>
  </conditionalFormatting>
  <conditionalFormatting sqref="AF11 AF14 AF68 AF71 AF74 AF77">
    <cfRule type="cellIs" dxfId="2429" priority="3750" operator="equal">
      <formula>"Extremo"</formula>
    </cfRule>
    <cfRule type="cellIs" dxfId="2428" priority="3751" operator="equal">
      <formula>"Alto"</formula>
    </cfRule>
    <cfRule type="cellIs" dxfId="2427" priority="3752" operator="equal">
      <formula>"Moderado"</formula>
    </cfRule>
    <cfRule type="cellIs" dxfId="2426" priority="3753" operator="equal">
      <formula>"Bajo"</formula>
    </cfRule>
  </conditionalFormatting>
  <conditionalFormatting sqref="AI68:AL79 AI8:AL22 AI92:AL94 AI194:AL194">
    <cfRule type="expression" dxfId="2425" priority="3727">
      <formula>IF(OR($AG8="Evitar",$AG8="Compartir",$AG8="Aceptar",$AG8="Reducir (Transferir)"),1,0)</formula>
    </cfRule>
    <cfRule type="expression" dxfId="2424" priority="3728">
      <formula>IF(AND($AF8="Moderado",OR($H8="Gestión",$H8="Seguridad de la Información (Pérdida de la Disponibilidad)",$H8="Seguridad de la Información (Pérdida de la Integridad)",$H8="Seguridad de la Información (Pérdida de Confidencialidad)",$H8="Fuga de Capital Intelectual",$H8="Estratégico")),1,0)</formula>
    </cfRule>
    <cfRule type="expression" dxfId="2423" priority="3729">
      <formula>IF($AF8="Bajo",1,0)</formula>
    </cfRule>
  </conditionalFormatting>
  <conditionalFormatting sqref="K17">
    <cfRule type="cellIs" dxfId="2422" priority="3704" operator="equal">
      <formula>"Muy Alta"</formula>
    </cfRule>
    <cfRule type="cellIs" dxfId="2421" priority="3705" operator="equal">
      <formula>"Alta"</formula>
    </cfRule>
    <cfRule type="cellIs" dxfId="2420" priority="3706" operator="equal">
      <formula>"Media"</formula>
    </cfRule>
    <cfRule type="cellIs" dxfId="2419" priority="3707" operator="equal">
      <formula>"Baja"</formula>
    </cfRule>
    <cfRule type="cellIs" dxfId="2418" priority="3708" operator="equal">
      <formula>"Muy Baja"</formula>
    </cfRule>
  </conditionalFormatting>
  <conditionalFormatting sqref="K20">
    <cfRule type="cellIs" dxfId="2417" priority="3676" operator="equal">
      <formula>"Muy Alta"</formula>
    </cfRule>
    <cfRule type="cellIs" dxfId="2416" priority="3677" operator="equal">
      <formula>"Alta"</formula>
    </cfRule>
    <cfRule type="cellIs" dxfId="2415" priority="3678" operator="equal">
      <formula>"Media"</formula>
    </cfRule>
    <cfRule type="cellIs" dxfId="2414" priority="3679" operator="equal">
      <formula>"Baja"</formula>
    </cfRule>
    <cfRule type="cellIs" dxfId="2413" priority="3680" operator="equal">
      <formula>"Muy Baja"</formula>
    </cfRule>
  </conditionalFormatting>
  <conditionalFormatting sqref="N17">
    <cfRule type="cellIs" dxfId="2412" priority="3722" operator="equal">
      <formula>"Catastrófico"</formula>
    </cfRule>
    <cfRule type="cellIs" dxfId="2411" priority="3723" operator="equal">
      <formula>"Mayor"</formula>
    </cfRule>
    <cfRule type="cellIs" dxfId="2410" priority="3724" operator="equal">
      <formula>"Moderado"</formula>
    </cfRule>
    <cfRule type="cellIs" dxfId="2409" priority="3725" operator="equal">
      <formula>"Menor"</formula>
    </cfRule>
    <cfRule type="cellIs" dxfId="2408" priority="3726" operator="equal">
      <formula>"Leve"</formula>
    </cfRule>
  </conditionalFormatting>
  <conditionalFormatting sqref="N20">
    <cfRule type="cellIs" dxfId="2407" priority="3694" operator="equal">
      <formula>"Catastrófico"</formula>
    </cfRule>
    <cfRule type="cellIs" dxfId="2406" priority="3695" operator="equal">
      <formula>"Mayor"</formula>
    </cfRule>
    <cfRule type="cellIs" dxfId="2405" priority="3696" operator="equal">
      <formula>"Moderado"</formula>
    </cfRule>
    <cfRule type="cellIs" dxfId="2404" priority="3697" operator="equal">
      <formula>"Menor"</formula>
    </cfRule>
    <cfRule type="cellIs" dxfId="2403" priority="3698" operator="equal">
      <formula>"Leve"</formula>
    </cfRule>
  </conditionalFormatting>
  <conditionalFormatting sqref="P17">
    <cfRule type="cellIs" dxfId="2402" priority="3718" operator="equal">
      <formula>"Extremo"</formula>
    </cfRule>
    <cfRule type="cellIs" dxfId="2401" priority="3719" operator="equal">
      <formula>"Alto"</formula>
    </cfRule>
    <cfRule type="cellIs" dxfId="2400" priority="3720" operator="equal">
      <formula>"Moderado"</formula>
    </cfRule>
    <cfRule type="cellIs" dxfId="2399" priority="3721" operator="equal">
      <formula>"Bajo"</formula>
    </cfRule>
  </conditionalFormatting>
  <conditionalFormatting sqref="P20">
    <cfRule type="cellIs" dxfId="2398" priority="3690" operator="equal">
      <formula>"Extremo"</formula>
    </cfRule>
    <cfRule type="cellIs" dxfId="2397" priority="3691" operator="equal">
      <formula>"Alto"</formula>
    </cfRule>
    <cfRule type="cellIs" dxfId="2396" priority="3692" operator="equal">
      <formula>"Moderado"</formula>
    </cfRule>
    <cfRule type="cellIs" dxfId="2395" priority="3693" operator="equal">
      <formula>"Bajo"</formula>
    </cfRule>
  </conditionalFormatting>
  <conditionalFormatting sqref="AB17">
    <cfRule type="cellIs" dxfId="2394" priority="3699" operator="equal">
      <formula>"Muy Alta"</formula>
    </cfRule>
    <cfRule type="cellIs" dxfId="2393" priority="3700" operator="equal">
      <formula>"Alta"</formula>
    </cfRule>
    <cfRule type="cellIs" dxfId="2392" priority="3701" operator="equal">
      <formula>"Media"</formula>
    </cfRule>
    <cfRule type="cellIs" dxfId="2391" priority="3702" operator="equal">
      <formula>"Baja"</formula>
    </cfRule>
    <cfRule type="cellIs" dxfId="2390" priority="3703" operator="equal">
      <formula>"Muy Baja"</formula>
    </cfRule>
  </conditionalFormatting>
  <conditionalFormatting sqref="AB20">
    <cfRule type="cellIs" dxfId="2389" priority="3666" operator="equal">
      <formula>"Muy Alta"</formula>
    </cfRule>
    <cfRule type="cellIs" dxfId="2388" priority="3667" operator="equal">
      <formula>"Alta"</formula>
    </cfRule>
    <cfRule type="cellIs" dxfId="2387" priority="3668" operator="equal">
      <formula>"Media"</formula>
    </cfRule>
    <cfRule type="cellIs" dxfId="2386" priority="3669" operator="equal">
      <formula>"Baja"</formula>
    </cfRule>
    <cfRule type="cellIs" dxfId="2385" priority="3670" operator="equal">
      <formula>"Muy Baja"</formula>
    </cfRule>
  </conditionalFormatting>
  <conditionalFormatting sqref="AD17">
    <cfRule type="cellIs" dxfId="2384" priority="3713" operator="equal">
      <formula>"Catastrófico"</formula>
    </cfRule>
    <cfRule type="cellIs" dxfId="2383" priority="3714" operator="equal">
      <formula>"Mayor"</formula>
    </cfRule>
    <cfRule type="cellIs" dxfId="2382" priority="3715" operator="equal">
      <formula>"Moderado"</formula>
    </cfRule>
    <cfRule type="cellIs" dxfId="2381" priority="3716" operator="equal">
      <formula>"Menor"</formula>
    </cfRule>
    <cfRule type="cellIs" dxfId="2380" priority="3717" operator="equal">
      <formula>"Leve"</formula>
    </cfRule>
  </conditionalFormatting>
  <conditionalFormatting sqref="AD20">
    <cfRule type="cellIs" dxfId="2379" priority="3685" operator="equal">
      <formula>"Catastrófico"</formula>
    </cfRule>
    <cfRule type="cellIs" dxfId="2378" priority="3686" operator="equal">
      <formula>"Mayor"</formula>
    </cfRule>
    <cfRule type="cellIs" dxfId="2377" priority="3687" operator="equal">
      <formula>"Moderado"</formula>
    </cfRule>
    <cfRule type="cellIs" dxfId="2376" priority="3688" operator="equal">
      <formula>"Menor"</formula>
    </cfRule>
    <cfRule type="cellIs" dxfId="2375" priority="3689" operator="equal">
      <formula>"Leve"</formula>
    </cfRule>
  </conditionalFormatting>
  <conditionalFormatting sqref="AF17">
    <cfRule type="cellIs" dxfId="2374" priority="3709" operator="equal">
      <formula>"Extremo"</formula>
    </cfRule>
    <cfRule type="cellIs" dxfId="2373" priority="3710" operator="equal">
      <formula>"Alto"</formula>
    </cfRule>
    <cfRule type="cellIs" dxfId="2372" priority="3711" operator="equal">
      <formula>"Moderado"</formula>
    </cfRule>
    <cfRule type="cellIs" dxfId="2371" priority="3712" operator="equal">
      <formula>"Bajo"</formula>
    </cfRule>
  </conditionalFormatting>
  <conditionalFormatting sqref="AF20">
    <cfRule type="cellIs" dxfId="2370" priority="3681" operator="equal">
      <formula>"Extremo"</formula>
    </cfRule>
    <cfRule type="cellIs" dxfId="2369" priority="3682" operator="equal">
      <formula>"Alto"</formula>
    </cfRule>
    <cfRule type="cellIs" dxfId="2368" priority="3683" operator="equal">
      <formula>"Moderado"</formula>
    </cfRule>
    <cfRule type="cellIs" dxfId="2367" priority="3684" operator="equal">
      <formula>"Bajo"</formula>
    </cfRule>
  </conditionalFormatting>
  <conditionalFormatting sqref="K35:K46">
    <cfRule type="expression" dxfId="2366" priority="3039">
      <formula>IF($K35="Casi seguro",1,0)</formula>
    </cfRule>
    <cfRule type="expression" dxfId="2365" priority="3040">
      <formula>IF($K35="Probable",1,0)</formula>
    </cfRule>
    <cfRule type="expression" dxfId="2364" priority="3041">
      <formula>IF($K35="Posible",1,0)</formula>
    </cfRule>
    <cfRule type="expression" dxfId="2363" priority="3042">
      <formula>IF($K35="Improbable",1,0)</formula>
    </cfRule>
    <cfRule type="expression" dxfId="2362" priority="3043">
      <formula>IF($K35="Rara vez",1,0)</formula>
    </cfRule>
  </conditionalFormatting>
  <conditionalFormatting sqref="K38 K41 K44">
    <cfRule type="cellIs" dxfId="2361" priority="3044" operator="equal">
      <formula>"Muy Alta"</formula>
    </cfRule>
    <cfRule type="cellIs" dxfId="2360" priority="3045" operator="equal">
      <formula>"Alta"</formula>
    </cfRule>
    <cfRule type="cellIs" dxfId="2359" priority="3046" operator="equal">
      <formula>"Media"</formula>
    </cfRule>
    <cfRule type="cellIs" dxfId="2358" priority="3047" operator="equal">
      <formula>"Baja"</formula>
    </cfRule>
    <cfRule type="cellIs" dxfId="2357" priority="3048" operator="equal">
      <formula>"Muy Baja"</formula>
    </cfRule>
  </conditionalFormatting>
  <conditionalFormatting sqref="N38 N41 N44">
    <cfRule type="cellIs" dxfId="2356" priority="3062" operator="equal">
      <formula>"Catastrófico"</formula>
    </cfRule>
    <cfRule type="cellIs" dxfId="2355" priority="3063" operator="equal">
      <formula>"Mayor"</formula>
    </cfRule>
    <cfRule type="cellIs" dxfId="2354" priority="3064" operator="equal">
      <formula>"Moderado"</formula>
    </cfRule>
    <cfRule type="cellIs" dxfId="2353" priority="3065" operator="equal">
      <formula>"Menor"</formula>
    </cfRule>
    <cfRule type="cellIs" dxfId="2352" priority="3066" operator="equal">
      <formula>"Leve"</formula>
    </cfRule>
  </conditionalFormatting>
  <conditionalFormatting sqref="P38 P41 P44">
    <cfRule type="cellIs" dxfId="2351" priority="3058" operator="equal">
      <formula>"Extremo"</formula>
    </cfRule>
    <cfRule type="cellIs" dxfId="2350" priority="3059" operator="equal">
      <formula>"Alto"</formula>
    </cfRule>
    <cfRule type="cellIs" dxfId="2349" priority="3060" operator="equal">
      <formula>"Moderado"</formula>
    </cfRule>
    <cfRule type="cellIs" dxfId="2348" priority="3061" operator="equal">
      <formula>"Bajo"</formula>
    </cfRule>
  </conditionalFormatting>
  <conditionalFormatting sqref="AB35:AB46">
    <cfRule type="expression" dxfId="2347" priority="3029">
      <formula>IF($AB35="Casi seguro",1,0)</formula>
    </cfRule>
    <cfRule type="expression" dxfId="2346" priority="3030">
      <formula>IF($AB35="Probable",1,0)</formula>
    </cfRule>
    <cfRule type="expression" dxfId="2345" priority="3031">
      <formula>IF($AB35="Posible",1,0)</formula>
    </cfRule>
    <cfRule type="expression" dxfId="2344" priority="3032">
      <formula>IF($AB35="Improbable",1,0)</formula>
    </cfRule>
    <cfRule type="expression" dxfId="2343" priority="3033">
      <formula>IF($AB35="Rara vez",1,0)</formula>
    </cfRule>
  </conditionalFormatting>
  <conditionalFormatting sqref="AB38 AB41 AB44">
    <cfRule type="cellIs" dxfId="2342" priority="3034" operator="equal">
      <formula>"Muy Alta"</formula>
    </cfRule>
    <cfRule type="cellIs" dxfId="2341" priority="3035" operator="equal">
      <formula>"Alta"</formula>
    </cfRule>
    <cfRule type="cellIs" dxfId="2340" priority="3036" operator="equal">
      <formula>"Media"</formula>
    </cfRule>
    <cfRule type="cellIs" dxfId="2339" priority="3037" operator="equal">
      <formula>"Baja"</formula>
    </cfRule>
    <cfRule type="cellIs" dxfId="2338" priority="3038" operator="equal">
      <formula>"Muy Baja"</formula>
    </cfRule>
  </conditionalFormatting>
  <conditionalFormatting sqref="AD38 AD41 AD44">
    <cfRule type="cellIs" dxfId="2337" priority="3053" operator="equal">
      <formula>"Catastrófico"</formula>
    </cfRule>
    <cfRule type="cellIs" dxfId="2336" priority="3054" operator="equal">
      <formula>"Mayor"</formula>
    </cfRule>
    <cfRule type="cellIs" dxfId="2335" priority="3055" operator="equal">
      <formula>"Moderado"</formula>
    </cfRule>
    <cfRule type="cellIs" dxfId="2334" priority="3056" operator="equal">
      <formula>"Menor"</formula>
    </cfRule>
    <cfRule type="cellIs" dxfId="2333" priority="3057" operator="equal">
      <formula>"Leve"</formula>
    </cfRule>
  </conditionalFormatting>
  <conditionalFormatting sqref="AF38 AF41 AF44">
    <cfRule type="cellIs" dxfId="2332" priority="3049" operator="equal">
      <formula>"Extremo"</formula>
    </cfRule>
    <cfRule type="cellIs" dxfId="2331" priority="3050" operator="equal">
      <formula>"Alto"</formula>
    </cfRule>
    <cfRule type="cellIs" dxfId="2330" priority="3051" operator="equal">
      <formula>"Moderado"</formula>
    </cfRule>
    <cfRule type="cellIs" dxfId="2329" priority="3052" operator="equal">
      <formula>"Bajo"</formula>
    </cfRule>
  </conditionalFormatting>
  <conditionalFormatting sqref="AI35:AL46">
    <cfRule type="expression" dxfId="2328" priority="3026">
      <formula>IF(OR($AG35="Evitar",$AG35="Compartir",$AG35="Aceptar",$AG35="Reducir (Transferir)"),1,0)</formula>
    </cfRule>
    <cfRule type="expression" dxfId="2327" priority="3027">
      <formula>IF(AND($AF35="Moderado",OR($H35="Gestión",$H35="Seguridad de la Información (Pérdida de la Disponibilidad)",$H35="Seguridad de la Información (Pérdida de la Integridad)",$H35="Seguridad de la Información (Pérdida de Confidencialidad)",$H35="Fuga de Capital Intelectual",$H35="Estratégico")),1,0)</formula>
    </cfRule>
    <cfRule type="expression" dxfId="2326" priority="3028">
      <formula>IF($AF35="Bajo",1,0)</formula>
    </cfRule>
  </conditionalFormatting>
  <conditionalFormatting sqref="K35">
    <cfRule type="cellIs" dxfId="2325" priority="3072" operator="equal">
      <formula>"Muy Alta"</formula>
    </cfRule>
    <cfRule type="cellIs" dxfId="2324" priority="3073" operator="equal">
      <formula>"Alta"</formula>
    </cfRule>
    <cfRule type="cellIs" dxfId="2323" priority="3074" operator="equal">
      <formula>"Media"</formula>
    </cfRule>
    <cfRule type="cellIs" dxfId="2322" priority="3075" operator="equal">
      <formula>"Baja"</formula>
    </cfRule>
    <cfRule type="cellIs" dxfId="2321" priority="3076" operator="equal">
      <formula>"Muy Baja"</formula>
    </cfRule>
  </conditionalFormatting>
  <conditionalFormatting sqref="N35">
    <cfRule type="cellIs" dxfId="2320" priority="3090" operator="equal">
      <formula>"Catastrófico"</formula>
    </cfRule>
    <cfRule type="cellIs" dxfId="2319" priority="3091" operator="equal">
      <formula>"Mayor"</formula>
    </cfRule>
    <cfRule type="cellIs" dxfId="2318" priority="3092" operator="equal">
      <formula>"Moderado"</formula>
    </cfRule>
    <cfRule type="cellIs" dxfId="2317" priority="3093" operator="equal">
      <formula>"Menor"</formula>
    </cfRule>
    <cfRule type="cellIs" dxfId="2316" priority="3094" operator="equal">
      <formula>"Leve"</formula>
    </cfRule>
  </conditionalFormatting>
  <conditionalFormatting sqref="P35">
    <cfRule type="cellIs" dxfId="2315" priority="3086" operator="equal">
      <formula>"Extremo"</formula>
    </cfRule>
    <cfRule type="cellIs" dxfId="2314" priority="3087" operator="equal">
      <formula>"Alto"</formula>
    </cfRule>
    <cfRule type="cellIs" dxfId="2313" priority="3088" operator="equal">
      <formula>"Moderado"</formula>
    </cfRule>
    <cfRule type="cellIs" dxfId="2312" priority="3089" operator="equal">
      <formula>"Bajo"</formula>
    </cfRule>
  </conditionalFormatting>
  <conditionalFormatting sqref="AB35">
    <cfRule type="cellIs" dxfId="2311" priority="3067" operator="equal">
      <formula>"Muy Alta"</formula>
    </cfRule>
    <cfRule type="cellIs" dxfId="2310" priority="3068" operator="equal">
      <formula>"Alta"</formula>
    </cfRule>
    <cfRule type="cellIs" dxfId="2309" priority="3069" operator="equal">
      <formula>"Media"</formula>
    </cfRule>
    <cfRule type="cellIs" dxfId="2308" priority="3070" operator="equal">
      <formula>"Baja"</formula>
    </cfRule>
    <cfRule type="cellIs" dxfId="2307" priority="3071" operator="equal">
      <formula>"Muy Baja"</formula>
    </cfRule>
  </conditionalFormatting>
  <conditionalFormatting sqref="AD35">
    <cfRule type="cellIs" dxfId="2306" priority="3081" operator="equal">
      <formula>"Catastrófico"</formula>
    </cfRule>
    <cfRule type="cellIs" dxfId="2305" priority="3082" operator="equal">
      <formula>"Mayor"</formula>
    </cfRule>
    <cfRule type="cellIs" dxfId="2304" priority="3083" operator="equal">
      <formula>"Moderado"</formula>
    </cfRule>
    <cfRule type="cellIs" dxfId="2303" priority="3084" operator="equal">
      <formula>"Menor"</formula>
    </cfRule>
    <cfRule type="cellIs" dxfId="2302" priority="3085" operator="equal">
      <formula>"Leve"</formula>
    </cfRule>
  </conditionalFormatting>
  <conditionalFormatting sqref="AF35">
    <cfRule type="cellIs" dxfId="2301" priority="3077" operator="equal">
      <formula>"Extremo"</formula>
    </cfRule>
    <cfRule type="cellIs" dxfId="2300" priority="3078" operator="equal">
      <formula>"Alto"</formula>
    </cfRule>
    <cfRule type="cellIs" dxfId="2299" priority="3079" operator="equal">
      <formula>"Moderado"</formula>
    </cfRule>
    <cfRule type="cellIs" dxfId="2298" priority="3080" operator="equal">
      <formula>"Bajo"</formula>
    </cfRule>
  </conditionalFormatting>
  <conditionalFormatting sqref="K23:K34">
    <cfRule type="expression" dxfId="2297" priority="3108">
      <formula>IF($K23="Casi seguro",1,0)</formula>
    </cfRule>
    <cfRule type="expression" dxfId="2296" priority="3109">
      <formula>IF($K23="Probable",1,0)</formula>
    </cfRule>
    <cfRule type="expression" dxfId="2295" priority="3110">
      <formula>IF($K23="Posible",1,0)</formula>
    </cfRule>
    <cfRule type="expression" dxfId="2294" priority="3111">
      <formula>IF($K23="Improbable",1,0)</formula>
    </cfRule>
    <cfRule type="expression" dxfId="2293" priority="3112">
      <formula>IF($K23="Rara vez",1,0)</formula>
    </cfRule>
  </conditionalFormatting>
  <conditionalFormatting sqref="K26 K29 K32">
    <cfRule type="cellIs" dxfId="2292" priority="3113" operator="equal">
      <formula>"Muy Alta"</formula>
    </cfRule>
    <cfRule type="cellIs" dxfId="2291" priority="3114" operator="equal">
      <formula>"Alta"</formula>
    </cfRule>
    <cfRule type="cellIs" dxfId="2290" priority="3115" operator="equal">
      <formula>"Media"</formula>
    </cfRule>
    <cfRule type="cellIs" dxfId="2289" priority="3116" operator="equal">
      <formula>"Baja"</formula>
    </cfRule>
    <cfRule type="cellIs" dxfId="2288" priority="3117" operator="equal">
      <formula>"Muy Baja"</formula>
    </cfRule>
  </conditionalFormatting>
  <conditionalFormatting sqref="N26 N29 N32">
    <cfRule type="cellIs" dxfId="2287" priority="3131" operator="equal">
      <formula>"Catastrófico"</formula>
    </cfRule>
    <cfRule type="cellIs" dxfId="2286" priority="3132" operator="equal">
      <formula>"Mayor"</formula>
    </cfRule>
    <cfRule type="cellIs" dxfId="2285" priority="3133" operator="equal">
      <formula>"Moderado"</formula>
    </cfRule>
    <cfRule type="cellIs" dxfId="2284" priority="3134" operator="equal">
      <formula>"Menor"</formula>
    </cfRule>
    <cfRule type="cellIs" dxfId="2283" priority="3135" operator="equal">
      <formula>"Leve"</formula>
    </cfRule>
  </conditionalFormatting>
  <conditionalFormatting sqref="P26 P29 P32">
    <cfRule type="cellIs" dxfId="2282" priority="3127" operator="equal">
      <formula>"Extremo"</formula>
    </cfRule>
    <cfRule type="cellIs" dxfId="2281" priority="3128" operator="equal">
      <formula>"Alto"</formula>
    </cfRule>
    <cfRule type="cellIs" dxfId="2280" priority="3129" operator="equal">
      <formula>"Moderado"</formula>
    </cfRule>
    <cfRule type="cellIs" dxfId="2279" priority="3130" operator="equal">
      <formula>"Bajo"</formula>
    </cfRule>
  </conditionalFormatting>
  <conditionalFormatting sqref="AB23:AB34">
    <cfRule type="expression" dxfId="2278" priority="3098">
      <formula>IF($AB23="Casi seguro",1,0)</formula>
    </cfRule>
    <cfRule type="expression" dxfId="2277" priority="3099">
      <formula>IF($AB23="Probable",1,0)</formula>
    </cfRule>
    <cfRule type="expression" dxfId="2276" priority="3100">
      <formula>IF($AB23="Posible",1,0)</formula>
    </cfRule>
    <cfRule type="expression" dxfId="2275" priority="3101">
      <formula>IF($AB23="Improbable",1,0)</formula>
    </cfRule>
    <cfRule type="expression" dxfId="2274" priority="3102">
      <formula>IF($AB23="Rara vez",1,0)</formula>
    </cfRule>
  </conditionalFormatting>
  <conditionalFormatting sqref="AB26 AB29 AB32">
    <cfRule type="cellIs" dxfId="2273" priority="3103" operator="equal">
      <formula>"Muy Alta"</formula>
    </cfRule>
    <cfRule type="cellIs" dxfId="2272" priority="3104" operator="equal">
      <formula>"Alta"</formula>
    </cfRule>
    <cfRule type="cellIs" dxfId="2271" priority="3105" operator="equal">
      <formula>"Media"</formula>
    </cfRule>
    <cfRule type="cellIs" dxfId="2270" priority="3106" operator="equal">
      <formula>"Baja"</formula>
    </cfRule>
    <cfRule type="cellIs" dxfId="2269" priority="3107" operator="equal">
      <formula>"Muy Baja"</formula>
    </cfRule>
  </conditionalFormatting>
  <conditionalFormatting sqref="AD26 AD29 AD32">
    <cfRule type="cellIs" dxfId="2268" priority="3122" operator="equal">
      <formula>"Catastrófico"</formula>
    </cfRule>
    <cfRule type="cellIs" dxfId="2267" priority="3123" operator="equal">
      <formula>"Mayor"</formula>
    </cfRule>
    <cfRule type="cellIs" dxfId="2266" priority="3124" operator="equal">
      <formula>"Moderado"</formula>
    </cfRule>
    <cfRule type="cellIs" dxfId="2265" priority="3125" operator="equal">
      <formula>"Menor"</formula>
    </cfRule>
    <cfRule type="cellIs" dxfId="2264" priority="3126" operator="equal">
      <formula>"Leve"</formula>
    </cfRule>
  </conditionalFormatting>
  <conditionalFormatting sqref="AF26 AF29 AF32">
    <cfRule type="cellIs" dxfId="2263" priority="3118" operator="equal">
      <formula>"Extremo"</formula>
    </cfRule>
    <cfRule type="cellIs" dxfId="2262" priority="3119" operator="equal">
      <formula>"Alto"</formula>
    </cfRule>
    <cfRule type="cellIs" dxfId="2261" priority="3120" operator="equal">
      <formula>"Moderado"</formula>
    </cfRule>
    <cfRule type="cellIs" dxfId="2260" priority="3121" operator="equal">
      <formula>"Bajo"</formula>
    </cfRule>
  </conditionalFormatting>
  <conditionalFormatting sqref="AI23:AL34">
    <cfRule type="expression" dxfId="2259" priority="3095">
      <formula>IF(OR($AG23="Evitar",$AG23="Compartir",$AG23="Aceptar",$AG23="Reducir (Transferir)"),1,0)</formula>
    </cfRule>
    <cfRule type="expression" dxfId="2258" priority="3096">
      <formula>IF(AND($AF23="Moderado",OR($H23="Gestión",$H23="Seguridad de la Información (Pérdida de la Disponibilidad)",$H23="Seguridad de la Información (Pérdida de la Integridad)",$H23="Seguridad de la Información (Pérdida de Confidencialidad)",$H23="Fuga de Capital Intelectual",$H23="Estratégico")),1,0)</formula>
    </cfRule>
    <cfRule type="expression" dxfId="2257" priority="3097">
      <formula>IF($AF23="Bajo",1,0)</formula>
    </cfRule>
  </conditionalFormatting>
  <conditionalFormatting sqref="K62:K67">
    <cfRule type="expression" dxfId="2256" priority="3246">
      <formula>IF($K62="Casi seguro",1,0)</formula>
    </cfRule>
    <cfRule type="expression" dxfId="2255" priority="3247">
      <formula>IF($K62="Probable",1,0)</formula>
    </cfRule>
    <cfRule type="expression" dxfId="2254" priority="3248">
      <formula>IF($K62="Posible",1,0)</formula>
    </cfRule>
    <cfRule type="expression" dxfId="2253" priority="3249">
      <formula>IF($K62="Improbable",1,0)</formula>
    </cfRule>
    <cfRule type="expression" dxfId="2252" priority="3250">
      <formula>IF($K62="Rara vez",1,0)</formula>
    </cfRule>
  </conditionalFormatting>
  <conditionalFormatting sqref="K62 K65">
    <cfRule type="cellIs" dxfId="2251" priority="3251" operator="equal">
      <formula>"Muy Alta"</formula>
    </cfRule>
    <cfRule type="cellIs" dxfId="2250" priority="3252" operator="equal">
      <formula>"Alta"</formula>
    </cfRule>
    <cfRule type="cellIs" dxfId="2249" priority="3253" operator="equal">
      <formula>"Media"</formula>
    </cfRule>
    <cfRule type="cellIs" dxfId="2248" priority="3254" operator="equal">
      <formula>"Baja"</formula>
    </cfRule>
    <cfRule type="cellIs" dxfId="2247" priority="3255" operator="equal">
      <formula>"Muy Baja"</formula>
    </cfRule>
  </conditionalFormatting>
  <conditionalFormatting sqref="N62 N65">
    <cfRule type="cellIs" dxfId="2246" priority="3269" operator="equal">
      <formula>"Catastrófico"</formula>
    </cfRule>
    <cfRule type="cellIs" dxfId="2245" priority="3270" operator="equal">
      <formula>"Mayor"</formula>
    </cfRule>
    <cfRule type="cellIs" dxfId="2244" priority="3271" operator="equal">
      <formula>"Moderado"</formula>
    </cfRule>
    <cfRule type="cellIs" dxfId="2243" priority="3272" operator="equal">
      <formula>"Menor"</formula>
    </cfRule>
    <cfRule type="cellIs" dxfId="2242" priority="3273" operator="equal">
      <formula>"Leve"</formula>
    </cfRule>
  </conditionalFormatting>
  <conditionalFormatting sqref="P62 P65">
    <cfRule type="cellIs" dxfId="2241" priority="3265" operator="equal">
      <formula>"Extremo"</formula>
    </cfRule>
    <cfRule type="cellIs" dxfId="2240" priority="3266" operator="equal">
      <formula>"Alto"</formula>
    </cfRule>
    <cfRule type="cellIs" dxfId="2239" priority="3267" operator="equal">
      <formula>"Moderado"</formula>
    </cfRule>
    <cfRule type="cellIs" dxfId="2238" priority="3268" operator="equal">
      <formula>"Bajo"</formula>
    </cfRule>
  </conditionalFormatting>
  <conditionalFormatting sqref="AB62:AB67">
    <cfRule type="expression" dxfId="2237" priority="3236">
      <formula>IF($AB62="Casi seguro",1,0)</formula>
    </cfRule>
    <cfRule type="expression" dxfId="2236" priority="3237">
      <formula>IF($AB62="Probable",1,0)</formula>
    </cfRule>
    <cfRule type="expression" dxfId="2235" priority="3238">
      <formula>IF($AB62="Posible",1,0)</formula>
    </cfRule>
    <cfRule type="expression" dxfId="2234" priority="3239">
      <formula>IF($AB62="Improbable",1,0)</formula>
    </cfRule>
    <cfRule type="expression" dxfId="2233" priority="3240">
      <formula>IF($AB62="Rara vez",1,0)</formula>
    </cfRule>
  </conditionalFormatting>
  <conditionalFormatting sqref="AB62 AB65">
    <cfRule type="cellIs" dxfId="2232" priority="3241" operator="equal">
      <formula>"Muy Alta"</formula>
    </cfRule>
    <cfRule type="cellIs" dxfId="2231" priority="3242" operator="equal">
      <formula>"Alta"</formula>
    </cfRule>
    <cfRule type="cellIs" dxfId="2230" priority="3243" operator="equal">
      <formula>"Media"</formula>
    </cfRule>
    <cfRule type="cellIs" dxfId="2229" priority="3244" operator="equal">
      <formula>"Baja"</formula>
    </cfRule>
    <cfRule type="cellIs" dxfId="2228" priority="3245" operator="equal">
      <formula>"Muy Baja"</formula>
    </cfRule>
  </conditionalFormatting>
  <conditionalFormatting sqref="AD62 AD65">
    <cfRule type="cellIs" dxfId="2227" priority="3260" operator="equal">
      <formula>"Catastrófico"</formula>
    </cfRule>
    <cfRule type="cellIs" dxfId="2226" priority="3261" operator="equal">
      <formula>"Mayor"</formula>
    </cfRule>
    <cfRule type="cellIs" dxfId="2225" priority="3262" operator="equal">
      <formula>"Moderado"</formula>
    </cfRule>
    <cfRule type="cellIs" dxfId="2224" priority="3263" operator="equal">
      <formula>"Menor"</formula>
    </cfRule>
    <cfRule type="cellIs" dxfId="2223" priority="3264" operator="equal">
      <formula>"Leve"</formula>
    </cfRule>
  </conditionalFormatting>
  <conditionalFormatting sqref="AF62 AF65">
    <cfRule type="cellIs" dxfId="2222" priority="3256" operator="equal">
      <formula>"Extremo"</formula>
    </cfRule>
    <cfRule type="cellIs" dxfId="2221" priority="3257" operator="equal">
      <formula>"Alto"</formula>
    </cfRule>
    <cfRule type="cellIs" dxfId="2220" priority="3258" operator="equal">
      <formula>"Moderado"</formula>
    </cfRule>
    <cfRule type="cellIs" dxfId="2219" priority="3259" operator="equal">
      <formula>"Bajo"</formula>
    </cfRule>
  </conditionalFormatting>
  <conditionalFormatting sqref="AI62:AL67">
    <cfRule type="expression" dxfId="2218" priority="3233">
      <formula>IF(OR($AG62="Evitar",$AG62="Compartir",$AG62="Aceptar",$AG62="Reducir (Transferir)"),1,0)</formula>
    </cfRule>
    <cfRule type="expression" dxfId="2217" priority="3234">
      <formula>IF(AND($AF62="Moderado",OR($H62="Gestión",$H62="Seguridad de la Información (Pérdida de la Disponibilidad)",$H62="Seguridad de la Información (Pérdida de la Integridad)",$H62="Seguridad de la Información (Pérdida de Confidencialidad)",$H62="Fuga de Capital Intelectual",$H62="Estratégico")),1,0)</formula>
    </cfRule>
    <cfRule type="expression" dxfId="2216" priority="3235">
      <formula>IF($AF62="Bajo",1,0)</formula>
    </cfRule>
  </conditionalFormatting>
  <conditionalFormatting sqref="K23">
    <cfRule type="cellIs" dxfId="2215" priority="3141" operator="equal">
      <formula>"Muy Alta"</formula>
    </cfRule>
    <cfRule type="cellIs" dxfId="2214" priority="3142" operator="equal">
      <formula>"Alta"</formula>
    </cfRule>
    <cfRule type="cellIs" dxfId="2213" priority="3143" operator="equal">
      <formula>"Media"</formula>
    </cfRule>
    <cfRule type="cellIs" dxfId="2212" priority="3144" operator="equal">
      <formula>"Baja"</formula>
    </cfRule>
    <cfRule type="cellIs" dxfId="2211" priority="3145" operator="equal">
      <formula>"Muy Baja"</formula>
    </cfRule>
  </conditionalFormatting>
  <conditionalFormatting sqref="N23">
    <cfRule type="cellIs" dxfId="2210" priority="3159" operator="equal">
      <formula>"Catastrófico"</formula>
    </cfRule>
    <cfRule type="cellIs" dxfId="2209" priority="3160" operator="equal">
      <formula>"Mayor"</formula>
    </cfRule>
    <cfRule type="cellIs" dxfId="2208" priority="3161" operator="equal">
      <formula>"Moderado"</formula>
    </cfRule>
    <cfRule type="cellIs" dxfId="2207" priority="3162" operator="equal">
      <formula>"Menor"</formula>
    </cfRule>
    <cfRule type="cellIs" dxfId="2206" priority="3163" operator="equal">
      <formula>"Leve"</formula>
    </cfRule>
  </conditionalFormatting>
  <conditionalFormatting sqref="P23">
    <cfRule type="cellIs" dxfId="2205" priority="3155" operator="equal">
      <formula>"Extremo"</formula>
    </cfRule>
    <cfRule type="cellIs" dxfId="2204" priority="3156" operator="equal">
      <formula>"Alto"</formula>
    </cfRule>
    <cfRule type="cellIs" dxfId="2203" priority="3157" operator="equal">
      <formula>"Moderado"</formula>
    </cfRule>
    <cfRule type="cellIs" dxfId="2202" priority="3158" operator="equal">
      <formula>"Bajo"</formula>
    </cfRule>
  </conditionalFormatting>
  <conditionalFormatting sqref="AB23">
    <cfRule type="cellIs" dxfId="2201" priority="3136" operator="equal">
      <formula>"Muy Alta"</formula>
    </cfRule>
    <cfRule type="cellIs" dxfId="2200" priority="3137" operator="equal">
      <formula>"Alta"</formula>
    </cfRule>
    <cfRule type="cellIs" dxfId="2199" priority="3138" operator="equal">
      <formula>"Media"</formula>
    </cfRule>
    <cfRule type="cellIs" dxfId="2198" priority="3139" operator="equal">
      <formula>"Baja"</formula>
    </cfRule>
    <cfRule type="cellIs" dxfId="2197" priority="3140" operator="equal">
      <formula>"Muy Baja"</formula>
    </cfRule>
  </conditionalFormatting>
  <conditionalFormatting sqref="AD23">
    <cfRule type="cellIs" dxfId="2196" priority="3150" operator="equal">
      <formula>"Catastrófico"</formula>
    </cfRule>
    <cfRule type="cellIs" dxfId="2195" priority="3151" operator="equal">
      <formula>"Mayor"</formula>
    </cfRule>
    <cfRule type="cellIs" dxfId="2194" priority="3152" operator="equal">
      <formula>"Moderado"</formula>
    </cfRule>
    <cfRule type="cellIs" dxfId="2193" priority="3153" operator="equal">
      <formula>"Menor"</formula>
    </cfRule>
    <cfRule type="cellIs" dxfId="2192" priority="3154" operator="equal">
      <formula>"Leve"</formula>
    </cfRule>
  </conditionalFormatting>
  <conditionalFormatting sqref="AF23">
    <cfRule type="cellIs" dxfId="2191" priority="3146" operator="equal">
      <formula>"Extremo"</formula>
    </cfRule>
    <cfRule type="cellIs" dxfId="2190" priority="3147" operator="equal">
      <formula>"Alto"</formula>
    </cfRule>
    <cfRule type="cellIs" dxfId="2189" priority="3148" operator="equal">
      <formula>"Moderado"</formula>
    </cfRule>
    <cfRule type="cellIs" dxfId="2188" priority="3149" operator="equal">
      <formula>"Bajo"</formula>
    </cfRule>
  </conditionalFormatting>
  <conditionalFormatting sqref="K59">
    <cfRule type="cellIs" dxfId="2187" priority="3003" operator="equal">
      <formula>"Muy Alta"</formula>
    </cfRule>
    <cfRule type="cellIs" dxfId="2186" priority="3004" operator="equal">
      <formula>"Alta"</formula>
    </cfRule>
    <cfRule type="cellIs" dxfId="2185" priority="3005" operator="equal">
      <formula>"Media"</formula>
    </cfRule>
    <cfRule type="cellIs" dxfId="2184" priority="3006" operator="equal">
      <formula>"Baja"</formula>
    </cfRule>
    <cfRule type="cellIs" dxfId="2183" priority="3007" operator="equal">
      <formula>"Muy Baja"</formula>
    </cfRule>
  </conditionalFormatting>
  <conditionalFormatting sqref="K59:K61">
    <cfRule type="expression" dxfId="2182" priority="2993">
      <formula>IF($K59="Casi seguro",1,0)</formula>
    </cfRule>
    <cfRule type="expression" dxfId="2181" priority="2994">
      <formula>IF($K59="Probable",1,0)</formula>
    </cfRule>
    <cfRule type="expression" dxfId="2180" priority="2995">
      <formula>IF($K59="Posible",1,0)</formula>
    </cfRule>
    <cfRule type="expression" dxfId="2179" priority="2996">
      <formula>IF($K59="Improbable",1,0)</formula>
    </cfRule>
    <cfRule type="expression" dxfId="2178" priority="2997">
      <formula>IF($K59="Rara vez",1,0)</formula>
    </cfRule>
  </conditionalFormatting>
  <conditionalFormatting sqref="N59">
    <cfRule type="cellIs" dxfId="2177" priority="3021" operator="equal">
      <formula>"Catastrófico"</formula>
    </cfRule>
    <cfRule type="cellIs" dxfId="2176" priority="3022" operator="equal">
      <formula>"Mayor"</formula>
    </cfRule>
    <cfRule type="cellIs" dxfId="2175" priority="3023" operator="equal">
      <formula>"Moderado"</formula>
    </cfRule>
    <cfRule type="cellIs" dxfId="2174" priority="3024" operator="equal">
      <formula>"Menor"</formula>
    </cfRule>
    <cfRule type="cellIs" dxfId="2173" priority="3025" operator="equal">
      <formula>"Leve"</formula>
    </cfRule>
  </conditionalFormatting>
  <conditionalFormatting sqref="P59">
    <cfRule type="cellIs" dxfId="2172" priority="3017" operator="equal">
      <formula>"Extremo"</formula>
    </cfRule>
    <cfRule type="cellIs" dxfId="2171" priority="3018" operator="equal">
      <formula>"Alto"</formula>
    </cfRule>
    <cfRule type="cellIs" dxfId="2170" priority="3019" operator="equal">
      <formula>"Moderado"</formula>
    </cfRule>
    <cfRule type="cellIs" dxfId="2169" priority="3020" operator="equal">
      <formula>"Bajo"</formula>
    </cfRule>
  </conditionalFormatting>
  <conditionalFormatting sqref="AB59">
    <cfRule type="cellIs" dxfId="2168" priority="2998" operator="equal">
      <formula>"Muy Alta"</formula>
    </cfRule>
    <cfRule type="cellIs" dxfId="2167" priority="2999" operator="equal">
      <formula>"Alta"</formula>
    </cfRule>
    <cfRule type="cellIs" dxfId="2166" priority="3000" operator="equal">
      <formula>"Media"</formula>
    </cfRule>
    <cfRule type="cellIs" dxfId="2165" priority="3001" operator="equal">
      <formula>"Baja"</formula>
    </cfRule>
    <cfRule type="cellIs" dxfId="2164" priority="3002" operator="equal">
      <formula>"Muy Baja"</formula>
    </cfRule>
  </conditionalFormatting>
  <conditionalFormatting sqref="AB59:AB61">
    <cfRule type="expression" dxfId="2163" priority="2988">
      <formula>IF($AB59="Casi seguro",1,0)</formula>
    </cfRule>
    <cfRule type="expression" dxfId="2162" priority="2989">
      <formula>IF($AB59="Probable",1,0)</formula>
    </cfRule>
    <cfRule type="expression" dxfId="2161" priority="2990">
      <formula>IF($AB59="Posible",1,0)</formula>
    </cfRule>
    <cfRule type="expression" dxfId="2160" priority="2991">
      <formula>IF($AB59="Improbable",1,0)</formula>
    </cfRule>
    <cfRule type="expression" dxfId="2159" priority="2992">
      <formula>IF($AB59="Rara vez",1,0)</formula>
    </cfRule>
  </conditionalFormatting>
  <conditionalFormatting sqref="AD59">
    <cfRule type="cellIs" dxfId="2158" priority="3012" operator="equal">
      <formula>"Catastrófico"</formula>
    </cfRule>
    <cfRule type="cellIs" dxfId="2157" priority="3013" operator="equal">
      <formula>"Mayor"</formula>
    </cfRule>
    <cfRule type="cellIs" dxfId="2156" priority="3014" operator="equal">
      <formula>"Moderado"</formula>
    </cfRule>
    <cfRule type="cellIs" dxfId="2155" priority="3015" operator="equal">
      <formula>"Menor"</formula>
    </cfRule>
    <cfRule type="cellIs" dxfId="2154" priority="3016" operator="equal">
      <formula>"Leve"</formula>
    </cfRule>
  </conditionalFormatting>
  <conditionalFormatting sqref="AF59">
    <cfRule type="cellIs" dxfId="2153" priority="3008" operator="equal">
      <formula>"Extremo"</formula>
    </cfRule>
    <cfRule type="cellIs" dxfId="2152" priority="3009" operator="equal">
      <formula>"Alto"</formula>
    </cfRule>
    <cfRule type="cellIs" dxfId="2151" priority="3010" operator="equal">
      <formula>"Moderado"</formula>
    </cfRule>
    <cfRule type="cellIs" dxfId="2150" priority="3011" operator="equal">
      <formula>"Bajo"</formula>
    </cfRule>
  </conditionalFormatting>
  <conditionalFormatting sqref="AI59:AL61">
    <cfRule type="expression" dxfId="2149" priority="2985">
      <formula>IF(OR($AG59="Evitar",$AG59="Compartir",$AG59="Aceptar",$AG59="Reducir (Transferir)"),1,0)</formula>
    </cfRule>
    <cfRule type="expression" dxfId="2148" priority="2986">
      <formula>IF(AND($AF59="Moderado",OR($H59="Gestión",$H59="Seguridad de la Información (Pérdida de la Disponibilidad)",$H59="Seguridad de la Información (Pérdida de la Integridad)",$H59="Seguridad de la Información (Pérdida de Confidencialidad)",$H59="Fuga de Capital Intelectual",$H59="Estratégico")),1,0)</formula>
    </cfRule>
    <cfRule type="expression" dxfId="2147" priority="2987">
      <formula>IF($AF59="Bajo",1,0)</formula>
    </cfRule>
  </conditionalFormatting>
  <conditionalFormatting sqref="K95:K97">
    <cfRule type="expression" dxfId="2146" priority="2957">
      <formula>IF($K95="Casi seguro",1,0)</formula>
    </cfRule>
    <cfRule type="expression" dxfId="2145" priority="2958">
      <formula>IF($K95="Probable",1,0)</formula>
    </cfRule>
    <cfRule type="expression" dxfId="2144" priority="2959">
      <formula>IF($K95="Posible",1,0)</formula>
    </cfRule>
    <cfRule type="expression" dxfId="2143" priority="2960">
      <formula>IF($K95="Improbable",1,0)</formula>
    </cfRule>
    <cfRule type="expression" dxfId="2142" priority="2961">
      <formula>IF($K95="Rara vez",1,0)</formula>
    </cfRule>
  </conditionalFormatting>
  <conditionalFormatting sqref="K95">
    <cfRule type="cellIs" dxfId="2141" priority="2962" operator="equal">
      <formula>"Muy Alta"</formula>
    </cfRule>
    <cfRule type="cellIs" dxfId="2140" priority="2963" operator="equal">
      <formula>"Alta"</formula>
    </cfRule>
    <cfRule type="cellIs" dxfId="2139" priority="2964" operator="equal">
      <formula>"Media"</formula>
    </cfRule>
    <cfRule type="cellIs" dxfId="2138" priority="2965" operator="equal">
      <formula>"Baja"</formula>
    </cfRule>
    <cfRule type="cellIs" dxfId="2137" priority="2966" operator="equal">
      <formula>"Muy Baja"</formula>
    </cfRule>
  </conditionalFormatting>
  <conditionalFormatting sqref="N95">
    <cfRule type="cellIs" dxfId="2136" priority="2980" operator="equal">
      <formula>"Catastrófico"</formula>
    </cfRule>
    <cfRule type="cellIs" dxfId="2135" priority="2981" operator="equal">
      <formula>"Mayor"</formula>
    </cfRule>
    <cfRule type="cellIs" dxfId="2134" priority="2982" operator="equal">
      <formula>"Moderado"</formula>
    </cfRule>
    <cfRule type="cellIs" dxfId="2133" priority="2983" operator="equal">
      <formula>"Menor"</formula>
    </cfRule>
    <cfRule type="cellIs" dxfId="2132" priority="2984" operator="equal">
      <formula>"Leve"</formula>
    </cfRule>
  </conditionalFormatting>
  <conditionalFormatting sqref="P95">
    <cfRule type="cellIs" dxfId="2131" priority="2976" operator="equal">
      <formula>"Extremo"</formula>
    </cfRule>
    <cfRule type="cellIs" dxfId="2130" priority="2977" operator="equal">
      <formula>"Alto"</formula>
    </cfRule>
    <cfRule type="cellIs" dxfId="2129" priority="2978" operator="equal">
      <formula>"Moderado"</formula>
    </cfRule>
    <cfRule type="cellIs" dxfId="2128" priority="2979" operator="equal">
      <formula>"Bajo"</formula>
    </cfRule>
  </conditionalFormatting>
  <conditionalFormatting sqref="AB95:AB97">
    <cfRule type="expression" dxfId="2127" priority="2947">
      <formula>IF($AB95="Casi seguro",1,0)</formula>
    </cfRule>
    <cfRule type="expression" dxfId="2126" priority="2948">
      <formula>IF($AB95="Probable",1,0)</formula>
    </cfRule>
    <cfRule type="expression" dxfId="2125" priority="2949">
      <formula>IF($AB95="Posible",1,0)</formula>
    </cfRule>
    <cfRule type="expression" dxfId="2124" priority="2950">
      <formula>IF($AB95="Improbable",1,0)</formula>
    </cfRule>
    <cfRule type="expression" dxfId="2123" priority="2951">
      <formula>IF($AB95="Rara vez",1,0)</formula>
    </cfRule>
  </conditionalFormatting>
  <conditionalFormatting sqref="AB95">
    <cfRule type="cellIs" dxfId="2122" priority="2952" operator="equal">
      <formula>"Muy Alta"</formula>
    </cfRule>
    <cfRule type="cellIs" dxfId="2121" priority="2953" operator="equal">
      <formula>"Alta"</formula>
    </cfRule>
    <cfRule type="cellIs" dxfId="2120" priority="2954" operator="equal">
      <formula>"Media"</formula>
    </cfRule>
    <cfRule type="cellIs" dxfId="2119" priority="2955" operator="equal">
      <formula>"Baja"</formula>
    </cfRule>
    <cfRule type="cellIs" dxfId="2118" priority="2956" operator="equal">
      <formula>"Muy Baja"</formula>
    </cfRule>
  </conditionalFormatting>
  <conditionalFormatting sqref="AD95">
    <cfRule type="cellIs" dxfId="2117" priority="2971" operator="equal">
      <formula>"Catastrófico"</formula>
    </cfRule>
    <cfRule type="cellIs" dxfId="2116" priority="2972" operator="equal">
      <formula>"Mayor"</formula>
    </cfRule>
    <cfRule type="cellIs" dxfId="2115" priority="2973" operator="equal">
      <formula>"Moderado"</formula>
    </cfRule>
    <cfRule type="cellIs" dxfId="2114" priority="2974" operator="equal">
      <formula>"Menor"</formula>
    </cfRule>
    <cfRule type="cellIs" dxfId="2113" priority="2975" operator="equal">
      <formula>"Leve"</formula>
    </cfRule>
  </conditionalFormatting>
  <conditionalFormatting sqref="AF95">
    <cfRule type="cellIs" dxfId="2112" priority="2967" operator="equal">
      <formula>"Extremo"</formula>
    </cfRule>
    <cfRule type="cellIs" dxfId="2111" priority="2968" operator="equal">
      <formula>"Alto"</formula>
    </cfRule>
    <cfRule type="cellIs" dxfId="2110" priority="2969" operator="equal">
      <formula>"Moderado"</formula>
    </cfRule>
    <cfRule type="cellIs" dxfId="2109" priority="2970" operator="equal">
      <formula>"Bajo"</formula>
    </cfRule>
  </conditionalFormatting>
  <conditionalFormatting sqref="AI95:AL97">
    <cfRule type="expression" dxfId="2108" priority="2944">
      <formula>IF(OR($AG95="Evitar",$AG95="Compartir",$AG95="Aceptar",$AG95="Reducir (Transferir)"),1,0)</formula>
    </cfRule>
    <cfRule type="expression" dxfId="2107" priority="2945">
      <formula>IF(AND($AF95="Moderado",OR($H95="Gestión",$H95="Seguridad de la Información (Pérdida de la Disponibilidad)",$H95="Seguridad de la Información (Pérdida de la Integridad)",$H95="Seguridad de la Información (Pérdida de Confidencialidad)",$H95="Fuga de Capital Intelectual",$H95="Estratégico")),1,0)</formula>
    </cfRule>
    <cfRule type="expression" dxfId="2106" priority="2946">
      <formula>IF($AF95="Bajo",1,0)</formula>
    </cfRule>
  </conditionalFormatting>
  <conditionalFormatting sqref="K92">
    <cfRule type="cellIs" dxfId="2105" priority="2921" operator="equal">
      <formula>"Muy Alta"</formula>
    </cfRule>
    <cfRule type="cellIs" dxfId="2104" priority="2922" operator="equal">
      <formula>"Alta"</formula>
    </cfRule>
    <cfRule type="cellIs" dxfId="2103" priority="2923" operator="equal">
      <formula>"Media"</formula>
    </cfRule>
    <cfRule type="cellIs" dxfId="2102" priority="2924" operator="equal">
      <formula>"Baja"</formula>
    </cfRule>
    <cfRule type="cellIs" dxfId="2101" priority="2925" operator="equal">
      <formula>"Muy Baja"</formula>
    </cfRule>
  </conditionalFormatting>
  <conditionalFormatting sqref="N92">
    <cfRule type="cellIs" dxfId="2100" priority="2939" operator="equal">
      <formula>"Catastrófico"</formula>
    </cfRule>
    <cfRule type="cellIs" dxfId="2099" priority="2940" operator="equal">
      <formula>"Mayor"</formula>
    </cfRule>
    <cfRule type="cellIs" dxfId="2098" priority="2941" operator="equal">
      <formula>"Moderado"</formula>
    </cfRule>
    <cfRule type="cellIs" dxfId="2097" priority="2942" operator="equal">
      <formula>"Menor"</formula>
    </cfRule>
    <cfRule type="cellIs" dxfId="2096" priority="2943" operator="equal">
      <formula>"Leve"</formula>
    </cfRule>
  </conditionalFormatting>
  <conditionalFormatting sqref="P92">
    <cfRule type="cellIs" dxfId="2095" priority="2935" operator="equal">
      <formula>"Extremo"</formula>
    </cfRule>
    <cfRule type="cellIs" dxfId="2094" priority="2936" operator="equal">
      <formula>"Alto"</formula>
    </cfRule>
    <cfRule type="cellIs" dxfId="2093" priority="2937" operator="equal">
      <formula>"Moderado"</formula>
    </cfRule>
    <cfRule type="cellIs" dxfId="2092" priority="2938" operator="equal">
      <formula>"Bajo"</formula>
    </cfRule>
  </conditionalFormatting>
  <conditionalFormatting sqref="AB92">
    <cfRule type="cellIs" dxfId="2091" priority="2911" operator="equal">
      <formula>"Muy Alta"</formula>
    </cfRule>
    <cfRule type="cellIs" dxfId="2090" priority="2912" operator="equal">
      <formula>"Alta"</formula>
    </cfRule>
    <cfRule type="cellIs" dxfId="2089" priority="2913" operator="equal">
      <formula>"Media"</formula>
    </cfRule>
    <cfRule type="cellIs" dxfId="2088" priority="2914" operator="equal">
      <formula>"Baja"</formula>
    </cfRule>
    <cfRule type="cellIs" dxfId="2087" priority="2915" operator="equal">
      <formula>"Muy Baja"</formula>
    </cfRule>
  </conditionalFormatting>
  <conditionalFormatting sqref="AD92">
    <cfRule type="cellIs" dxfId="2086" priority="2930" operator="equal">
      <formula>"Catastrófico"</formula>
    </cfRule>
    <cfRule type="cellIs" dxfId="2085" priority="2931" operator="equal">
      <formula>"Mayor"</formula>
    </cfRule>
    <cfRule type="cellIs" dxfId="2084" priority="2932" operator="equal">
      <formula>"Moderado"</formula>
    </cfRule>
    <cfRule type="cellIs" dxfId="2083" priority="2933" operator="equal">
      <formula>"Menor"</formula>
    </cfRule>
    <cfRule type="cellIs" dxfId="2082" priority="2934" operator="equal">
      <formula>"Leve"</formula>
    </cfRule>
  </conditionalFormatting>
  <conditionalFormatting sqref="AF92">
    <cfRule type="cellIs" dxfId="2081" priority="2926" operator="equal">
      <formula>"Extremo"</formula>
    </cfRule>
    <cfRule type="cellIs" dxfId="2080" priority="2927" operator="equal">
      <formula>"Alto"</formula>
    </cfRule>
    <cfRule type="cellIs" dxfId="2079" priority="2928" operator="equal">
      <formula>"Moderado"</formula>
    </cfRule>
    <cfRule type="cellIs" dxfId="2078" priority="2929" operator="equal">
      <formula>"Bajo"</formula>
    </cfRule>
  </conditionalFormatting>
  <conditionalFormatting sqref="K86:K88">
    <cfRule type="expression" dxfId="2077" priority="2875">
      <formula>IF($K86="Casi seguro",1,0)</formula>
    </cfRule>
    <cfRule type="expression" dxfId="2076" priority="2876">
      <formula>IF($K86="Probable",1,0)</formula>
    </cfRule>
    <cfRule type="expression" dxfId="2075" priority="2877">
      <formula>IF($K86="Posible",1,0)</formula>
    </cfRule>
    <cfRule type="expression" dxfId="2074" priority="2878">
      <formula>IF($K86="Improbable",1,0)</formula>
    </cfRule>
    <cfRule type="expression" dxfId="2073" priority="2879">
      <formula>IF($K86="Rara vez",1,0)</formula>
    </cfRule>
  </conditionalFormatting>
  <conditionalFormatting sqref="K86">
    <cfRule type="cellIs" dxfId="2072" priority="2880" operator="equal">
      <formula>"Muy Alta"</formula>
    </cfRule>
    <cfRule type="cellIs" dxfId="2071" priority="2881" operator="equal">
      <formula>"Alta"</formula>
    </cfRule>
    <cfRule type="cellIs" dxfId="2070" priority="2882" operator="equal">
      <formula>"Media"</formula>
    </cfRule>
    <cfRule type="cellIs" dxfId="2069" priority="2883" operator="equal">
      <formula>"Baja"</formula>
    </cfRule>
    <cfRule type="cellIs" dxfId="2068" priority="2884" operator="equal">
      <formula>"Muy Baja"</formula>
    </cfRule>
  </conditionalFormatting>
  <conditionalFormatting sqref="N86">
    <cfRule type="cellIs" dxfId="2067" priority="2898" operator="equal">
      <formula>"Catastrófico"</formula>
    </cfRule>
    <cfRule type="cellIs" dxfId="2066" priority="2899" operator="equal">
      <formula>"Mayor"</formula>
    </cfRule>
    <cfRule type="cellIs" dxfId="2065" priority="2900" operator="equal">
      <formula>"Moderado"</formula>
    </cfRule>
    <cfRule type="cellIs" dxfId="2064" priority="2901" operator="equal">
      <formula>"Menor"</formula>
    </cfRule>
    <cfRule type="cellIs" dxfId="2063" priority="2902" operator="equal">
      <formula>"Leve"</formula>
    </cfRule>
  </conditionalFormatting>
  <conditionalFormatting sqref="P86">
    <cfRule type="cellIs" dxfId="2062" priority="2894" operator="equal">
      <formula>"Extremo"</formula>
    </cfRule>
    <cfRule type="cellIs" dxfId="2061" priority="2895" operator="equal">
      <formula>"Alto"</formula>
    </cfRule>
    <cfRule type="cellIs" dxfId="2060" priority="2896" operator="equal">
      <formula>"Moderado"</formula>
    </cfRule>
    <cfRule type="cellIs" dxfId="2059" priority="2897" operator="equal">
      <formula>"Bajo"</formula>
    </cfRule>
  </conditionalFormatting>
  <conditionalFormatting sqref="AB86:AB88">
    <cfRule type="expression" dxfId="2058" priority="2865">
      <formula>IF($AB86="Casi seguro",1,0)</formula>
    </cfRule>
    <cfRule type="expression" dxfId="2057" priority="2866">
      <formula>IF($AB86="Probable",1,0)</formula>
    </cfRule>
    <cfRule type="expression" dxfId="2056" priority="2867">
      <formula>IF($AB86="Posible",1,0)</formula>
    </cfRule>
    <cfRule type="expression" dxfId="2055" priority="2868">
      <formula>IF($AB86="Improbable",1,0)</formula>
    </cfRule>
    <cfRule type="expression" dxfId="2054" priority="2869">
      <formula>IF($AB86="Rara vez",1,0)</formula>
    </cfRule>
  </conditionalFormatting>
  <conditionalFormatting sqref="AB86">
    <cfRule type="cellIs" dxfId="2053" priority="2870" operator="equal">
      <formula>"Muy Alta"</formula>
    </cfRule>
    <cfRule type="cellIs" dxfId="2052" priority="2871" operator="equal">
      <formula>"Alta"</formula>
    </cfRule>
    <cfRule type="cellIs" dxfId="2051" priority="2872" operator="equal">
      <formula>"Media"</formula>
    </cfRule>
    <cfRule type="cellIs" dxfId="2050" priority="2873" operator="equal">
      <formula>"Baja"</formula>
    </cfRule>
    <cfRule type="cellIs" dxfId="2049" priority="2874" operator="equal">
      <formula>"Muy Baja"</formula>
    </cfRule>
  </conditionalFormatting>
  <conditionalFormatting sqref="AD86">
    <cfRule type="cellIs" dxfId="2048" priority="2889" operator="equal">
      <formula>"Catastrófico"</formula>
    </cfRule>
    <cfRule type="cellIs" dxfId="2047" priority="2890" operator="equal">
      <formula>"Mayor"</formula>
    </cfRule>
    <cfRule type="cellIs" dxfId="2046" priority="2891" operator="equal">
      <formula>"Moderado"</formula>
    </cfRule>
    <cfRule type="cellIs" dxfId="2045" priority="2892" operator="equal">
      <formula>"Menor"</formula>
    </cfRule>
    <cfRule type="cellIs" dxfId="2044" priority="2893" operator="equal">
      <formula>"Leve"</formula>
    </cfRule>
  </conditionalFormatting>
  <conditionalFormatting sqref="AF86">
    <cfRule type="cellIs" dxfId="2043" priority="2885" operator="equal">
      <formula>"Extremo"</formula>
    </cfRule>
    <cfRule type="cellIs" dxfId="2042" priority="2886" operator="equal">
      <formula>"Alto"</formula>
    </cfRule>
    <cfRule type="cellIs" dxfId="2041" priority="2887" operator="equal">
      <formula>"Moderado"</formula>
    </cfRule>
    <cfRule type="cellIs" dxfId="2040" priority="2888" operator="equal">
      <formula>"Bajo"</formula>
    </cfRule>
  </conditionalFormatting>
  <conditionalFormatting sqref="AI86:AL88">
    <cfRule type="expression" dxfId="2039" priority="2862">
      <formula>IF(OR($AG86="Evitar",$AG86="Compartir",$AG86="Aceptar",$AG86="Reducir (Transferir)"),1,0)</formula>
    </cfRule>
    <cfRule type="expression" dxfId="2038" priority="2863">
      <formula>IF(AND($AF86="Moderado",OR($H86="Gestión",$H86="Seguridad de la Información (Pérdida de la Disponibilidad)",$H86="Seguridad de la Información (Pérdida de la Integridad)",$H86="Seguridad de la Información (Pérdida de Confidencialidad)",$H86="Fuga de Capital Intelectual",$H86="Estratégico")),1,0)</formula>
    </cfRule>
    <cfRule type="expression" dxfId="2037" priority="2864">
      <formula>IF($AF86="Bajo",1,0)</formula>
    </cfRule>
  </conditionalFormatting>
  <conditionalFormatting sqref="K83:K85">
    <cfRule type="expression" dxfId="2036" priority="2834">
      <formula>IF($K83="Casi seguro",1,0)</formula>
    </cfRule>
    <cfRule type="expression" dxfId="2035" priority="2835">
      <formula>IF($K83="Probable",1,0)</formula>
    </cfRule>
    <cfRule type="expression" dxfId="2034" priority="2836">
      <formula>IF($K83="Posible",1,0)</formula>
    </cfRule>
    <cfRule type="expression" dxfId="2033" priority="2837">
      <formula>IF($K83="Improbable",1,0)</formula>
    </cfRule>
    <cfRule type="expression" dxfId="2032" priority="2838">
      <formula>IF($K83="Rara vez",1,0)</formula>
    </cfRule>
  </conditionalFormatting>
  <conditionalFormatting sqref="K83">
    <cfRule type="cellIs" dxfId="2031" priority="2839" operator="equal">
      <formula>"Muy Alta"</formula>
    </cfRule>
    <cfRule type="cellIs" dxfId="2030" priority="2840" operator="equal">
      <formula>"Alta"</formula>
    </cfRule>
    <cfRule type="cellIs" dxfId="2029" priority="2841" operator="equal">
      <formula>"Media"</formula>
    </cfRule>
    <cfRule type="cellIs" dxfId="2028" priority="2842" operator="equal">
      <formula>"Baja"</formula>
    </cfRule>
    <cfRule type="cellIs" dxfId="2027" priority="2843" operator="equal">
      <formula>"Muy Baja"</formula>
    </cfRule>
  </conditionalFormatting>
  <conditionalFormatting sqref="N83">
    <cfRule type="cellIs" dxfId="2026" priority="2857" operator="equal">
      <formula>"Catastrófico"</formula>
    </cfRule>
    <cfRule type="cellIs" dxfId="2025" priority="2858" operator="equal">
      <formula>"Mayor"</formula>
    </cfRule>
    <cfRule type="cellIs" dxfId="2024" priority="2859" operator="equal">
      <formula>"Moderado"</formula>
    </cfRule>
    <cfRule type="cellIs" dxfId="2023" priority="2860" operator="equal">
      <formula>"Menor"</formula>
    </cfRule>
    <cfRule type="cellIs" dxfId="2022" priority="2861" operator="equal">
      <formula>"Leve"</formula>
    </cfRule>
  </conditionalFormatting>
  <conditionalFormatting sqref="P83">
    <cfRule type="cellIs" dxfId="2021" priority="2853" operator="equal">
      <formula>"Extremo"</formula>
    </cfRule>
    <cfRule type="cellIs" dxfId="2020" priority="2854" operator="equal">
      <formula>"Alto"</formula>
    </cfRule>
    <cfRule type="cellIs" dxfId="2019" priority="2855" operator="equal">
      <formula>"Moderado"</formula>
    </cfRule>
    <cfRule type="cellIs" dxfId="2018" priority="2856" operator="equal">
      <formula>"Bajo"</formula>
    </cfRule>
  </conditionalFormatting>
  <conditionalFormatting sqref="AB83:AB85">
    <cfRule type="expression" dxfId="2017" priority="2824">
      <formula>IF($AB83="Casi seguro",1,0)</formula>
    </cfRule>
    <cfRule type="expression" dxfId="2016" priority="2825">
      <formula>IF($AB83="Probable",1,0)</formula>
    </cfRule>
    <cfRule type="expression" dxfId="2015" priority="2826">
      <formula>IF($AB83="Posible",1,0)</formula>
    </cfRule>
    <cfRule type="expression" dxfId="2014" priority="2827">
      <formula>IF($AB83="Improbable",1,0)</formula>
    </cfRule>
    <cfRule type="expression" dxfId="2013" priority="2828">
      <formula>IF($AB83="Rara vez",1,0)</formula>
    </cfRule>
  </conditionalFormatting>
  <conditionalFormatting sqref="AB83">
    <cfRule type="cellIs" dxfId="2012" priority="2829" operator="equal">
      <formula>"Muy Alta"</formula>
    </cfRule>
    <cfRule type="cellIs" dxfId="2011" priority="2830" operator="equal">
      <formula>"Alta"</formula>
    </cfRule>
    <cfRule type="cellIs" dxfId="2010" priority="2831" operator="equal">
      <formula>"Media"</formula>
    </cfRule>
    <cfRule type="cellIs" dxfId="2009" priority="2832" operator="equal">
      <formula>"Baja"</formula>
    </cfRule>
    <cfRule type="cellIs" dxfId="2008" priority="2833" operator="equal">
      <formula>"Muy Baja"</formula>
    </cfRule>
  </conditionalFormatting>
  <conditionalFormatting sqref="AD83">
    <cfRule type="cellIs" dxfId="2007" priority="2848" operator="equal">
      <formula>"Catastrófico"</formula>
    </cfRule>
    <cfRule type="cellIs" dxfId="2006" priority="2849" operator="equal">
      <formula>"Mayor"</formula>
    </cfRule>
    <cfRule type="cellIs" dxfId="2005" priority="2850" operator="equal">
      <formula>"Moderado"</formula>
    </cfRule>
    <cfRule type="cellIs" dxfId="2004" priority="2851" operator="equal">
      <formula>"Menor"</formula>
    </cfRule>
    <cfRule type="cellIs" dxfId="2003" priority="2852" operator="equal">
      <formula>"Leve"</formula>
    </cfRule>
  </conditionalFormatting>
  <conditionalFormatting sqref="AF83">
    <cfRule type="cellIs" dxfId="2002" priority="2844" operator="equal">
      <formula>"Extremo"</formula>
    </cfRule>
    <cfRule type="cellIs" dxfId="2001" priority="2845" operator="equal">
      <formula>"Alto"</formula>
    </cfRule>
    <cfRule type="cellIs" dxfId="2000" priority="2846" operator="equal">
      <formula>"Moderado"</formula>
    </cfRule>
    <cfRule type="cellIs" dxfId="1999" priority="2847" operator="equal">
      <formula>"Bajo"</formula>
    </cfRule>
  </conditionalFormatting>
  <conditionalFormatting sqref="AI83:AL85">
    <cfRule type="expression" dxfId="1998" priority="2821">
      <formula>IF(OR($AG83="Evitar",$AG83="Compartir",$AG83="Aceptar",$AG83="Reducir (Transferir)"),1,0)</formula>
    </cfRule>
    <cfRule type="expression" dxfId="1997" priority="2822">
      <formula>IF(AND($AF83="Moderado",OR($H83="Gestión",$H83="Seguridad de la Información (Pérdida de la Disponibilidad)",$H83="Seguridad de la Información (Pérdida de la Integridad)",$H83="Seguridad de la Información (Pérdida de Confidencialidad)",$H83="Fuga de Capital Intelectual",$H83="Estratégico")),1,0)</formula>
    </cfRule>
    <cfRule type="expression" dxfId="1996" priority="2823">
      <formula>IF($AF83="Bajo",1,0)</formula>
    </cfRule>
  </conditionalFormatting>
  <conditionalFormatting sqref="K80:K82">
    <cfRule type="expression" dxfId="1995" priority="2793">
      <formula>IF($K80="Casi seguro",1,0)</formula>
    </cfRule>
    <cfRule type="expression" dxfId="1994" priority="2794">
      <formula>IF($K80="Probable",1,0)</formula>
    </cfRule>
    <cfRule type="expression" dxfId="1993" priority="2795">
      <formula>IF($K80="Posible",1,0)</formula>
    </cfRule>
    <cfRule type="expression" dxfId="1992" priority="2796">
      <formula>IF($K80="Improbable",1,0)</formula>
    </cfRule>
    <cfRule type="expression" dxfId="1991" priority="2797">
      <formula>IF($K80="Rara vez",1,0)</formula>
    </cfRule>
  </conditionalFormatting>
  <conditionalFormatting sqref="K80">
    <cfRule type="cellIs" dxfId="1990" priority="2798" operator="equal">
      <formula>"Muy Alta"</formula>
    </cfRule>
    <cfRule type="cellIs" dxfId="1989" priority="2799" operator="equal">
      <formula>"Alta"</formula>
    </cfRule>
    <cfRule type="cellIs" dxfId="1988" priority="2800" operator="equal">
      <formula>"Media"</formula>
    </cfRule>
    <cfRule type="cellIs" dxfId="1987" priority="2801" operator="equal">
      <formula>"Baja"</formula>
    </cfRule>
    <cfRule type="cellIs" dxfId="1986" priority="2802" operator="equal">
      <formula>"Muy Baja"</formula>
    </cfRule>
  </conditionalFormatting>
  <conditionalFormatting sqref="N80">
    <cfRule type="cellIs" dxfId="1985" priority="2816" operator="equal">
      <formula>"Catastrófico"</formula>
    </cfRule>
    <cfRule type="cellIs" dxfId="1984" priority="2817" operator="equal">
      <formula>"Mayor"</formula>
    </cfRule>
    <cfRule type="cellIs" dxfId="1983" priority="2818" operator="equal">
      <formula>"Moderado"</formula>
    </cfRule>
    <cfRule type="cellIs" dxfId="1982" priority="2819" operator="equal">
      <formula>"Menor"</formula>
    </cfRule>
    <cfRule type="cellIs" dxfId="1981" priority="2820" operator="equal">
      <formula>"Leve"</formula>
    </cfRule>
  </conditionalFormatting>
  <conditionalFormatting sqref="P80">
    <cfRule type="cellIs" dxfId="1980" priority="2812" operator="equal">
      <formula>"Extremo"</formula>
    </cfRule>
    <cfRule type="cellIs" dxfId="1979" priority="2813" operator="equal">
      <formula>"Alto"</formula>
    </cfRule>
    <cfRule type="cellIs" dxfId="1978" priority="2814" operator="equal">
      <formula>"Moderado"</formula>
    </cfRule>
    <cfRule type="cellIs" dxfId="1977" priority="2815" operator="equal">
      <formula>"Bajo"</formula>
    </cfRule>
  </conditionalFormatting>
  <conditionalFormatting sqref="AB80:AB82">
    <cfRule type="expression" dxfId="1976" priority="2783">
      <formula>IF($AB80="Casi seguro",1,0)</formula>
    </cfRule>
    <cfRule type="expression" dxfId="1975" priority="2784">
      <formula>IF($AB80="Probable",1,0)</formula>
    </cfRule>
    <cfRule type="expression" dxfId="1974" priority="2785">
      <formula>IF($AB80="Posible",1,0)</formula>
    </cfRule>
    <cfRule type="expression" dxfId="1973" priority="2786">
      <formula>IF($AB80="Improbable",1,0)</formula>
    </cfRule>
    <cfRule type="expression" dxfId="1972" priority="2787">
      <formula>IF($AB80="Rara vez",1,0)</formula>
    </cfRule>
  </conditionalFormatting>
  <conditionalFormatting sqref="AB80">
    <cfRule type="cellIs" dxfId="1971" priority="2788" operator="equal">
      <formula>"Muy Alta"</formula>
    </cfRule>
    <cfRule type="cellIs" dxfId="1970" priority="2789" operator="equal">
      <formula>"Alta"</formula>
    </cfRule>
    <cfRule type="cellIs" dxfId="1969" priority="2790" operator="equal">
      <formula>"Media"</formula>
    </cfRule>
    <cfRule type="cellIs" dxfId="1968" priority="2791" operator="equal">
      <formula>"Baja"</formula>
    </cfRule>
    <cfRule type="cellIs" dxfId="1967" priority="2792" operator="equal">
      <formula>"Muy Baja"</formula>
    </cfRule>
  </conditionalFormatting>
  <conditionalFormatting sqref="AD80">
    <cfRule type="cellIs" dxfId="1966" priority="2807" operator="equal">
      <formula>"Catastrófico"</formula>
    </cfRule>
    <cfRule type="cellIs" dxfId="1965" priority="2808" operator="equal">
      <formula>"Mayor"</formula>
    </cfRule>
    <cfRule type="cellIs" dxfId="1964" priority="2809" operator="equal">
      <formula>"Moderado"</formula>
    </cfRule>
    <cfRule type="cellIs" dxfId="1963" priority="2810" operator="equal">
      <formula>"Menor"</formula>
    </cfRule>
    <cfRule type="cellIs" dxfId="1962" priority="2811" operator="equal">
      <formula>"Leve"</formula>
    </cfRule>
  </conditionalFormatting>
  <conditionalFormatting sqref="AF80">
    <cfRule type="cellIs" dxfId="1961" priority="2803" operator="equal">
      <formula>"Extremo"</formula>
    </cfRule>
    <cfRule type="cellIs" dxfId="1960" priority="2804" operator="equal">
      <formula>"Alto"</formula>
    </cfRule>
    <cfRule type="cellIs" dxfId="1959" priority="2805" operator="equal">
      <formula>"Moderado"</formula>
    </cfRule>
    <cfRule type="cellIs" dxfId="1958" priority="2806" operator="equal">
      <formula>"Bajo"</formula>
    </cfRule>
  </conditionalFormatting>
  <conditionalFormatting sqref="AI80:AL82">
    <cfRule type="expression" dxfId="1957" priority="2780">
      <formula>IF(OR($AG80="Evitar",$AG80="Compartir",$AG80="Aceptar",$AG80="Reducir (Transferir)"),1,0)</formula>
    </cfRule>
    <cfRule type="expression" dxfId="1956" priority="2781">
      <formula>IF(AND($AF80="Moderado",OR($H80="Gestión",$H80="Seguridad de la Información (Pérdida de la Disponibilidad)",$H80="Seguridad de la Información (Pérdida de la Integridad)",$H80="Seguridad de la Información (Pérdida de Confidencialidad)",$H80="Fuga de Capital Intelectual",$H80="Estratégico")),1,0)</formula>
    </cfRule>
    <cfRule type="expression" dxfId="1955" priority="2782">
      <formula>IF($AF80="Bajo",1,0)</formula>
    </cfRule>
  </conditionalFormatting>
  <conditionalFormatting sqref="K89:K91">
    <cfRule type="expression" dxfId="1954" priority="2752">
      <formula>IF($K89="Casi seguro",1,0)</formula>
    </cfRule>
    <cfRule type="expression" dxfId="1953" priority="2753">
      <formula>IF($K89="Probable",1,0)</formula>
    </cfRule>
    <cfRule type="expression" dxfId="1952" priority="2754">
      <formula>IF($K89="Posible",1,0)</formula>
    </cfRule>
    <cfRule type="expression" dxfId="1951" priority="2755">
      <formula>IF($K89="Improbable",1,0)</formula>
    </cfRule>
    <cfRule type="expression" dxfId="1950" priority="2756">
      <formula>IF($K89="Rara vez",1,0)</formula>
    </cfRule>
  </conditionalFormatting>
  <conditionalFormatting sqref="K89">
    <cfRule type="cellIs" dxfId="1949" priority="2757" operator="equal">
      <formula>"Muy Alta"</formula>
    </cfRule>
    <cfRule type="cellIs" dxfId="1948" priority="2758" operator="equal">
      <formula>"Alta"</formula>
    </cfRule>
    <cfRule type="cellIs" dxfId="1947" priority="2759" operator="equal">
      <formula>"Media"</formula>
    </cfRule>
    <cfRule type="cellIs" dxfId="1946" priority="2760" operator="equal">
      <formula>"Baja"</formula>
    </cfRule>
    <cfRule type="cellIs" dxfId="1945" priority="2761" operator="equal">
      <formula>"Muy Baja"</formula>
    </cfRule>
  </conditionalFormatting>
  <conditionalFormatting sqref="N89">
    <cfRule type="cellIs" dxfId="1944" priority="2775" operator="equal">
      <formula>"Catastrófico"</formula>
    </cfRule>
    <cfRule type="cellIs" dxfId="1943" priority="2776" operator="equal">
      <formula>"Mayor"</formula>
    </cfRule>
    <cfRule type="cellIs" dxfId="1942" priority="2777" operator="equal">
      <formula>"Moderado"</formula>
    </cfRule>
    <cfRule type="cellIs" dxfId="1941" priority="2778" operator="equal">
      <formula>"Menor"</formula>
    </cfRule>
    <cfRule type="cellIs" dxfId="1940" priority="2779" operator="equal">
      <formula>"Leve"</formula>
    </cfRule>
  </conditionalFormatting>
  <conditionalFormatting sqref="P89">
    <cfRule type="cellIs" dxfId="1939" priority="2771" operator="equal">
      <formula>"Extremo"</formula>
    </cfRule>
    <cfRule type="cellIs" dxfId="1938" priority="2772" operator="equal">
      <formula>"Alto"</formula>
    </cfRule>
    <cfRule type="cellIs" dxfId="1937" priority="2773" operator="equal">
      <formula>"Moderado"</formula>
    </cfRule>
    <cfRule type="cellIs" dxfId="1936" priority="2774" operator="equal">
      <formula>"Bajo"</formula>
    </cfRule>
  </conditionalFormatting>
  <conditionalFormatting sqref="AB89:AB91">
    <cfRule type="expression" dxfId="1935" priority="2742">
      <formula>IF($AB89="Casi seguro",1,0)</formula>
    </cfRule>
    <cfRule type="expression" dxfId="1934" priority="2743">
      <formula>IF($AB89="Probable",1,0)</formula>
    </cfRule>
    <cfRule type="expression" dxfId="1933" priority="2744">
      <formula>IF($AB89="Posible",1,0)</formula>
    </cfRule>
    <cfRule type="expression" dxfId="1932" priority="2745">
      <formula>IF($AB89="Improbable",1,0)</formula>
    </cfRule>
    <cfRule type="expression" dxfId="1931" priority="2746">
      <formula>IF($AB89="Rara vez",1,0)</formula>
    </cfRule>
  </conditionalFormatting>
  <conditionalFormatting sqref="AB89">
    <cfRule type="cellIs" dxfId="1930" priority="2747" operator="equal">
      <formula>"Muy Alta"</formula>
    </cfRule>
    <cfRule type="cellIs" dxfId="1929" priority="2748" operator="equal">
      <formula>"Alta"</formula>
    </cfRule>
    <cfRule type="cellIs" dxfId="1928" priority="2749" operator="equal">
      <formula>"Media"</formula>
    </cfRule>
    <cfRule type="cellIs" dxfId="1927" priority="2750" operator="equal">
      <formula>"Baja"</formula>
    </cfRule>
    <cfRule type="cellIs" dxfId="1926" priority="2751" operator="equal">
      <formula>"Muy Baja"</formula>
    </cfRule>
  </conditionalFormatting>
  <conditionalFormatting sqref="AD89">
    <cfRule type="cellIs" dxfId="1925" priority="2766" operator="equal">
      <formula>"Catastrófico"</formula>
    </cfRule>
    <cfRule type="cellIs" dxfId="1924" priority="2767" operator="equal">
      <formula>"Mayor"</formula>
    </cfRule>
    <cfRule type="cellIs" dxfId="1923" priority="2768" operator="equal">
      <formula>"Moderado"</formula>
    </cfRule>
    <cfRule type="cellIs" dxfId="1922" priority="2769" operator="equal">
      <formula>"Menor"</formula>
    </cfRule>
    <cfRule type="cellIs" dxfId="1921" priority="2770" operator="equal">
      <formula>"Leve"</formula>
    </cfRule>
  </conditionalFormatting>
  <conditionalFormatting sqref="AF89">
    <cfRule type="cellIs" dxfId="1920" priority="2762" operator="equal">
      <formula>"Extremo"</formula>
    </cfRule>
    <cfRule type="cellIs" dxfId="1919" priority="2763" operator="equal">
      <formula>"Alto"</formula>
    </cfRule>
    <cfRule type="cellIs" dxfId="1918" priority="2764" operator="equal">
      <formula>"Moderado"</formula>
    </cfRule>
    <cfRule type="cellIs" dxfId="1917" priority="2765" operator="equal">
      <formula>"Bajo"</formula>
    </cfRule>
  </conditionalFormatting>
  <conditionalFormatting sqref="AI89:AL91">
    <cfRule type="expression" dxfId="1916" priority="2739">
      <formula>IF(OR($AG89="Evitar",$AG89="Compartir",$AG89="Aceptar",$AG89="Reducir (Transferir)"),1,0)</formula>
    </cfRule>
    <cfRule type="expression" dxfId="1915" priority="2740">
      <formula>IF(AND($AF89="Moderado",OR($H89="Gestión",$H89="Seguridad de la Información (Pérdida de la Disponibilidad)",$H89="Seguridad de la Información (Pérdida de la Integridad)",$H89="Seguridad de la Información (Pérdida de Confidencialidad)",$H89="Fuga de Capital Intelectual",$H89="Estratégico")),1,0)</formula>
    </cfRule>
    <cfRule type="expression" dxfId="1914" priority="2741">
      <formula>IF($AF89="Bajo",1,0)</formula>
    </cfRule>
  </conditionalFormatting>
  <conditionalFormatting sqref="K47">
    <cfRule type="cellIs" dxfId="1913" priority="2716" operator="equal">
      <formula>"Muy Alta"</formula>
    </cfRule>
    <cfRule type="cellIs" dxfId="1912" priority="2717" operator="equal">
      <formula>"Alta"</formula>
    </cfRule>
    <cfRule type="cellIs" dxfId="1911" priority="2718" operator="equal">
      <formula>"Media"</formula>
    </cfRule>
    <cfRule type="cellIs" dxfId="1910" priority="2719" operator="equal">
      <formula>"Baja"</formula>
    </cfRule>
    <cfRule type="cellIs" dxfId="1909" priority="2720" operator="equal">
      <formula>"Muy Baja"</formula>
    </cfRule>
  </conditionalFormatting>
  <conditionalFormatting sqref="K47:K58">
    <cfRule type="expression" dxfId="1908" priority="2683">
      <formula>IF($K47="Casi seguro",1,0)</formula>
    </cfRule>
    <cfRule type="expression" dxfId="1907" priority="2684">
      <formula>IF($K47="Probable",1,0)</formula>
    </cfRule>
    <cfRule type="expression" dxfId="1906" priority="2685">
      <formula>IF($K47="Posible",1,0)</formula>
    </cfRule>
    <cfRule type="expression" dxfId="1905" priority="2686">
      <formula>IF($K47="Improbable",1,0)</formula>
    </cfRule>
    <cfRule type="expression" dxfId="1904" priority="2687">
      <formula>IF($K47="Rara vez",1,0)</formula>
    </cfRule>
  </conditionalFormatting>
  <conditionalFormatting sqref="K50 K53 K56">
    <cfRule type="cellIs" dxfId="1903" priority="2688" operator="equal">
      <formula>"Muy Alta"</formula>
    </cfRule>
    <cfRule type="cellIs" dxfId="1902" priority="2689" operator="equal">
      <formula>"Alta"</formula>
    </cfRule>
    <cfRule type="cellIs" dxfId="1901" priority="2690" operator="equal">
      <formula>"Media"</formula>
    </cfRule>
    <cfRule type="cellIs" dxfId="1900" priority="2691" operator="equal">
      <formula>"Baja"</formula>
    </cfRule>
    <cfRule type="cellIs" dxfId="1899" priority="2692" operator="equal">
      <formula>"Muy Baja"</formula>
    </cfRule>
  </conditionalFormatting>
  <conditionalFormatting sqref="N47">
    <cfRule type="cellIs" dxfId="1898" priority="2734" operator="equal">
      <formula>"Catastrófico"</formula>
    </cfRule>
    <cfRule type="cellIs" dxfId="1897" priority="2735" operator="equal">
      <formula>"Mayor"</formula>
    </cfRule>
    <cfRule type="cellIs" dxfId="1896" priority="2736" operator="equal">
      <formula>"Moderado"</formula>
    </cfRule>
    <cfRule type="cellIs" dxfId="1895" priority="2737" operator="equal">
      <formula>"Menor"</formula>
    </cfRule>
    <cfRule type="cellIs" dxfId="1894" priority="2738" operator="equal">
      <formula>"Leve"</formula>
    </cfRule>
  </conditionalFormatting>
  <conditionalFormatting sqref="N50 N53 N56">
    <cfRule type="cellIs" dxfId="1893" priority="2706" operator="equal">
      <formula>"Catastrófico"</formula>
    </cfRule>
    <cfRule type="cellIs" dxfId="1892" priority="2707" operator="equal">
      <formula>"Mayor"</formula>
    </cfRule>
    <cfRule type="cellIs" dxfId="1891" priority="2708" operator="equal">
      <formula>"Moderado"</formula>
    </cfRule>
    <cfRule type="cellIs" dxfId="1890" priority="2709" operator="equal">
      <formula>"Menor"</formula>
    </cfRule>
    <cfRule type="cellIs" dxfId="1889" priority="2710" operator="equal">
      <formula>"Leve"</formula>
    </cfRule>
  </conditionalFormatting>
  <conditionalFormatting sqref="P47">
    <cfRule type="cellIs" dxfId="1888" priority="2730" operator="equal">
      <formula>"Extremo"</formula>
    </cfRule>
    <cfRule type="cellIs" dxfId="1887" priority="2731" operator="equal">
      <formula>"Alto"</formula>
    </cfRule>
    <cfRule type="cellIs" dxfId="1886" priority="2732" operator="equal">
      <formula>"Moderado"</formula>
    </cfRule>
    <cfRule type="cellIs" dxfId="1885" priority="2733" operator="equal">
      <formula>"Bajo"</formula>
    </cfRule>
  </conditionalFormatting>
  <conditionalFormatting sqref="P50 P53 P56">
    <cfRule type="cellIs" dxfId="1884" priority="2702" operator="equal">
      <formula>"Extremo"</formula>
    </cfRule>
    <cfRule type="cellIs" dxfId="1883" priority="2703" operator="equal">
      <formula>"Alto"</formula>
    </cfRule>
    <cfRule type="cellIs" dxfId="1882" priority="2704" operator="equal">
      <formula>"Moderado"</formula>
    </cfRule>
    <cfRule type="cellIs" dxfId="1881" priority="2705" operator="equal">
      <formula>"Bajo"</formula>
    </cfRule>
  </conditionalFormatting>
  <conditionalFormatting sqref="AB47">
    <cfRule type="cellIs" dxfId="1880" priority="2711" operator="equal">
      <formula>"Muy Alta"</formula>
    </cfRule>
    <cfRule type="cellIs" dxfId="1879" priority="2712" operator="equal">
      <formula>"Alta"</formula>
    </cfRule>
    <cfRule type="cellIs" dxfId="1878" priority="2713" operator="equal">
      <formula>"Media"</formula>
    </cfRule>
    <cfRule type="cellIs" dxfId="1877" priority="2714" operator="equal">
      <formula>"Baja"</formula>
    </cfRule>
    <cfRule type="cellIs" dxfId="1876" priority="2715" operator="equal">
      <formula>"Muy Baja"</formula>
    </cfRule>
  </conditionalFormatting>
  <conditionalFormatting sqref="AB47:AB58">
    <cfRule type="expression" dxfId="1875" priority="2673">
      <formula>IF($AB47="Casi seguro",1,0)</formula>
    </cfRule>
    <cfRule type="expression" dxfId="1874" priority="2674">
      <formula>IF($AB47="Probable",1,0)</formula>
    </cfRule>
    <cfRule type="expression" dxfId="1873" priority="2675">
      <formula>IF($AB47="Posible",1,0)</formula>
    </cfRule>
    <cfRule type="expression" dxfId="1872" priority="2676">
      <formula>IF($AB47="Improbable",1,0)</formula>
    </cfRule>
    <cfRule type="expression" dxfId="1871" priority="2677">
      <formula>IF($AB47="Rara vez",1,0)</formula>
    </cfRule>
  </conditionalFormatting>
  <conditionalFormatting sqref="AB50 AB53 AB56">
    <cfRule type="cellIs" dxfId="1870" priority="2678" operator="equal">
      <formula>"Muy Alta"</formula>
    </cfRule>
    <cfRule type="cellIs" dxfId="1869" priority="2679" operator="equal">
      <formula>"Alta"</formula>
    </cfRule>
    <cfRule type="cellIs" dxfId="1868" priority="2680" operator="equal">
      <formula>"Media"</formula>
    </cfRule>
    <cfRule type="cellIs" dxfId="1867" priority="2681" operator="equal">
      <formula>"Baja"</formula>
    </cfRule>
    <cfRule type="cellIs" dxfId="1866" priority="2682" operator="equal">
      <formula>"Muy Baja"</formula>
    </cfRule>
  </conditionalFormatting>
  <conditionalFormatting sqref="AD47">
    <cfRule type="cellIs" dxfId="1865" priority="2725" operator="equal">
      <formula>"Catastrófico"</formula>
    </cfRule>
    <cfRule type="cellIs" dxfId="1864" priority="2726" operator="equal">
      <formula>"Mayor"</formula>
    </cfRule>
    <cfRule type="cellIs" dxfId="1863" priority="2727" operator="equal">
      <formula>"Moderado"</formula>
    </cfRule>
    <cfRule type="cellIs" dxfId="1862" priority="2728" operator="equal">
      <formula>"Menor"</formula>
    </cfRule>
    <cfRule type="cellIs" dxfId="1861" priority="2729" operator="equal">
      <formula>"Leve"</formula>
    </cfRule>
  </conditionalFormatting>
  <conditionalFormatting sqref="AD50 AD53 AD56">
    <cfRule type="cellIs" dxfId="1860" priority="2697" operator="equal">
      <formula>"Catastrófico"</formula>
    </cfRule>
    <cfRule type="cellIs" dxfId="1859" priority="2698" operator="equal">
      <formula>"Mayor"</formula>
    </cfRule>
    <cfRule type="cellIs" dxfId="1858" priority="2699" operator="equal">
      <formula>"Moderado"</formula>
    </cfRule>
    <cfRule type="cellIs" dxfId="1857" priority="2700" operator="equal">
      <formula>"Menor"</formula>
    </cfRule>
    <cfRule type="cellIs" dxfId="1856" priority="2701" operator="equal">
      <formula>"Leve"</formula>
    </cfRule>
  </conditionalFormatting>
  <conditionalFormatting sqref="AF47">
    <cfRule type="cellIs" dxfId="1855" priority="2721" operator="equal">
      <formula>"Extremo"</formula>
    </cfRule>
    <cfRule type="cellIs" dxfId="1854" priority="2722" operator="equal">
      <formula>"Alto"</formula>
    </cfRule>
    <cfRule type="cellIs" dxfId="1853" priority="2723" operator="equal">
      <formula>"Moderado"</formula>
    </cfRule>
    <cfRule type="cellIs" dxfId="1852" priority="2724" operator="equal">
      <formula>"Bajo"</formula>
    </cfRule>
  </conditionalFormatting>
  <conditionalFormatting sqref="AF50 AF53 AF56">
    <cfRule type="cellIs" dxfId="1851" priority="2693" operator="equal">
      <formula>"Extremo"</formula>
    </cfRule>
    <cfRule type="cellIs" dxfId="1850" priority="2694" operator="equal">
      <formula>"Alto"</formula>
    </cfRule>
    <cfRule type="cellIs" dxfId="1849" priority="2695" operator="equal">
      <formula>"Moderado"</formula>
    </cfRule>
    <cfRule type="cellIs" dxfId="1848" priority="2696" operator="equal">
      <formula>"Bajo"</formula>
    </cfRule>
  </conditionalFormatting>
  <conditionalFormatting sqref="AI47:AL58">
    <cfRule type="expression" dxfId="1847" priority="2670">
      <formula>IF(OR($AG47="Evitar",$AG47="Compartir",$AG47="Aceptar",$AG47="Reducir (Transferir)"),1,0)</formula>
    </cfRule>
    <cfRule type="expression" dxfId="1846" priority="2671">
      <formula>IF(AND($AF47="Moderado",OR($H47="Gestión",$H47="Seguridad de la Información (Pérdida de la Disponibilidad)",$H47="Seguridad de la Información (Pérdida de la Integridad)",$H47="Seguridad de la Información (Pérdida de Confidencialidad)",$H47="Fuga de Capital Intelectual",$H47="Estratégico")),1,0)</formula>
    </cfRule>
    <cfRule type="expression" dxfId="1845" priority="2672">
      <formula>IF($AF47="Bajo",1,0)</formula>
    </cfRule>
  </conditionalFormatting>
  <conditionalFormatting sqref="K98:K100">
    <cfRule type="expression" dxfId="1844" priority="2601">
      <formula>IF($K98="Casi seguro",1,0)</formula>
    </cfRule>
    <cfRule type="expression" dxfId="1843" priority="2602">
      <formula>IF($K98="Probable",1,0)</formula>
    </cfRule>
    <cfRule type="expression" dxfId="1842" priority="2603">
      <formula>IF($K98="Posible",1,0)</formula>
    </cfRule>
    <cfRule type="expression" dxfId="1841" priority="2604">
      <formula>IF($K98="Improbable",1,0)</formula>
    </cfRule>
    <cfRule type="expression" dxfId="1840" priority="2605">
      <formula>IF($K98="Rara vez",1,0)</formula>
    </cfRule>
  </conditionalFormatting>
  <conditionalFormatting sqref="K98">
    <cfRule type="cellIs" dxfId="1839" priority="2606" operator="equal">
      <formula>"Muy Alta"</formula>
    </cfRule>
    <cfRule type="cellIs" dxfId="1838" priority="2607" operator="equal">
      <formula>"Alta"</formula>
    </cfRule>
    <cfRule type="cellIs" dxfId="1837" priority="2608" operator="equal">
      <formula>"Media"</formula>
    </cfRule>
    <cfRule type="cellIs" dxfId="1836" priority="2609" operator="equal">
      <formula>"Baja"</formula>
    </cfRule>
    <cfRule type="cellIs" dxfId="1835" priority="2610" operator="equal">
      <formula>"Muy Baja"</formula>
    </cfRule>
  </conditionalFormatting>
  <conditionalFormatting sqref="N98">
    <cfRule type="cellIs" dxfId="1834" priority="2624" operator="equal">
      <formula>"Catastrófico"</formula>
    </cfRule>
    <cfRule type="cellIs" dxfId="1833" priority="2625" operator="equal">
      <formula>"Mayor"</formula>
    </cfRule>
    <cfRule type="cellIs" dxfId="1832" priority="2626" operator="equal">
      <formula>"Moderado"</formula>
    </cfRule>
    <cfRule type="cellIs" dxfId="1831" priority="2627" operator="equal">
      <formula>"Menor"</formula>
    </cfRule>
    <cfRule type="cellIs" dxfId="1830" priority="2628" operator="equal">
      <formula>"Leve"</formula>
    </cfRule>
  </conditionalFormatting>
  <conditionalFormatting sqref="P98">
    <cfRule type="cellIs" dxfId="1829" priority="2620" operator="equal">
      <formula>"Extremo"</formula>
    </cfRule>
    <cfRule type="cellIs" dxfId="1828" priority="2621" operator="equal">
      <formula>"Alto"</formula>
    </cfRule>
    <cfRule type="cellIs" dxfId="1827" priority="2622" operator="equal">
      <formula>"Moderado"</formula>
    </cfRule>
    <cfRule type="cellIs" dxfId="1826" priority="2623" operator="equal">
      <formula>"Bajo"</formula>
    </cfRule>
  </conditionalFormatting>
  <conditionalFormatting sqref="AB98:AB100">
    <cfRule type="expression" dxfId="1825" priority="2591">
      <formula>IF($AB98="Casi seguro",1,0)</formula>
    </cfRule>
    <cfRule type="expression" dxfId="1824" priority="2592">
      <formula>IF($AB98="Probable",1,0)</formula>
    </cfRule>
    <cfRule type="expression" dxfId="1823" priority="2593">
      <formula>IF($AB98="Posible",1,0)</formula>
    </cfRule>
    <cfRule type="expression" dxfId="1822" priority="2594">
      <formula>IF($AB98="Improbable",1,0)</formula>
    </cfRule>
    <cfRule type="expression" dxfId="1821" priority="2595">
      <formula>IF($AB98="Rara vez",1,0)</formula>
    </cfRule>
  </conditionalFormatting>
  <conditionalFormatting sqref="AB98">
    <cfRule type="cellIs" dxfId="1820" priority="2596" operator="equal">
      <formula>"Muy Alta"</formula>
    </cfRule>
    <cfRule type="cellIs" dxfId="1819" priority="2597" operator="equal">
      <formula>"Alta"</formula>
    </cfRule>
    <cfRule type="cellIs" dxfId="1818" priority="2598" operator="equal">
      <formula>"Media"</formula>
    </cfRule>
    <cfRule type="cellIs" dxfId="1817" priority="2599" operator="equal">
      <formula>"Baja"</formula>
    </cfRule>
    <cfRule type="cellIs" dxfId="1816" priority="2600" operator="equal">
      <formula>"Muy Baja"</formula>
    </cfRule>
  </conditionalFormatting>
  <conditionalFormatting sqref="AD98">
    <cfRule type="cellIs" dxfId="1815" priority="2615" operator="equal">
      <formula>"Catastrófico"</formula>
    </cfRule>
    <cfRule type="cellIs" dxfId="1814" priority="2616" operator="equal">
      <formula>"Mayor"</formula>
    </cfRule>
    <cfRule type="cellIs" dxfId="1813" priority="2617" operator="equal">
      <formula>"Moderado"</formula>
    </cfRule>
    <cfRule type="cellIs" dxfId="1812" priority="2618" operator="equal">
      <formula>"Menor"</formula>
    </cfRule>
    <cfRule type="cellIs" dxfId="1811" priority="2619" operator="equal">
      <formula>"Leve"</formula>
    </cfRule>
  </conditionalFormatting>
  <conditionalFormatting sqref="AF98">
    <cfRule type="cellIs" dxfId="1810" priority="2611" operator="equal">
      <formula>"Extremo"</formula>
    </cfRule>
    <cfRule type="cellIs" dxfId="1809" priority="2612" operator="equal">
      <formula>"Alto"</formula>
    </cfRule>
    <cfRule type="cellIs" dxfId="1808" priority="2613" operator="equal">
      <formula>"Moderado"</formula>
    </cfRule>
    <cfRule type="cellIs" dxfId="1807" priority="2614" operator="equal">
      <formula>"Bajo"</formula>
    </cfRule>
  </conditionalFormatting>
  <conditionalFormatting sqref="AI98:AL100">
    <cfRule type="expression" dxfId="1806" priority="2588">
      <formula>IF(OR($AG98="Evitar",$AG98="Compartir",$AG98="Aceptar",$AG98="Reducir (Transferir)"),1,0)</formula>
    </cfRule>
    <cfRule type="expression" dxfId="1805" priority="2589">
      <formula>IF(AND($AF98="Moderado",OR($H98="Gestión",$H98="Seguridad de la Información (Pérdida de la Disponibilidad)",$H98="Seguridad de la Información (Pérdida de la Integridad)",$H98="Seguridad de la Información (Pérdida de Confidencialidad)",$H98="Fuga de Capital Intelectual",$H98="Estratégico")),1,0)</formula>
    </cfRule>
    <cfRule type="expression" dxfId="1804" priority="2590">
      <formula>IF($AF98="Bajo",1,0)</formula>
    </cfRule>
  </conditionalFormatting>
  <conditionalFormatting sqref="K119:K121">
    <cfRule type="expression" dxfId="1803" priority="2560">
      <formula>IF($K119="Casi seguro",1,0)</formula>
    </cfRule>
    <cfRule type="expression" dxfId="1802" priority="2561">
      <formula>IF($K119="Probable",1,0)</formula>
    </cfRule>
    <cfRule type="expression" dxfId="1801" priority="2562">
      <formula>IF($K119="Posible",1,0)</formula>
    </cfRule>
    <cfRule type="expression" dxfId="1800" priority="2563">
      <formula>IF($K119="Improbable",1,0)</formula>
    </cfRule>
    <cfRule type="expression" dxfId="1799" priority="2564">
      <formula>IF($K119="Rara vez",1,0)</formula>
    </cfRule>
  </conditionalFormatting>
  <conditionalFormatting sqref="K119">
    <cfRule type="cellIs" dxfId="1798" priority="2565" operator="equal">
      <formula>"Muy Alta"</formula>
    </cfRule>
    <cfRule type="cellIs" dxfId="1797" priority="2566" operator="equal">
      <formula>"Alta"</formula>
    </cfRule>
    <cfRule type="cellIs" dxfId="1796" priority="2567" operator="equal">
      <formula>"Media"</formula>
    </cfRule>
    <cfRule type="cellIs" dxfId="1795" priority="2568" operator="equal">
      <formula>"Baja"</formula>
    </cfRule>
    <cfRule type="cellIs" dxfId="1794" priority="2569" operator="equal">
      <formula>"Muy Baja"</formula>
    </cfRule>
  </conditionalFormatting>
  <conditionalFormatting sqref="N119">
    <cfRule type="cellIs" dxfId="1793" priority="2583" operator="equal">
      <formula>"Catastrófico"</formula>
    </cfRule>
    <cfRule type="cellIs" dxfId="1792" priority="2584" operator="equal">
      <formula>"Mayor"</formula>
    </cfRule>
    <cfRule type="cellIs" dxfId="1791" priority="2585" operator="equal">
      <formula>"Moderado"</formula>
    </cfRule>
    <cfRule type="cellIs" dxfId="1790" priority="2586" operator="equal">
      <formula>"Menor"</formula>
    </cfRule>
    <cfRule type="cellIs" dxfId="1789" priority="2587" operator="equal">
      <formula>"Leve"</formula>
    </cfRule>
  </conditionalFormatting>
  <conditionalFormatting sqref="P119">
    <cfRule type="cellIs" dxfId="1788" priority="2579" operator="equal">
      <formula>"Extremo"</formula>
    </cfRule>
    <cfRule type="cellIs" dxfId="1787" priority="2580" operator="equal">
      <formula>"Alto"</formula>
    </cfRule>
    <cfRule type="cellIs" dxfId="1786" priority="2581" operator="equal">
      <formula>"Moderado"</formula>
    </cfRule>
    <cfRule type="cellIs" dxfId="1785" priority="2582" operator="equal">
      <formula>"Bajo"</formula>
    </cfRule>
  </conditionalFormatting>
  <conditionalFormatting sqref="AB119:AB121">
    <cfRule type="expression" dxfId="1784" priority="2550">
      <formula>IF($AB119="Casi seguro",1,0)</formula>
    </cfRule>
    <cfRule type="expression" dxfId="1783" priority="2551">
      <formula>IF($AB119="Probable",1,0)</formula>
    </cfRule>
    <cfRule type="expression" dxfId="1782" priority="2552">
      <formula>IF($AB119="Posible",1,0)</formula>
    </cfRule>
    <cfRule type="expression" dxfId="1781" priority="2553">
      <formula>IF($AB119="Improbable",1,0)</formula>
    </cfRule>
    <cfRule type="expression" dxfId="1780" priority="2554">
      <formula>IF($AB119="Rara vez",1,0)</formula>
    </cfRule>
  </conditionalFormatting>
  <conditionalFormatting sqref="AB119">
    <cfRule type="cellIs" dxfId="1779" priority="2555" operator="equal">
      <formula>"Muy Alta"</formula>
    </cfRule>
    <cfRule type="cellIs" dxfId="1778" priority="2556" operator="equal">
      <formula>"Alta"</formula>
    </cfRule>
    <cfRule type="cellIs" dxfId="1777" priority="2557" operator="equal">
      <formula>"Media"</formula>
    </cfRule>
    <cfRule type="cellIs" dxfId="1776" priority="2558" operator="equal">
      <formula>"Baja"</formula>
    </cfRule>
    <cfRule type="cellIs" dxfId="1775" priority="2559" operator="equal">
      <formula>"Muy Baja"</formula>
    </cfRule>
  </conditionalFormatting>
  <conditionalFormatting sqref="AD119">
    <cfRule type="cellIs" dxfId="1774" priority="2574" operator="equal">
      <formula>"Catastrófico"</formula>
    </cfRule>
    <cfRule type="cellIs" dxfId="1773" priority="2575" operator="equal">
      <formula>"Mayor"</formula>
    </cfRule>
    <cfRule type="cellIs" dxfId="1772" priority="2576" operator="equal">
      <formula>"Moderado"</formula>
    </cfRule>
    <cfRule type="cellIs" dxfId="1771" priority="2577" operator="equal">
      <formula>"Menor"</formula>
    </cfRule>
    <cfRule type="cellIs" dxfId="1770" priority="2578" operator="equal">
      <formula>"Leve"</formula>
    </cfRule>
  </conditionalFormatting>
  <conditionalFormatting sqref="AF119">
    <cfRule type="cellIs" dxfId="1769" priority="2570" operator="equal">
      <formula>"Extremo"</formula>
    </cfRule>
    <cfRule type="cellIs" dxfId="1768" priority="2571" operator="equal">
      <formula>"Alto"</formula>
    </cfRule>
    <cfRule type="cellIs" dxfId="1767" priority="2572" operator="equal">
      <formula>"Moderado"</formula>
    </cfRule>
    <cfRule type="cellIs" dxfId="1766" priority="2573" operator="equal">
      <formula>"Bajo"</formula>
    </cfRule>
  </conditionalFormatting>
  <conditionalFormatting sqref="AI119:AL121">
    <cfRule type="expression" dxfId="1765" priority="2547">
      <formula>IF(OR($AG119="Evitar",$AG119="Compartir",$AG119="Aceptar",$AG119="Reducir (Transferir)"),1,0)</formula>
    </cfRule>
    <cfRule type="expression" dxfId="1764" priority="2548">
      <formula>IF(AND($AF119="Moderado",OR($H119="Gestión",$H119="Seguridad de la Información (Pérdida de la Disponibilidad)",$H119="Seguridad de la Información (Pérdida de la Integridad)",$H119="Seguridad de la Información (Pérdida de Confidencialidad)",$H119="Fuga de Capital Intelectual",$H119="Estratégico")),1,0)</formula>
    </cfRule>
    <cfRule type="expression" dxfId="1763" priority="2549">
      <formula>IF($AF119="Bajo",1,0)</formula>
    </cfRule>
  </conditionalFormatting>
  <conditionalFormatting sqref="K116:K118">
    <cfRule type="expression" dxfId="1762" priority="2519">
      <formula>IF($K116="Casi seguro",1,0)</formula>
    </cfRule>
    <cfRule type="expression" dxfId="1761" priority="2520">
      <formula>IF($K116="Probable",1,0)</formula>
    </cfRule>
    <cfRule type="expression" dxfId="1760" priority="2521">
      <formula>IF($K116="Posible",1,0)</formula>
    </cfRule>
    <cfRule type="expression" dxfId="1759" priority="2522">
      <formula>IF($K116="Improbable",1,0)</formula>
    </cfRule>
    <cfRule type="expression" dxfId="1758" priority="2523">
      <formula>IF($K116="Rara vez",1,0)</formula>
    </cfRule>
  </conditionalFormatting>
  <conditionalFormatting sqref="K116">
    <cfRule type="cellIs" dxfId="1757" priority="2524" operator="equal">
      <formula>"Muy Alta"</formula>
    </cfRule>
    <cfRule type="cellIs" dxfId="1756" priority="2525" operator="equal">
      <formula>"Alta"</formula>
    </cfRule>
    <cfRule type="cellIs" dxfId="1755" priority="2526" operator="equal">
      <formula>"Media"</formula>
    </cfRule>
    <cfRule type="cellIs" dxfId="1754" priority="2527" operator="equal">
      <formula>"Baja"</formula>
    </cfRule>
    <cfRule type="cellIs" dxfId="1753" priority="2528" operator="equal">
      <formula>"Muy Baja"</formula>
    </cfRule>
  </conditionalFormatting>
  <conditionalFormatting sqref="N116">
    <cfRule type="cellIs" dxfId="1752" priority="2542" operator="equal">
      <formula>"Catastrófico"</formula>
    </cfRule>
    <cfRule type="cellIs" dxfId="1751" priority="2543" operator="equal">
      <formula>"Mayor"</formula>
    </cfRule>
    <cfRule type="cellIs" dxfId="1750" priority="2544" operator="equal">
      <formula>"Moderado"</formula>
    </cfRule>
    <cfRule type="cellIs" dxfId="1749" priority="2545" operator="equal">
      <formula>"Menor"</formula>
    </cfRule>
    <cfRule type="cellIs" dxfId="1748" priority="2546" operator="equal">
      <formula>"Leve"</formula>
    </cfRule>
  </conditionalFormatting>
  <conditionalFormatting sqref="P116">
    <cfRule type="cellIs" dxfId="1747" priority="2538" operator="equal">
      <formula>"Extremo"</formula>
    </cfRule>
    <cfRule type="cellIs" dxfId="1746" priority="2539" operator="equal">
      <formula>"Alto"</formula>
    </cfRule>
    <cfRule type="cellIs" dxfId="1745" priority="2540" operator="equal">
      <formula>"Moderado"</formula>
    </cfRule>
    <cfRule type="cellIs" dxfId="1744" priority="2541" operator="equal">
      <formula>"Bajo"</formula>
    </cfRule>
  </conditionalFormatting>
  <conditionalFormatting sqref="AB116:AB118">
    <cfRule type="expression" dxfId="1743" priority="2509">
      <formula>IF($AB116="Casi seguro",1,0)</formula>
    </cfRule>
    <cfRule type="expression" dxfId="1742" priority="2510">
      <formula>IF($AB116="Probable",1,0)</formula>
    </cfRule>
    <cfRule type="expression" dxfId="1741" priority="2511">
      <formula>IF($AB116="Posible",1,0)</formula>
    </cfRule>
    <cfRule type="expression" dxfId="1740" priority="2512">
      <formula>IF($AB116="Improbable",1,0)</formula>
    </cfRule>
    <cfRule type="expression" dxfId="1739" priority="2513">
      <formula>IF($AB116="Rara vez",1,0)</formula>
    </cfRule>
  </conditionalFormatting>
  <conditionalFormatting sqref="AB116">
    <cfRule type="cellIs" dxfId="1738" priority="2514" operator="equal">
      <formula>"Muy Alta"</formula>
    </cfRule>
    <cfRule type="cellIs" dxfId="1737" priority="2515" operator="equal">
      <formula>"Alta"</formula>
    </cfRule>
    <cfRule type="cellIs" dxfId="1736" priority="2516" operator="equal">
      <formula>"Media"</formula>
    </cfRule>
    <cfRule type="cellIs" dxfId="1735" priority="2517" operator="equal">
      <formula>"Baja"</formula>
    </cfRule>
    <cfRule type="cellIs" dxfId="1734" priority="2518" operator="equal">
      <formula>"Muy Baja"</formula>
    </cfRule>
  </conditionalFormatting>
  <conditionalFormatting sqref="AD116">
    <cfRule type="cellIs" dxfId="1733" priority="2533" operator="equal">
      <formula>"Catastrófico"</formula>
    </cfRule>
    <cfRule type="cellIs" dxfId="1732" priority="2534" operator="equal">
      <formula>"Mayor"</formula>
    </cfRule>
    <cfRule type="cellIs" dxfId="1731" priority="2535" operator="equal">
      <formula>"Moderado"</formula>
    </cfRule>
    <cfRule type="cellIs" dxfId="1730" priority="2536" operator="equal">
      <formula>"Menor"</formula>
    </cfRule>
    <cfRule type="cellIs" dxfId="1729" priority="2537" operator="equal">
      <formula>"Leve"</formula>
    </cfRule>
  </conditionalFormatting>
  <conditionalFormatting sqref="AF116">
    <cfRule type="cellIs" dxfId="1728" priority="2529" operator="equal">
      <formula>"Extremo"</formula>
    </cfRule>
    <cfRule type="cellIs" dxfId="1727" priority="2530" operator="equal">
      <formula>"Alto"</formula>
    </cfRule>
    <cfRule type="cellIs" dxfId="1726" priority="2531" operator="equal">
      <formula>"Moderado"</formula>
    </cfRule>
    <cfRule type="cellIs" dxfId="1725" priority="2532" operator="equal">
      <formula>"Bajo"</formula>
    </cfRule>
  </conditionalFormatting>
  <conditionalFormatting sqref="AI116:AL118">
    <cfRule type="expression" dxfId="1724" priority="2506">
      <formula>IF(OR($AG116="Evitar",$AG116="Compartir",$AG116="Aceptar",$AG116="Reducir (Transferir)"),1,0)</formula>
    </cfRule>
    <cfRule type="expression" dxfId="1723" priority="2507">
      <formula>IF(AND($AF116="Moderado",OR($H116="Gestión",$H116="Seguridad de la Información (Pérdida de la Disponibilidad)",$H116="Seguridad de la Información (Pérdida de la Integridad)",$H116="Seguridad de la Información (Pérdida de Confidencialidad)",$H116="Fuga de Capital Intelectual",$H116="Estratégico")),1,0)</formula>
    </cfRule>
    <cfRule type="expression" dxfId="1722" priority="2508">
      <formula>IF($AF116="Bajo",1,0)</formula>
    </cfRule>
  </conditionalFormatting>
  <conditionalFormatting sqref="K104:K106">
    <cfRule type="expression" dxfId="1721" priority="2478">
      <formula>IF($K104="Casi seguro",1,0)</formula>
    </cfRule>
    <cfRule type="expression" dxfId="1720" priority="2479">
      <formula>IF($K104="Probable",1,0)</formula>
    </cfRule>
    <cfRule type="expression" dxfId="1719" priority="2480">
      <formula>IF($K104="Posible",1,0)</formula>
    </cfRule>
    <cfRule type="expression" dxfId="1718" priority="2481">
      <formula>IF($K104="Improbable",1,0)</formula>
    </cfRule>
    <cfRule type="expression" dxfId="1717" priority="2482">
      <formula>IF($K104="Rara vez",1,0)</formula>
    </cfRule>
  </conditionalFormatting>
  <conditionalFormatting sqref="K104">
    <cfRule type="cellIs" dxfId="1716" priority="2483" operator="equal">
      <formula>"Muy Alta"</formula>
    </cfRule>
    <cfRule type="cellIs" dxfId="1715" priority="2484" operator="equal">
      <formula>"Alta"</formula>
    </cfRule>
    <cfRule type="cellIs" dxfId="1714" priority="2485" operator="equal">
      <formula>"Media"</formula>
    </cfRule>
    <cfRule type="cellIs" dxfId="1713" priority="2486" operator="equal">
      <formula>"Baja"</formula>
    </cfRule>
    <cfRule type="cellIs" dxfId="1712" priority="2487" operator="equal">
      <formula>"Muy Baja"</formula>
    </cfRule>
  </conditionalFormatting>
  <conditionalFormatting sqref="N104">
    <cfRule type="cellIs" dxfId="1711" priority="2501" operator="equal">
      <formula>"Catastrófico"</formula>
    </cfRule>
    <cfRule type="cellIs" dxfId="1710" priority="2502" operator="equal">
      <formula>"Mayor"</formula>
    </cfRule>
    <cfRule type="cellIs" dxfId="1709" priority="2503" operator="equal">
      <formula>"Moderado"</formula>
    </cfRule>
    <cfRule type="cellIs" dxfId="1708" priority="2504" operator="equal">
      <formula>"Menor"</formula>
    </cfRule>
    <cfRule type="cellIs" dxfId="1707" priority="2505" operator="equal">
      <formula>"Leve"</formula>
    </cfRule>
  </conditionalFormatting>
  <conditionalFormatting sqref="P104">
    <cfRule type="cellIs" dxfId="1706" priority="2497" operator="equal">
      <formula>"Extremo"</formula>
    </cfRule>
    <cfRule type="cellIs" dxfId="1705" priority="2498" operator="equal">
      <formula>"Alto"</formula>
    </cfRule>
    <cfRule type="cellIs" dxfId="1704" priority="2499" operator="equal">
      <formula>"Moderado"</formula>
    </cfRule>
    <cfRule type="cellIs" dxfId="1703" priority="2500" operator="equal">
      <formula>"Bajo"</formula>
    </cfRule>
  </conditionalFormatting>
  <conditionalFormatting sqref="AB104:AB106">
    <cfRule type="expression" dxfId="1702" priority="2468">
      <formula>IF($AB104="Casi seguro",1,0)</formula>
    </cfRule>
    <cfRule type="expression" dxfId="1701" priority="2469">
      <formula>IF($AB104="Probable",1,0)</formula>
    </cfRule>
    <cfRule type="expression" dxfId="1700" priority="2470">
      <formula>IF($AB104="Posible",1,0)</formula>
    </cfRule>
    <cfRule type="expression" dxfId="1699" priority="2471">
      <formula>IF($AB104="Improbable",1,0)</formula>
    </cfRule>
    <cfRule type="expression" dxfId="1698" priority="2472">
      <formula>IF($AB104="Rara vez",1,0)</formula>
    </cfRule>
  </conditionalFormatting>
  <conditionalFormatting sqref="AB104">
    <cfRule type="cellIs" dxfId="1697" priority="2473" operator="equal">
      <formula>"Muy Alta"</formula>
    </cfRule>
    <cfRule type="cellIs" dxfId="1696" priority="2474" operator="equal">
      <formula>"Alta"</formula>
    </cfRule>
    <cfRule type="cellIs" dxfId="1695" priority="2475" operator="equal">
      <formula>"Media"</formula>
    </cfRule>
    <cfRule type="cellIs" dxfId="1694" priority="2476" operator="equal">
      <formula>"Baja"</formula>
    </cfRule>
    <cfRule type="cellIs" dxfId="1693" priority="2477" operator="equal">
      <formula>"Muy Baja"</formula>
    </cfRule>
  </conditionalFormatting>
  <conditionalFormatting sqref="AD104">
    <cfRule type="cellIs" dxfId="1692" priority="2492" operator="equal">
      <formula>"Catastrófico"</formula>
    </cfRule>
    <cfRule type="cellIs" dxfId="1691" priority="2493" operator="equal">
      <formula>"Mayor"</formula>
    </cfRule>
    <cfRule type="cellIs" dxfId="1690" priority="2494" operator="equal">
      <formula>"Moderado"</formula>
    </cfRule>
    <cfRule type="cellIs" dxfId="1689" priority="2495" operator="equal">
      <formula>"Menor"</formula>
    </cfRule>
    <cfRule type="cellIs" dxfId="1688" priority="2496" operator="equal">
      <formula>"Leve"</formula>
    </cfRule>
  </conditionalFormatting>
  <conditionalFormatting sqref="AF104">
    <cfRule type="cellIs" dxfId="1687" priority="2488" operator="equal">
      <formula>"Extremo"</formula>
    </cfRule>
    <cfRule type="cellIs" dxfId="1686" priority="2489" operator="equal">
      <formula>"Alto"</formula>
    </cfRule>
    <cfRule type="cellIs" dxfId="1685" priority="2490" operator="equal">
      <formula>"Moderado"</formula>
    </cfRule>
    <cfRule type="cellIs" dxfId="1684" priority="2491" operator="equal">
      <formula>"Bajo"</formula>
    </cfRule>
  </conditionalFormatting>
  <conditionalFormatting sqref="AI104:AL106">
    <cfRule type="expression" dxfId="1683" priority="2465">
      <formula>IF(OR($AG104="Evitar",$AG104="Compartir",$AG104="Aceptar",$AG104="Reducir (Transferir)"),1,0)</formula>
    </cfRule>
    <cfRule type="expression" dxfId="1682" priority="2466">
      <formula>IF(AND($AF104="Moderado",OR($H104="Gestión",$H104="Seguridad de la Información (Pérdida de la Disponibilidad)",$H104="Seguridad de la Información (Pérdida de la Integridad)",$H104="Seguridad de la Información (Pérdida de Confidencialidad)",$H104="Fuga de Capital Intelectual",$H104="Estratégico")),1,0)</formula>
    </cfRule>
    <cfRule type="expression" dxfId="1681" priority="2467">
      <formula>IF($AF104="Bajo",1,0)</formula>
    </cfRule>
  </conditionalFormatting>
  <conditionalFormatting sqref="K101:K103">
    <cfRule type="expression" dxfId="1680" priority="2437">
      <formula>IF($K101="Casi seguro",1,0)</formula>
    </cfRule>
    <cfRule type="expression" dxfId="1679" priority="2438">
      <formula>IF($K101="Probable",1,0)</formula>
    </cfRule>
    <cfRule type="expression" dxfId="1678" priority="2439">
      <formula>IF($K101="Posible",1,0)</formula>
    </cfRule>
    <cfRule type="expression" dxfId="1677" priority="2440">
      <formula>IF($K101="Improbable",1,0)</formula>
    </cfRule>
    <cfRule type="expression" dxfId="1676" priority="2441">
      <formula>IF($K101="Rara vez",1,0)</formula>
    </cfRule>
  </conditionalFormatting>
  <conditionalFormatting sqref="K101">
    <cfRule type="cellIs" dxfId="1675" priority="2442" operator="equal">
      <formula>"Muy Alta"</formula>
    </cfRule>
    <cfRule type="cellIs" dxfId="1674" priority="2443" operator="equal">
      <formula>"Alta"</formula>
    </cfRule>
    <cfRule type="cellIs" dxfId="1673" priority="2444" operator="equal">
      <formula>"Media"</formula>
    </cfRule>
    <cfRule type="cellIs" dxfId="1672" priority="2445" operator="equal">
      <formula>"Baja"</formula>
    </cfRule>
    <cfRule type="cellIs" dxfId="1671" priority="2446" operator="equal">
      <formula>"Muy Baja"</formula>
    </cfRule>
  </conditionalFormatting>
  <conditionalFormatting sqref="N101">
    <cfRule type="cellIs" dxfId="1670" priority="2460" operator="equal">
      <formula>"Catastrófico"</formula>
    </cfRule>
    <cfRule type="cellIs" dxfId="1669" priority="2461" operator="equal">
      <formula>"Mayor"</formula>
    </cfRule>
    <cfRule type="cellIs" dxfId="1668" priority="2462" operator="equal">
      <formula>"Moderado"</formula>
    </cfRule>
    <cfRule type="cellIs" dxfId="1667" priority="2463" operator="equal">
      <formula>"Menor"</formula>
    </cfRule>
    <cfRule type="cellIs" dxfId="1666" priority="2464" operator="equal">
      <formula>"Leve"</formula>
    </cfRule>
  </conditionalFormatting>
  <conditionalFormatting sqref="P101">
    <cfRule type="cellIs" dxfId="1665" priority="2456" operator="equal">
      <formula>"Extremo"</formula>
    </cfRule>
    <cfRule type="cellIs" dxfId="1664" priority="2457" operator="equal">
      <formula>"Alto"</formula>
    </cfRule>
    <cfRule type="cellIs" dxfId="1663" priority="2458" operator="equal">
      <formula>"Moderado"</formula>
    </cfRule>
    <cfRule type="cellIs" dxfId="1662" priority="2459" operator="equal">
      <formula>"Bajo"</formula>
    </cfRule>
  </conditionalFormatting>
  <conditionalFormatting sqref="AB101:AB103">
    <cfRule type="expression" dxfId="1661" priority="2427">
      <formula>IF($AB101="Casi seguro",1,0)</formula>
    </cfRule>
    <cfRule type="expression" dxfId="1660" priority="2428">
      <formula>IF($AB101="Probable",1,0)</formula>
    </cfRule>
    <cfRule type="expression" dxfId="1659" priority="2429">
      <formula>IF($AB101="Posible",1,0)</formula>
    </cfRule>
    <cfRule type="expression" dxfId="1658" priority="2430">
      <formula>IF($AB101="Improbable",1,0)</formula>
    </cfRule>
    <cfRule type="expression" dxfId="1657" priority="2431">
      <formula>IF($AB101="Rara vez",1,0)</formula>
    </cfRule>
  </conditionalFormatting>
  <conditionalFormatting sqref="AB101">
    <cfRule type="cellIs" dxfId="1656" priority="2432" operator="equal">
      <formula>"Muy Alta"</formula>
    </cfRule>
    <cfRule type="cellIs" dxfId="1655" priority="2433" operator="equal">
      <formula>"Alta"</formula>
    </cfRule>
    <cfRule type="cellIs" dxfId="1654" priority="2434" operator="equal">
      <formula>"Media"</formula>
    </cfRule>
    <cfRule type="cellIs" dxfId="1653" priority="2435" operator="equal">
      <formula>"Baja"</formula>
    </cfRule>
    <cfRule type="cellIs" dxfId="1652" priority="2436" operator="equal">
      <formula>"Muy Baja"</formula>
    </cfRule>
  </conditionalFormatting>
  <conditionalFormatting sqref="AD101">
    <cfRule type="cellIs" dxfId="1651" priority="2451" operator="equal">
      <formula>"Catastrófico"</formula>
    </cfRule>
    <cfRule type="cellIs" dxfId="1650" priority="2452" operator="equal">
      <formula>"Mayor"</formula>
    </cfRule>
    <cfRule type="cellIs" dxfId="1649" priority="2453" operator="equal">
      <formula>"Moderado"</formula>
    </cfRule>
    <cfRule type="cellIs" dxfId="1648" priority="2454" operator="equal">
      <formula>"Menor"</formula>
    </cfRule>
    <cfRule type="cellIs" dxfId="1647" priority="2455" operator="equal">
      <formula>"Leve"</formula>
    </cfRule>
  </conditionalFormatting>
  <conditionalFormatting sqref="AF101">
    <cfRule type="cellIs" dxfId="1646" priority="2447" operator="equal">
      <formula>"Extremo"</formula>
    </cfRule>
    <cfRule type="cellIs" dxfId="1645" priority="2448" operator="equal">
      <formula>"Alto"</formula>
    </cfRule>
    <cfRule type="cellIs" dxfId="1644" priority="2449" operator="equal">
      <formula>"Moderado"</formula>
    </cfRule>
    <cfRule type="cellIs" dxfId="1643" priority="2450" operator="equal">
      <formula>"Bajo"</formula>
    </cfRule>
  </conditionalFormatting>
  <conditionalFormatting sqref="AI101:AL103">
    <cfRule type="expression" dxfId="1642" priority="2424">
      <formula>IF(OR($AG101="Evitar",$AG101="Compartir",$AG101="Aceptar",$AG101="Reducir (Transferir)"),1,0)</formula>
    </cfRule>
    <cfRule type="expression" dxfId="1641" priority="2425">
      <formula>IF(AND($AF101="Moderado",OR($H101="Gestión",$H101="Seguridad de la Información (Pérdida de la Disponibilidad)",$H101="Seguridad de la Información (Pérdida de la Integridad)",$H101="Seguridad de la Información (Pérdida de Confidencialidad)",$H101="Fuga de Capital Intelectual",$H101="Estratégico")),1,0)</formula>
    </cfRule>
    <cfRule type="expression" dxfId="1640" priority="2426">
      <formula>IF($AF101="Bajo",1,0)</formula>
    </cfRule>
  </conditionalFormatting>
  <conditionalFormatting sqref="K113:K115">
    <cfRule type="expression" dxfId="1639" priority="2355">
      <formula>IF($K113="Casi seguro",1,0)</formula>
    </cfRule>
    <cfRule type="expression" dxfId="1638" priority="2356">
      <formula>IF($K113="Probable",1,0)</formula>
    </cfRule>
    <cfRule type="expression" dxfId="1637" priority="2357">
      <formula>IF($K113="Posible",1,0)</formula>
    </cfRule>
    <cfRule type="expression" dxfId="1636" priority="2358">
      <formula>IF($K113="Improbable",1,0)</formula>
    </cfRule>
    <cfRule type="expression" dxfId="1635" priority="2359">
      <formula>IF($K113="Rara vez",1,0)</formula>
    </cfRule>
  </conditionalFormatting>
  <conditionalFormatting sqref="K113">
    <cfRule type="cellIs" dxfId="1634" priority="2360" operator="equal">
      <formula>"Muy Alta"</formula>
    </cfRule>
    <cfRule type="cellIs" dxfId="1633" priority="2361" operator="equal">
      <formula>"Alta"</formula>
    </cfRule>
    <cfRule type="cellIs" dxfId="1632" priority="2362" operator="equal">
      <formula>"Media"</formula>
    </cfRule>
    <cfRule type="cellIs" dxfId="1631" priority="2363" operator="equal">
      <formula>"Baja"</formula>
    </cfRule>
    <cfRule type="cellIs" dxfId="1630" priority="2364" operator="equal">
      <formula>"Muy Baja"</formula>
    </cfRule>
  </conditionalFormatting>
  <conditionalFormatting sqref="N113">
    <cfRule type="cellIs" dxfId="1629" priority="2378" operator="equal">
      <formula>"Catastrófico"</formula>
    </cfRule>
    <cfRule type="cellIs" dxfId="1628" priority="2379" operator="equal">
      <formula>"Mayor"</formula>
    </cfRule>
    <cfRule type="cellIs" dxfId="1627" priority="2380" operator="equal">
      <formula>"Moderado"</formula>
    </cfRule>
    <cfRule type="cellIs" dxfId="1626" priority="2381" operator="equal">
      <formula>"Menor"</formula>
    </cfRule>
    <cfRule type="cellIs" dxfId="1625" priority="2382" operator="equal">
      <formula>"Leve"</formula>
    </cfRule>
  </conditionalFormatting>
  <conditionalFormatting sqref="P113">
    <cfRule type="cellIs" dxfId="1624" priority="2374" operator="equal">
      <formula>"Extremo"</formula>
    </cfRule>
    <cfRule type="cellIs" dxfId="1623" priority="2375" operator="equal">
      <formula>"Alto"</formula>
    </cfRule>
    <cfRule type="cellIs" dxfId="1622" priority="2376" operator="equal">
      <formula>"Moderado"</formula>
    </cfRule>
    <cfRule type="cellIs" dxfId="1621" priority="2377" operator="equal">
      <formula>"Bajo"</formula>
    </cfRule>
  </conditionalFormatting>
  <conditionalFormatting sqref="AB113:AB115">
    <cfRule type="expression" dxfId="1620" priority="2345">
      <formula>IF($AB113="Casi seguro",1,0)</formula>
    </cfRule>
    <cfRule type="expression" dxfId="1619" priority="2346">
      <formula>IF($AB113="Probable",1,0)</formula>
    </cfRule>
    <cfRule type="expression" dxfId="1618" priority="2347">
      <formula>IF($AB113="Posible",1,0)</formula>
    </cfRule>
    <cfRule type="expression" dxfId="1617" priority="2348">
      <formula>IF($AB113="Improbable",1,0)</formula>
    </cfRule>
    <cfRule type="expression" dxfId="1616" priority="2349">
      <formula>IF($AB113="Rara vez",1,0)</formula>
    </cfRule>
  </conditionalFormatting>
  <conditionalFormatting sqref="AB113">
    <cfRule type="cellIs" dxfId="1615" priority="2350" operator="equal">
      <formula>"Muy Alta"</formula>
    </cfRule>
    <cfRule type="cellIs" dxfId="1614" priority="2351" operator="equal">
      <formula>"Alta"</formula>
    </cfRule>
    <cfRule type="cellIs" dxfId="1613" priority="2352" operator="equal">
      <formula>"Media"</formula>
    </cfRule>
    <cfRule type="cellIs" dxfId="1612" priority="2353" operator="equal">
      <formula>"Baja"</formula>
    </cfRule>
    <cfRule type="cellIs" dxfId="1611" priority="2354" operator="equal">
      <formula>"Muy Baja"</formula>
    </cfRule>
  </conditionalFormatting>
  <conditionalFormatting sqref="AD113">
    <cfRule type="cellIs" dxfId="1610" priority="2369" operator="equal">
      <formula>"Catastrófico"</formula>
    </cfRule>
    <cfRule type="cellIs" dxfId="1609" priority="2370" operator="equal">
      <formula>"Mayor"</formula>
    </cfRule>
    <cfRule type="cellIs" dxfId="1608" priority="2371" operator="equal">
      <formula>"Moderado"</formula>
    </cfRule>
    <cfRule type="cellIs" dxfId="1607" priority="2372" operator="equal">
      <formula>"Menor"</formula>
    </cfRule>
    <cfRule type="cellIs" dxfId="1606" priority="2373" operator="equal">
      <formula>"Leve"</formula>
    </cfRule>
  </conditionalFormatting>
  <conditionalFormatting sqref="AF113">
    <cfRule type="cellIs" dxfId="1605" priority="2365" operator="equal">
      <formula>"Extremo"</formula>
    </cfRule>
    <cfRule type="cellIs" dxfId="1604" priority="2366" operator="equal">
      <formula>"Alto"</formula>
    </cfRule>
    <cfRule type="cellIs" dxfId="1603" priority="2367" operator="equal">
      <formula>"Moderado"</formula>
    </cfRule>
    <cfRule type="cellIs" dxfId="1602" priority="2368" operator="equal">
      <formula>"Bajo"</formula>
    </cfRule>
  </conditionalFormatting>
  <conditionalFormatting sqref="AI113:AL115">
    <cfRule type="expression" dxfId="1601" priority="2342">
      <formula>IF(OR($AG113="Evitar",$AG113="Compartir",$AG113="Aceptar",$AG113="Reducir (Transferir)"),1,0)</formula>
    </cfRule>
    <cfRule type="expression" dxfId="1600" priority="2343">
      <formula>IF(AND($AF113="Moderado",OR($H113="Gestión",$H113="Seguridad de la Información (Pérdida de la Disponibilidad)",$H113="Seguridad de la Información (Pérdida de la Integridad)",$H113="Seguridad de la Información (Pérdida de Confidencialidad)",$H113="Fuga de Capital Intelectual",$H113="Estratégico")),1,0)</formula>
    </cfRule>
    <cfRule type="expression" dxfId="1599" priority="2344">
      <formula>IF($AF113="Bajo",1,0)</formula>
    </cfRule>
  </conditionalFormatting>
  <conditionalFormatting sqref="K110:K112">
    <cfRule type="expression" dxfId="1598" priority="2314">
      <formula>IF($K110="Casi seguro",1,0)</formula>
    </cfRule>
    <cfRule type="expression" dxfId="1597" priority="2315">
      <formula>IF($K110="Probable",1,0)</formula>
    </cfRule>
    <cfRule type="expression" dxfId="1596" priority="2316">
      <formula>IF($K110="Posible",1,0)</formula>
    </cfRule>
    <cfRule type="expression" dxfId="1595" priority="2317">
      <formula>IF($K110="Improbable",1,0)</formula>
    </cfRule>
    <cfRule type="expression" dxfId="1594" priority="2318">
      <formula>IF($K110="Rara vez",1,0)</formula>
    </cfRule>
  </conditionalFormatting>
  <conditionalFormatting sqref="K110">
    <cfRule type="cellIs" dxfId="1593" priority="2319" operator="equal">
      <formula>"Muy Alta"</formula>
    </cfRule>
    <cfRule type="cellIs" dxfId="1592" priority="2320" operator="equal">
      <formula>"Alta"</formula>
    </cfRule>
    <cfRule type="cellIs" dxfId="1591" priority="2321" operator="equal">
      <formula>"Media"</formula>
    </cfRule>
    <cfRule type="cellIs" dxfId="1590" priority="2322" operator="equal">
      <formula>"Baja"</formula>
    </cfRule>
    <cfRule type="cellIs" dxfId="1589" priority="2323" operator="equal">
      <formula>"Muy Baja"</formula>
    </cfRule>
  </conditionalFormatting>
  <conditionalFormatting sqref="N110">
    <cfRule type="cellIs" dxfId="1588" priority="2337" operator="equal">
      <formula>"Catastrófico"</formula>
    </cfRule>
    <cfRule type="cellIs" dxfId="1587" priority="2338" operator="equal">
      <formula>"Mayor"</formula>
    </cfRule>
    <cfRule type="cellIs" dxfId="1586" priority="2339" operator="equal">
      <formula>"Moderado"</formula>
    </cfRule>
    <cfRule type="cellIs" dxfId="1585" priority="2340" operator="equal">
      <formula>"Menor"</formula>
    </cfRule>
    <cfRule type="cellIs" dxfId="1584" priority="2341" operator="equal">
      <formula>"Leve"</formula>
    </cfRule>
  </conditionalFormatting>
  <conditionalFormatting sqref="P110">
    <cfRule type="cellIs" dxfId="1583" priority="2333" operator="equal">
      <formula>"Extremo"</formula>
    </cfRule>
    <cfRule type="cellIs" dxfId="1582" priority="2334" operator="equal">
      <formula>"Alto"</formula>
    </cfRule>
    <cfRule type="cellIs" dxfId="1581" priority="2335" operator="equal">
      <formula>"Moderado"</formula>
    </cfRule>
    <cfRule type="cellIs" dxfId="1580" priority="2336" operator="equal">
      <formula>"Bajo"</formula>
    </cfRule>
  </conditionalFormatting>
  <conditionalFormatting sqref="AB110:AB112">
    <cfRule type="expression" dxfId="1579" priority="2304">
      <formula>IF($AB110="Casi seguro",1,0)</formula>
    </cfRule>
    <cfRule type="expression" dxfId="1578" priority="2305">
      <formula>IF($AB110="Probable",1,0)</formula>
    </cfRule>
    <cfRule type="expression" dxfId="1577" priority="2306">
      <formula>IF($AB110="Posible",1,0)</formula>
    </cfRule>
    <cfRule type="expression" dxfId="1576" priority="2307">
      <formula>IF($AB110="Improbable",1,0)</formula>
    </cfRule>
    <cfRule type="expression" dxfId="1575" priority="2308">
      <formula>IF($AB110="Rara vez",1,0)</formula>
    </cfRule>
  </conditionalFormatting>
  <conditionalFormatting sqref="AB110">
    <cfRule type="cellIs" dxfId="1574" priority="2309" operator="equal">
      <formula>"Muy Alta"</formula>
    </cfRule>
    <cfRule type="cellIs" dxfId="1573" priority="2310" operator="equal">
      <formula>"Alta"</formula>
    </cfRule>
    <cfRule type="cellIs" dxfId="1572" priority="2311" operator="equal">
      <formula>"Media"</formula>
    </cfRule>
    <cfRule type="cellIs" dxfId="1571" priority="2312" operator="equal">
      <formula>"Baja"</formula>
    </cfRule>
    <cfRule type="cellIs" dxfId="1570" priority="2313" operator="equal">
      <formula>"Muy Baja"</formula>
    </cfRule>
  </conditionalFormatting>
  <conditionalFormatting sqref="AD110">
    <cfRule type="cellIs" dxfId="1569" priority="2328" operator="equal">
      <formula>"Catastrófico"</formula>
    </cfRule>
    <cfRule type="cellIs" dxfId="1568" priority="2329" operator="equal">
      <formula>"Mayor"</formula>
    </cfRule>
    <cfRule type="cellIs" dxfId="1567" priority="2330" operator="equal">
      <formula>"Moderado"</formula>
    </cfRule>
    <cfRule type="cellIs" dxfId="1566" priority="2331" operator="equal">
      <formula>"Menor"</formula>
    </cfRule>
    <cfRule type="cellIs" dxfId="1565" priority="2332" operator="equal">
      <formula>"Leve"</formula>
    </cfRule>
  </conditionalFormatting>
  <conditionalFormatting sqref="AF110">
    <cfRule type="cellIs" dxfId="1564" priority="2324" operator="equal">
      <formula>"Extremo"</formula>
    </cfRule>
    <cfRule type="cellIs" dxfId="1563" priority="2325" operator="equal">
      <formula>"Alto"</formula>
    </cfRule>
    <cfRule type="cellIs" dxfId="1562" priority="2326" operator="equal">
      <formula>"Moderado"</formula>
    </cfRule>
    <cfRule type="cellIs" dxfId="1561" priority="2327" operator="equal">
      <formula>"Bajo"</formula>
    </cfRule>
  </conditionalFormatting>
  <conditionalFormatting sqref="AI110:AL112">
    <cfRule type="expression" dxfId="1560" priority="2301">
      <formula>IF(OR($AG110="Evitar",$AG110="Compartir",$AG110="Aceptar",$AG110="Reducir (Transferir)"),1,0)</formula>
    </cfRule>
    <cfRule type="expression" dxfId="1559" priority="2302">
      <formula>IF(AND($AF110="Moderado",OR($H110="Gestión",$H110="Seguridad de la Información (Pérdida de la Disponibilidad)",$H110="Seguridad de la Información (Pérdida de la Integridad)",$H110="Seguridad de la Información (Pérdida de Confidencialidad)",$H110="Fuga de Capital Intelectual",$H110="Estratégico")),1,0)</formula>
    </cfRule>
    <cfRule type="expression" dxfId="1558" priority="2303">
      <formula>IF($AF110="Bajo",1,0)</formula>
    </cfRule>
  </conditionalFormatting>
  <conditionalFormatting sqref="K107:K109">
    <cfRule type="expression" dxfId="1557" priority="2273">
      <formula>IF($K107="Casi seguro",1,0)</formula>
    </cfRule>
    <cfRule type="expression" dxfId="1556" priority="2274">
      <formula>IF($K107="Probable",1,0)</formula>
    </cfRule>
    <cfRule type="expression" dxfId="1555" priority="2275">
      <formula>IF($K107="Posible",1,0)</formula>
    </cfRule>
    <cfRule type="expression" dxfId="1554" priority="2276">
      <formula>IF($K107="Improbable",1,0)</formula>
    </cfRule>
    <cfRule type="expression" dxfId="1553" priority="2277">
      <formula>IF($K107="Rara vez",1,0)</formula>
    </cfRule>
  </conditionalFormatting>
  <conditionalFormatting sqref="K107">
    <cfRule type="cellIs" dxfId="1552" priority="2278" operator="equal">
      <formula>"Muy Alta"</formula>
    </cfRule>
    <cfRule type="cellIs" dxfId="1551" priority="2279" operator="equal">
      <formula>"Alta"</formula>
    </cfRule>
    <cfRule type="cellIs" dxfId="1550" priority="2280" operator="equal">
      <formula>"Media"</formula>
    </cfRule>
    <cfRule type="cellIs" dxfId="1549" priority="2281" operator="equal">
      <formula>"Baja"</formula>
    </cfRule>
    <cfRule type="cellIs" dxfId="1548" priority="2282" operator="equal">
      <formula>"Muy Baja"</formula>
    </cfRule>
  </conditionalFormatting>
  <conditionalFormatting sqref="N107">
    <cfRule type="cellIs" dxfId="1547" priority="2296" operator="equal">
      <formula>"Catastrófico"</formula>
    </cfRule>
    <cfRule type="cellIs" dxfId="1546" priority="2297" operator="equal">
      <formula>"Mayor"</formula>
    </cfRule>
    <cfRule type="cellIs" dxfId="1545" priority="2298" operator="equal">
      <formula>"Moderado"</formula>
    </cfRule>
    <cfRule type="cellIs" dxfId="1544" priority="2299" operator="equal">
      <formula>"Menor"</formula>
    </cfRule>
    <cfRule type="cellIs" dxfId="1543" priority="2300" operator="equal">
      <formula>"Leve"</formula>
    </cfRule>
  </conditionalFormatting>
  <conditionalFormatting sqref="P107">
    <cfRule type="cellIs" dxfId="1542" priority="2292" operator="equal">
      <formula>"Extremo"</formula>
    </cfRule>
    <cfRule type="cellIs" dxfId="1541" priority="2293" operator="equal">
      <formula>"Alto"</formula>
    </cfRule>
    <cfRule type="cellIs" dxfId="1540" priority="2294" operator="equal">
      <formula>"Moderado"</formula>
    </cfRule>
    <cfRule type="cellIs" dxfId="1539" priority="2295" operator="equal">
      <formula>"Bajo"</formula>
    </cfRule>
  </conditionalFormatting>
  <conditionalFormatting sqref="AB107:AB109">
    <cfRule type="expression" dxfId="1538" priority="2263">
      <formula>IF($AB107="Casi seguro",1,0)</formula>
    </cfRule>
    <cfRule type="expression" dxfId="1537" priority="2264">
      <formula>IF($AB107="Probable",1,0)</formula>
    </cfRule>
    <cfRule type="expression" dxfId="1536" priority="2265">
      <formula>IF($AB107="Posible",1,0)</formula>
    </cfRule>
    <cfRule type="expression" dxfId="1535" priority="2266">
      <formula>IF($AB107="Improbable",1,0)</formula>
    </cfRule>
    <cfRule type="expression" dxfId="1534" priority="2267">
      <formula>IF($AB107="Rara vez",1,0)</formula>
    </cfRule>
  </conditionalFormatting>
  <conditionalFormatting sqref="AB107">
    <cfRule type="cellIs" dxfId="1533" priority="2268" operator="equal">
      <formula>"Muy Alta"</formula>
    </cfRule>
    <cfRule type="cellIs" dxfId="1532" priority="2269" operator="equal">
      <formula>"Alta"</formula>
    </cfRule>
    <cfRule type="cellIs" dxfId="1531" priority="2270" operator="equal">
      <formula>"Media"</formula>
    </cfRule>
    <cfRule type="cellIs" dxfId="1530" priority="2271" operator="equal">
      <formula>"Baja"</formula>
    </cfRule>
    <cfRule type="cellIs" dxfId="1529" priority="2272" operator="equal">
      <formula>"Muy Baja"</formula>
    </cfRule>
  </conditionalFormatting>
  <conditionalFormatting sqref="AD107">
    <cfRule type="cellIs" dxfId="1528" priority="2287" operator="equal">
      <formula>"Catastrófico"</formula>
    </cfRule>
    <cfRule type="cellIs" dxfId="1527" priority="2288" operator="equal">
      <formula>"Mayor"</formula>
    </cfRule>
    <cfRule type="cellIs" dxfId="1526" priority="2289" operator="equal">
      <formula>"Moderado"</formula>
    </cfRule>
    <cfRule type="cellIs" dxfId="1525" priority="2290" operator="equal">
      <formula>"Menor"</formula>
    </cfRule>
    <cfRule type="cellIs" dxfId="1524" priority="2291" operator="equal">
      <formula>"Leve"</formula>
    </cfRule>
  </conditionalFormatting>
  <conditionalFormatting sqref="AF107">
    <cfRule type="cellIs" dxfId="1523" priority="2283" operator="equal">
      <formula>"Extremo"</formula>
    </cfRule>
    <cfRule type="cellIs" dxfId="1522" priority="2284" operator="equal">
      <formula>"Alto"</formula>
    </cfRule>
    <cfRule type="cellIs" dxfId="1521" priority="2285" operator="equal">
      <formula>"Moderado"</formula>
    </cfRule>
    <cfRule type="cellIs" dxfId="1520" priority="2286" operator="equal">
      <formula>"Bajo"</formula>
    </cfRule>
  </conditionalFormatting>
  <conditionalFormatting sqref="AI107:AL109">
    <cfRule type="expression" dxfId="1519" priority="2260">
      <formula>IF(OR($AG107="Evitar",$AG107="Compartir",$AG107="Aceptar",$AG107="Reducir (Transferir)"),1,0)</formula>
    </cfRule>
    <cfRule type="expression" dxfId="1518" priority="2261">
      <formula>IF(AND($AF107="Moderado",OR($H107="Gestión",$H107="Seguridad de la Información (Pérdida de la Disponibilidad)",$H107="Seguridad de la Información (Pérdida de la Integridad)",$H107="Seguridad de la Información (Pérdida de Confidencialidad)",$H107="Fuga de Capital Intelectual",$H107="Estratégico")),1,0)</formula>
    </cfRule>
    <cfRule type="expression" dxfId="1517" priority="2262">
      <formula>IF($AF107="Bajo",1,0)</formula>
    </cfRule>
  </conditionalFormatting>
  <conditionalFormatting sqref="K122">
    <cfRule type="cellIs" dxfId="1516" priority="1745" operator="equal">
      <formula>"Muy Alta"</formula>
    </cfRule>
    <cfRule type="cellIs" dxfId="1515" priority="1746" operator="equal">
      <formula>"Alta"</formula>
    </cfRule>
    <cfRule type="cellIs" dxfId="1514" priority="1747" operator="equal">
      <formula>"Media"</formula>
    </cfRule>
    <cfRule type="cellIs" dxfId="1513" priority="1748" operator="equal">
      <formula>"Baja"</formula>
    </cfRule>
    <cfRule type="cellIs" dxfId="1512" priority="1749" operator="equal">
      <formula>"Muy Baja"</formula>
    </cfRule>
  </conditionalFormatting>
  <conditionalFormatting sqref="N122">
    <cfRule type="cellIs" dxfId="1511" priority="1763" operator="equal">
      <formula>"Catastrófico"</formula>
    </cfRule>
    <cfRule type="cellIs" dxfId="1510" priority="1764" operator="equal">
      <formula>"Mayor"</formula>
    </cfRule>
    <cfRule type="cellIs" dxfId="1509" priority="1765" operator="equal">
      <formula>"Moderado"</formula>
    </cfRule>
    <cfRule type="cellIs" dxfId="1508" priority="1766" operator="equal">
      <formula>"Menor"</formula>
    </cfRule>
    <cfRule type="cellIs" dxfId="1507" priority="1767" operator="equal">
      <formula>"Leve"</formula>
    </cfRule>
  </conditionalFormatting>
  <conditionalFormatting sqref="P122">
    <cfRule type="cellIs" dxfId="1506" priority="1759" operator="equal">
      <formula>"Extremo"</formula>
    </cfRule>
    <cfRule type="cellIs" dxfId="1505" priority="1760" operator="equal">
      <formula>"Alto"</formula>
    </cfRule>
    <cfRule type="cellIs" dxfId="1504" priority="1761" operator="equal">
      <formula>"Moderado"</formula>
    </cfRule>
    <cfRule type="cellIs" dxfId="1503" priority="1762" operator="equal">
      <formula>"Bajo"</formula>
    </cfRule>
  </conditionalFormatting>
  <conditionalFormatting sqref="AB122:AB124">
    <cfRule type="expression" dxfId="1502" priority="1730">
      <formula>IF($AB122="Casi seguro",1,0)</formula>
    </cfRule>
    <cfRule type="expression" dxfId="1501" priority="1731">
      <formula>IF($AB122="Probable",1,0)</formula>
    </cfRule>
    <cfRule type="expression" dxfId="1500" priority="1732">
      <formula>IF($AB122="Posible",1,0)</formula>
    </cfRule>
    <cfRule type="expression" dxfId="1499" priority="1733">
      <formula>IF($AB122="Improbable",1,0)</formula>
    </cfRule>
    <cfRule type="expression" dxfId="1498" priority="1734">
      <formula>IF($AB122="Rara vez",1,0)</formula>
    </cfRule>
  </conditionalFormatting>
  <conditionalFormatting sqref="AD122">
    <cfRule type="cellIs" dxfId="1497" priority="1754" operator="equal">
      <formula>"Catastrófico"</formula>
    </cfRule>
    <cfRule type="cellIs" dxfId="1496" priority="1755" operator="equal">
      <formula>"Mayor"</formula>
    </cfRule>
    <cfRule type="cellIs" dxfId="1495" priority="1756" operator="equal">
      <formula>"Moderado"</formula>
    </cfRule>
    <cfRule type="cellIs" dxfId="1494" priority="1757" operator="equal">
      <formula>"Menor"</formula>
    </cfRule>
    <cfRule type="cellIs" dxfId="1493" priority="1758" operator="equal">
      <formula>"Leve"</formula>
    </cfRule>
  </conditionalFormatting>
  <conditionalFormatting sqref="AF122">
    <cfRule type="cellIs" dxfId="1492" priority="1750" operator="equal">
      <formula>"Extremo"</formula>
    </cfRule>
    <cfRule type="cellIs" dxfId="1491" priority="1751" operator="equal">
      <formula>"Alto"</formula>
    </cfRule>
    <cfRule type="cellIs" dxfId="1490" priority="1752" operator="equal">
      <formula>"Moderado"</formula>
    </cfRule>
    <cfRule type="cellIs" dxfId="1489" priority="1753" operator="equal">
      <formula>"Bajo"</formula>
    </cfRule>
  </conditionalFormatting>
  <conditionalFormatting sqref="AI122:AL124">
    <cfRule type="expression" dxfId="1488" priority="1727">
      <formula>IF(OR($AG122="Evitar",$AG122="Compartir",$AG122="Aceptar",$AG122="Reducir (Transferir)"),1,0)</formula>
    </cfRule>
    <cfRule type="expression" dxfId="1487" priority="1728">
      <formula>IF(AND($AF122="Moderado",OR($H122="Gestión",$H122="Seguridad de la Información (Pérdida de la Disponibilidad)",$H122="Seguridad de la Información (Pérdida de la Integridad)",$H122="Seguridad de la Información (Pérdida de Confidencialidad)",$H122="Fuga de Capital Intelectual",$H122="Estratégico")),1,0)</formula>
    </cfRule>
    <cfRule type="expression" dxfId="1486" priority="1729">
      <formula>IF($AF122="Bajo",1,0)</formula>
    </cfRule>
  </conditionalFormatting>
  <conditionalFormatting sqref="AI128:AL154">
    <cfRule type="expression" dxfId="1485" priority="1645">
      <formula>IF(OR($AG128="Evitar",$AG128="Compartir",$AG128="Aceptar",$AG128="Reducir (Transferir)"),1,0)</formula>
    </cfRule>
    <cfRule type="expression" dxfId="1484" priority="1646">
      <formula>IF(AND($AF128="Moderado",OR($H128="Gestión",$H128="Seguridad de la Información (Pérdida de la Disponibilidad)",$H128="Seguridad de la Información (Pérdida de la Integridad)",$H128="Seguridad de la Información (Pérdida de Confidencialidad)",$H128="Fuga de Capital Intelectual",$H128="Estratégico")),1,0)</formula>
    </cfRule>
    <cfRule type="expression" dxfId="1483" priority="1647">
      <formula>IF($AF128="Bajo",1,0)</formula>
    </cfRule>
  </conditionalFormatting>
  <conditionalFormatting sqref="K122:K124">
    <cfRule type="expression" dxfId="1482" priority="1735">
      <formula>IF($K122="Casi seguro",1,0)</formula>
    </cfRule>
    <cfRule type="expression" dxfId="1481" priority="1736">
      <formula>IF($K122="Probable",1,0)</formula>
    </cfRule>
    <cfRule type="expression" dxfId="1480" priority="1737">
      <formula>IF($K122="Posible",1,0)</formula>
    </cfRule>
    <cfRule type="expression" dxfId="1479" priority="1738">
      <formula>IF($K122="Improbable",1,0)</formula>
    </cfRule>
    <cfRule type="expression" dxfId="1478" priority="1739">
      <formula>IF($K122="Rara vez",1,0)</formula>
    </cfRule>
  </conditionalFormatting>
  <conditionalFormatting sqref="AB122">
    <cfRule type="cellIs" dxfId="1477" priority="1740" operator="equal">
      <formula>"Muy Alta"</formula>
    </cfRule>
    <cfRule type="cellIs" dxfId="1476" priority="1741" operator="equal">
      <formula>"Alta"</formula>
    </cfRule>
    <cfRule type="cellIs" dxfId="1475" priority="1742" operator="equal">
      <formula>"Media"</formula>
    </cfRule>
    <cfRule type="cellIs" dxfId="1474" priority="1743" operator="equal">
      <formula>"Baja"</formula>
    </cfRule>
    <cfRule type="cellIs" dxfId="1473" priority="1744" operator="equal">
      <formula>"Muy Baja"</formula>
    </cfRule>
  </conditionalFormatting>
  <conditionalFormatting sqref="K125:K127">
    <cfRule type="expression" dxfId="1472" priority="1699">
      <formula>IF($K125="Casi seguro",1,0)</formula>
    </cfRule>
    <cfRule type="expression" dxfId="1471" priority="1700">
      <formula>IF($K125="Probable",1,0)</formula>
    </cfRule>
    <cfRule type="expression" dxfId="1470" priority="1701">
      <formula>IF($K125="Posible",1,0)</formula>
    </cfRule>
    <cfRule type="expression" dxfId="1469" priority="1702">
      <formula>IF($K125="Improbable",1,0)</formula>
    </cfRule>
    <cfRule type="expression" dxfId="1468" priority="1703">
      <formula>IF($K125="Rara vez",1,0)</formula>
    </cfRule>
  </conditionalFormatting>
  <conditionalFormatting sqref="K125">
    <cfRule type="cellIs" dxfId="1467" priority="1704" operator="equal">
      <formula>"Muy Alta"</formula>
    </cfRule>
    <cfRule type="cellIs" dxfId="1466" priority="1705" operator="equal">
      <formula>"Alta"</formula>
    </cfRule>
    <cfRule type="cellIs" dxfId="1465" priority="1706" operator="equal">
      <formula>"Media"</formula>
    </cfRule>
    <cfRule type="cellIs" dxfId="1464" priority="1707" operator="equal">
      <formula>"Baja"</formula>
    </cfRule>
    <cfRule type="cellIs" dxfId="1463" priority="1708" operator="equal">
      <formula>"Muy Baja"</formula>
    </cfRule>
  </conditionalFormatting>
  <conditionalFormatting sqref="N125">
    <cfRule type="cellIs" dxfId="1462" priority="1722" operator="equal">
      <formula>"Catastrófico"</formula>
    </cfRule>
    <cfRule type="cellIs" dxfId="1461" priority="1723" operator="equal">
      <formula>"Mayor"</formula>
    </cfRule>
    <cfRule type="cellIs" dxfId="1460" priority="1724" operator="equal">
      <formula>"Moderado"</formula>
    </cfRule>
    <cfRule type="cellIs" dxfId="1459" priority="1725" operator="equal">
      <formula>"Menor"</formula>
    </cfRule>
    <cfRule type="cellIs" dxfId="1458" priority="1726" operator="equal">
      <formula>"Leve"</formula>
    </cfRule>
  </conditionalFormatting>
  <conditionalFormatting sqref="P125">
    <cfRule type="cellIs" dxfId="1457" priority="1718" operator="equal">
      <formula>"Extremo"</formula>
    </cfRule>
    <cfRule type="cellIs" dxfId="1456" priority="1719" operator="equal">
      <formula>"Alto"</formula>
    </cfRule>
    <cfRule type="cellIs" dxfId="1455" priority="1720" operator="equal">
      <formula>"Moderado"</formula>
    </cfRule>
    <cfRule type="cellIs" dxfId="1454" priority="1721" operator="equal">
      <formula>"Bajo"</formula>
    </cfRule>
  </conditionalFormatting>
  <conditionalFormatting sqref="AB125:AB127">
    <cfRule type="expression" dxfId="1453" priority="1689">
      <formula>IF($AB125="Casi seguro",1,0)</formula>
    </cfRule>
    <cfRule type="expression" dxfId="1452" priority="1690">
      <formula>IF($AB125="Probable",1,0)</formula>
    </cfRule>
    <cfRule type="expression" dxfId="1451" priority="1691">
      <formula>IF($AB125="Posible",1,0)</formula>
    </cfRule>
    <cfRule type="expression" dxfId="1450" priority="1692">
      <formula>IF($AB125="Improbable",1,0)</formula>
    </cfRule>
    <cfRule type="expression" dxfId="1449" priority="1693">
      <formula>IF($AB125="Rara vez",1,0)</formula>
    </cfRule>
  </conditionalFormatting>
  <conditionalFormatting sqref="AB125">
    <cfRule type="cellIs" dxfId="1448" priority="1694" operator="equal">
      <formula>"Muy Alta"</formula>
    </cfRule>
    <cfRule type="cellIs" dxfId="1447" priority="1695" operator="equal">
      <formula>"Alta"</formula>
    </cfRule>
    <cfRule type="cellIs" dxfId="1446" priority="1696" operator="equal">
      <formula>"Media"</formula>
    </cfRule>
    <cfRule type="cellIs" dxfId="1445" priority="1697" operator="equal">
      <formula>"Baja"</formula>
    </cfRule>
    <cfRule type="cellIs" dxfId="1444" priority="1698" operator="equal">
      <formula>"Muy Baja"</formula>
    </cfRule>
  </conditionalFormatting>
  <conditionalFormatting sqref="AD125">
    <cfRule type="cellIs" dxfId="1443" priority="1713" operator="equal">
      <formula>"Catastrófico"</formula>
    </cfRule>
    <cfRule type="cellIs" dxfId="1442" priority="1714" operator="equal">
      <formula>"Mayor"</formula>
    </cfRule>
    <cfRule type="cellIs" dxfId="1441" priority="1715" operator="equal">
      <formula>"Moderado"</formula>
    </cfRule>
    <cfRule type="cellIs" dxfId="1440" priority="1716" operator="equal">
      <formula>"Menor"</formula>
    </cfRule>
    <cfRule type="cellIs" dxfId="1439" priority="1717" operator="equal">
      <formula>"Leve"</formula>
    </cfRule>
  </conditionalFormatting>
  <conditionalFormatting sqref="AF125">
    <cfRule type="cellIs" dxfId="1438" priority="1709" operator="equal">
      <formula>"Extremo"</formula>
    </cfRule>
    <cfRule type="cellIs" dxfId="1437" priority="1710" operator="equal">
      <formula>"Alto"</formula>
    </cfRule>
    <cfRule type="cellIs" dxfId="1436" priority="1711" operator="equal">
      <formula>"Moderado"</formula>
    </cfRule>
    <cfRule type="cellIs" dxfId="1435" priority="1712" operator="equal">
      <formula>"Bajo"</formula>
    </cfRule>
  </conditionalFormatting>
  <conditionalFormatting sqref="AI125:AL127">
    <cfRule type="expression" dxfId="1434" priority="1686">
      <formula>IF(OR($AG125="Evitar",$AG125="Compartir",$AG125="Aceptar",$AG125="Reducir (Transferir)"),1,0)</formula>
    </cfRule>
    <cfRule type="expression" dxfId="1433" priority="1687">
      <formula>IF(AND($AF125="Moderado",OR($H125="Gestión",$H125="Seguridad de la Información (Pérdida de la Disponibilidad)",$H125="Seguridad de la Información (Pérdida de la Integridad)",$H125="Seguridad de la Información (Pérdida de Confidencialidad)",$H125="Fuga de Capital Intelectual",$H125="Estratégico")),1,0)</formula>
    </cfRule>
    <cfRule type="expression" dxfId="1432" priority="1688">
      <formula>IF($AF125="Bajo",1,0)</formula>
    </cfRule>
  </conditionalFormatting>
  <conditionalFormatting sqref="K128:K154">
    <cfRule type="expression" dxfId="1431" priority="1658">
      <formula>IF($K128="Casi seguro",1,0)</formula>
    </cfRule>
    <cfRule type="expression" dxfId="1430" priority="1659">
      <formula>IF($K128="Probable",1,0)</formula>
    </cfRule>
    <cfRule type="expression" dxfId="1429" priority="1660">
      <formula>IF($K128="Posible",1,0)</formula>
    </cfRule>
    <cfRule type="expression" dxfId="1428" priority="1661">
      <formula>IF($K128="Improbable",1,0)</formula>
    </cfRule>
    <cfRule type="expression" dxfId="1427" priority="1662">
      <formula>IF($K128="Rara vez",1,0)</formula>
    </cfRule>
  </conditionalFormatting>
  <conditionalFormatting sqref="K128 K131 K134 K137 K140 K143 K146 K149 K152">
    <cfRule type="cellIs" dxfId="1426" priority="1663" operator="equal">
      <formula>"Muy Alta"</formula>
    </cfRule>
    <cfRule type="cellIs" dxfId="1425" priority="1664" operator="equal">
      <formula>"Alta"</formula>
    </cfRule>
    <cfRule type="cellIs" dxfId="1424" priority="1665" operator="equal">
      <formula>"Media"</formula>
    </cfRule>
    <cfRule type="cellIs" dxfId="1423" priority="1666" operator="equal">
      <formula>"Baja"</formula>
    </cfRule>
    <cfRule type="cellIs" dxfId="1422" priority="1667" operator="equal">
      <formula>"Muy Baja"</formula>
    </cfRule>
  </conditionalFormatting>
  <conditionalFormatting sqref="N128 N131 N134 N137 N140 N143 N146 N149 N152">
    <cfRule type="cellIs" dxfId="1421" priority="1681" operator="equal">
      <formula>"Catastrófico"</formula>
    </cfRule>
    <cfRule type="cellIs" dxfId="1420" priority="1682" operator="equal">
      <formula>"Mayor"</formula>
    </cfRule>
    <cfRule type="cellIs" dxfId="1419" priority="1683" operator="equal">
      <formula>"Moderado"</formula>
    </cfRule>
    <cfRule type="cellIs" dxfId="1418" priority="1684" operator="equal">
      <formula>"Menor"</formula>
    </cfRule>
    <cfRule type="cellIs" dxfId="1417" priority="1685" operator="equal">
      <formula>"Leve"</formula>
    </cfRule>
  </conditionalFormatting>
  <conditionalFormatting sqref="P128 P131 P134 P137 P140 P143 P146 P149 P152">
    <cfRule type="cellIs" dxfId="1416" priority="1677" operator="equal">
      <formula>"Extremo"</formula>
    </cfRule>
    <cfRule type="cellIs" dxfId="1415" priority="1678" operator="equal">
      <formula>"Alto"</formula>
    </cfRule>
    <cfRule type="cellIs" dxfId="1414" priority="1679" operator="equal">
      <formula>"Moderado"</formula>
    </cfRule>
    <cfRule type="cellIs" dxfId="1413" priority="1680" operator="equal">
      <formula>"Bajo"</formula>
    </cfRule>
  </conditionalFormatting>
  <conditionalFormatting sqref="AB128:AB154">
    <cfRule type="expression" dxfId="1412" priority="1648">
      <formula>IF($AB128="Casi seguro",1,0)</formula>
    </cfRule>
    <cfRule type="expression" dxfId="1411" priority="1649">
      <formula>IF($AB128="Probable",1,0)</formula>
    </cfRule>
    <cfRule type="expression" dxfId="1410" priority="1650">
      <formula>IF($AB128="Posible",1,0)</formula>
    </cfRule>
    <cfRule type="expression" dxfId="1409" priority="1651">
      <formula>IF($AB128="Improbable",1,0)</formula>
    </cfRule>
    <cfRule type="expression" dxfId="1408" priority="1652">
      <formula>IF($AB128="Rara vez",1,0)</formula>
    </cfRule>
  </conditionalFormatting>
  <conditionalFormatting sqref="AB128 AB131 AB134 AB137 AB140 AB143 AB146 AB149 AB152">
    <cfRule type="cellIs" dxfId="1407" priority="1653" operator="equal">
      <formula>"Muy Alta"</formula>
    </cfRule>
    <cfRule type="cellIs" dxfId="1406" priority="1654" operator="equal">
      <formula>"Alta"</formula>
    </cfRule>
    <cfRule type="cellIs" dxfId="1405" priority="1655" operator="equal">
      <formula>"Media"</formula>
    </cfRule>
    <cfRule type="cellIs" dxfId="1404" priority="1656" operator="equal">
      <formula>"Baja"</formula>
    </cfRule>
    <cfRule type="cellIs" dxfId="1403" priority="1657" operator="equal">
      <formula>"Muy Baja"</formula>
    </cfRule>
  </conditionalFormatting>
  <conditionalFormatting sqref="AD128 AD131 AD134 AD137 AD140 AD143 AD146 AD149 AD152">
    <cfRule type="cellIs" dxfId="1402" priority="1672" operator="equal">
      <formula>"Catastrófico"</formula>
    </cfRule>
    <cfRule type="cellIs" dxfId="1401" priority="1673" operator="equal">
      <formula>"Mayor"</formula>
    </cfRule>
    <cfRule type="cellIs" dxfId="1400" priority="1674" operator="equal">
      <formula>"Moderado"</formula>
    </cfRule>
    <cfRule type="cellIs" dxfId="1399" priority="1675" operator="equal">
      <formula>"Menor"</formula>
    </cfRule>
    <cfRule type="cellIs" dxfId="1398" priority="1676" operator="equal">
      <formula>"Leve"</formula>
    </cfRule>
  </conditionalFormatting>
  <conditionalFormatting sqref="AF128 AF131 AF134 AF137 AF140 AF143 AF146 AF149 AF152">
    <cfRule type="cellIs" dxfId="1397" priority="1668" operator="equal">
      <formula>"Extremo"</formula>
    </cfRule>
    <cfRule type="cellIs" dxfId="1396" priority="1669" operator="equal">
      <formula>"Alto"</formula>
    </cfRule>
    <cfRule type="cellIs" dxfId="1395" priority="1670" operator="equal">
      <formula>"Moderado"</formula>
    </cfRule>
    <cfRule type="cellIs" dxfId="1394" priority="1671" operator="equal">
      <formula>"Bajo"</formula>
    </cfRule>
  </conditionalFormatting>
  <conditionalFormatting sqref="K155">
    <cfRule type="cellIs" dxfId="1393" priority="1622" operator="equal">
      <formula>"Muy Alta"</formula>
    </cfRule>
    <cfRule type="cellIs" dxfId="1392" priority="1623" operator="equal">
      <formula>"Alta"</formula>
    </cfRule>
    <cfRule type="cellIs" dxfId="1391" priority="1624" operator="equal">
      <formula>"Media"</formula>
    </cfRule>
    <cfRule type="cellIs" dxfId="1390" priority="1625" operator="equal">
      <formula>"Baja"</formula>
    </cfRule>
    <cfRule type="cellIs" dxfId="1389" priority="1626" operator="equal">
      <formula>"Muy Baja"</formula>
    </cfRule>
  </conditionalFormatting>
  <conditionalFormatting sqref="K155:K166">
    <cfRule type="expression" dxfId="1388" priority="1589">
      <formula>IF($K155="Casi seguro",1,0)</formula>
    </cfRule>
    <cfRule type="expression" dxfId="1387" priority="1590">
      <formula>IF($K155="Probable",1,0)</formula>
    </cfRule>
    <cfRule type="expression" dxfId="1386" priority="1591">
      <formula>IF($K155="Posible",1,0)</formula>
    </cfRule>
    <cfRule type="expression" dxfId="1385" priority="1592">
      <formula>IF($K155="Improbable",1,0)</formula>
    </cfRule>
    <cfRule type="expression" dxfId="1384" priority="1593">
      <formula>IF($K155="Rara vez",1,0)</formula>
    </cfRule>
  </conditionalFormatting>
  <conditionalFormatting sqref="K158 K161 K164">
    <cfRule type="cellIs" dxfId="1383" priority="1594" operator="equal">
      <formula>"Muy Alta"</formula>
    </cfRule>
    <cfRule type="cellIs" dxfId="1382" priority="1595" operator="equal">
      <formula>"Alta"</formula>
    </cfRule>
    <cfRule type="cellIs" dxfId="1381" priority="1596" operator="equal">
      <formula>"Media"</formula>
    </cfRule>
    <cfRule type="cellIs" dxfId="1380" priority="1597" operator="equal">
      <formula>"Baja"</formula>
    </cfRule>
    <cfRule type="cellIs" dxfId="1379" priority="1598" operator="equal">
      <formula>"Muy Baja"</formula>
    </cfRule>
  </conditionalFormatting>
  <conditionalFormatting sqref="N155">
    <cfRule type="cellIs" dxfId="1378" priority="1640" operator="equal">
      <formula>"Catastrófico"</formula>
    </cfRule>
    <cfRule type="cellIs" dxfId="1377" priority="1641" operator="equal">
      <formula>"Mayor"</formula>
    </cfRule>
    <cfRule type="cellIs" dxfId="1376" priority="1642" operator="equal">
      <formula>"Moderado"</formula>
    </cfRule>
    <cfRule type="cellIs" dxfId="1375" priority="1643" operator="equal">
      <formula>"Menor"</formula>
    </cfRule>
    <cfRule type="cellIs" dxfId="1374" priority="1644" operator="equal">
      <formula>"Leve"</formula>
    </cfRule>
  </conditionalFormatting>
  <conditionalFormatting sqref="N158 N161 N164">
    <cfRule type="cellIs" dxfId="1373" priority="1612" operator="equal">
      <formula>"Catastrófico"</formula>
    </cfRule>
    <cfRule type="cellIs" dxfId="1372" priority="1613" operator="equal">
      <formula>"Mayor"</formula>
    </cfRule>
    <cfRule type="cellIs" dxfId="1371" priority="1614" operator="equal">
      <formula>"Moderado"</formula>
    </cfRule>
    <cfRule type="cellIs" dxfId="1370" priority="1615" operator="equal">
      <formula>"Menor"</formula>
    </cfRule>
    <cfRule type="cellIs" dxfId="1369" priority="1616" operator="equal">
      <formula>"Leve"</formula>
    </cfRule>
  </conditionalFormatting>
  <conditionalFormatting sqref="P155">
    <cfRule type="cellIs" dxfId="1368" priority="1636" operator="equal">
      <formula>"Extremo"</formula>
    </cfRule>
    <cfRule type="cellIs" dxfId="1367" priority="1637" operator="equal">
      <formula>"Alto"</formula>
    </cfRule>
    <cfRule type="cellIs" dxfId="1366" priority="1638" operator="equal">
      <formula>"Moderado"</formula>
    </cfRule>
    <cfRule type="cellIs" dxfId="1365" priority="1639" operator="equal">
      <formula>"Bajo"</formula>
    </cfRule>
  </conditionalFormatting>
  <conditionalFormatting sqref="P158 P161 P164">
    <cfRule type="cellIs" dxfId="1364" priority="1608" operator="equal">
      <formula>"Extremo"</formula>
    </cfRule>
    <cfRule type="cellIs" dxfId="1363" priority="1609" operator="equal">
      <formula>"Alto"</formula>
    </cfRule>
    <cfRule type="cellIs" dxfId="1362" priority="1610" operator="equal">
      <formula>"Moderado"</formula>
    </cfRule>
    <cfRule type="cellIs" dxfId="1361" priority="1611" operator="equal">
      <formula>"Bajo"</formula>
    </cfRule>
  </conditionalFormatting>
  <conditionalFormatting sqref="AB155">
    <cfRule type="cellIs" dxfId="1360" priority="1617" operator="equal">
      <formula>"Muy Alta"</formula>
    </cfRule>
    <cfRule type="cellIs" dxfId="1359" priority="1618" operator="equal">
      <formula>"Alta"</formula>
    </cfRule>
    <cfRule type="cellIs" dxfId="1358" priority="1619" operator="equal">
      <formula>"Media"</formula>
    </cfRule>
    <cfRule type="cellIs" dxfId="1357" priority="1620" operator="equal">
      <formula>"Baja"</formula>
    </cfRule>
    <cfRule type="cellIs" dxfId="1356" priority="1621" operator="equal">
      <formula>"Muy Baja"</formula>
    </cfRule>
  </conditionalFormatting>
  <conditionalFormatting sqref="AB155:AB166">
    <cfRule type="expression" dxfId="1355" priority="1579">
      <formula>IF($AB155="Casi seguro",1,0)</formula>
    </cfRule>
    <cfRule type="expression" dxfId="1354" priority="1580">
      <formula>IF($AB155="Probable",1,0)</formula>
    </cfRule>
    <cfRule type="expression" dxfId="1353" priority="1581">
      <formula>IF($AB155="Posible",1,0)</formula>
    </cfRule>
    <cfRule type="expression" dxfId="1352" priority="1582">
      <formula>IF($AB155="Improbable",1,0)</formula>
    </cfRule>
    <cfRule type="expression" dxfId="1351" priority="1583">
      <formula>IF($AB155="Rara vez",1,0)</formula>
    </cfRule>
  </conditionalFormatting>
  <conditionalFormatting sqref="AB158 AB161 AB164">
    <cfRule type="cellIs" dxfId="1350" priority="1584" operator="equal">
      <formula>"Muy Alta"</formula>
    </cfRule>
    <cfRule type="cellIs" dxfId="1349" priority="1585" operator="equal">
      <formula>"Alta"</formula>
    </cfRule>
    <cfRule type="cellIs" dxfId="1348" priority="1586" operator="equal">
      <formula>"Media"</formula>
    </cfRule>
    <cfRule type="cellIs" dxfId="1347" priority="1587" operator="equal">
      <formula>"Baja"</formula>
    </cfRule>
    <cfRule type="cellIs" dxfId="1346" priority="1588" operator="equal">
      <formula>"Muy Baja"</formula>
    </cfRule>
  </conditionalFormatting>
  <conditionalFormatting sqref="AD155">
    <cfRule type="cellIs" dxfId="1345" priority="1631" operator="equal">
      <formula>"Catastrófico"</formula>
    </cfRule>
    <cfRule type="cellIs" dxfId="1344" priority="1632" operator="equal">
      <formula>"Mayor"</formula>
    </cfRule>
    <cfRule type="cellIs" dxfId="1343" priority="1633" operator="equal">
      <formula>"Moderado"</formula>
    </cfRule>
    <cfRule type="cellIs" dxfId="1342" priority="1634" operator="equal">
      <formula>"Menor"</formula>
    </cfRule>
    <cfRule type="cellIs" dxfId="1341" priority="1635" operator="equal">
      <formula>"Leve"</formula>
    </cfRule>
  </conditionalFormatting>
  <conditionalFormatting sqref="AD158 AD161 AD164">
    <cfRule type="cellIs" dxfId="1340" priority="1603" operator="equal">
      <formula>"Catastrófico"</formula>
    </cfRule>
    <cfRule type="cellIs" dxfId="1339" priority="1604" operator="equal">
      <formula>"Mayor"</formula>
    </cfRule>
    <cfRule type="cellIs" dxfId="1338" priority="1605" operator="equal">
      <formula>"Moderado"</formula>
    </cfRule>
    <cfRule type="cellIs" dxfId="1337" priority="1606" operator="equal">
      <formula>"Menor"</formula>
    </cfRule>
    <cfRule type="cellIs" dxfId="1336" priority="1607" operator="equal">
      <formula>"Leve"</formula>
    </cfRule>
  </conditionalFormatting>
  <conditionalFormatting sqref="AF155">
    <cfRule type="cellIs" dxfId="1335" priority="1627" operator="equal">
      <formula>"Extremo"</formula>
    </cfRule>
    <cfRule type="cellIs" dxfId="1334" priority="1628" operator="equal">
      <formula>"Alto"</formula>
    </cfRule>
    <cfRule type="cellIs" dxfId="1333" priority="1629" operator="equal">
      <formula>"Moderado"</formula>
    </cfRule>
    <cfRule type="cellIs" dxfId="1332" priority="1630" operator="equal">
      <formula>"Bajo"</formula>
    </cfRule>
  </conditionalFormatting>
  <conditionalFormatting sqref="AF158 AF161 AF164">
    <cfRule type="cellIs" dxfId="1331" priority="1599" operator="equal">
      <formula>"Extremo"</formula>
    </cfRule>
    <cfRule type="cellIs" dxfId="1330" priority="1600" operator="equal">
      <formula>"Alto"</formula>
    </cfRule>
    <cfRule type="cellIs" dxfId="1329" priority="1601" operator="equal">
      <formula>"Moderado"</formula>
    </cfRule>
    <cfRule type="cellIs" dxfId="1328" priority="1602" operator="equal">
      <formula>"Bajo"</formula>
    </cfRule>
  </conditionalFormatting>
  <conditionalFormatting sqref="AI155:AL166">
    <cfRule type="expression" dxfId="1327" priority="1576">
      <formula>IF(OR($AG155="Evitar",$AG155="Compartir",$AG155="Aceptar",$AG155="Reducir (Transferir)"),1,0)</formula>
    </cfRule>
    <cfRule type="expression" dxfId="1326" priority="1577">
      <formula>IF(AND($AF155="Moderado",OR($H155="Gestión",$H155="Seguridad de la Información (Pérdida de la Disponibilidad)",$H155="Seguridad de la Información (Pérdida de la Integridad)",$H155="Seguridad de la Información (Pérdida de Confidencialidad)",$H155="Fuga de Capital Intelectual",$H155="Estratégico")),1,0)</formula>
    </cfRule>
    <cfRule type="expression" dxfId="1325" priority="1578">
      <formula>IF($AF155="Bajo",1,0)</formula>
    </cfRule>
  </conditionalFormatting>
  <conditionalFormatting sqref="K167">
    <cfRule type="cellIs" dxfId="1324" priority="1553" operator="equal">
      <formula>"Muy Alta"</formula>
    </cfRule>
    <cfRule type="cellIs" dxfId="1323" priority="1554" operator="equal">
      <formula>"Alta"</formula>
    </cfRule>
    <cfRule type="cellIs" dxfId="1322" priority="1555" operator="equal">
      <formula>"Media"</formula>
    </cfRule>
    <cfRule type="cellIs" dxfId="1321" priority="1556" operator="equal">
      <formula>"Baja"</formula>
    </cfRule>
    <cfRule type="cellIs" dxfId="1320" priority="1557" operator="equal">
      <formula>"Muy Baja"</formula>
    </cfRule>
  </conditionalFormatting>
  <conditionalFormatting sqref="K167:K178">
    <cfRule type="expression" dxfId="1319" priority="1520">
      <formula>IF($K167="Casi seguro",1,0)</formula>
    </cfRule>
    <cfRule type="expression" dxfId="1318" priority="1521">
      <formula>IF($K167="Probable",1,0)</formula>
    </cfRule>
    <cfRule type="expression" dxfId="1317" priority="1522">
      <formula>IF($K167="Posible",1,0)</formula>
    </cfRule>
    <cfRule type="expression" dxfId="1316" priority="1523">
      <formula>IF($K167="Improbable",1,0)</formula>
    </cfRule>
    <cfRule type="expression" dxfId="1315" priority="1524">
      <formula>IF($K167="Rara vez",1,0)</formula>
    </cfRule>
  </conditionalFormatting>
  <conditionalFormatting sqref="K170 K173 K176">
    <cfRule type="cellIs" dxfId="1314" priority="1525" operator="equal">
      <formula>"Muy Alta"</formula>
    </cfRule>
    <cfRule type="cellIs" dxfId="1313" priority="1526" operator="equal">
      <formula>"Alta"</formula>
    </cfRule>
    <cfRule type="cellIs" dxfId="1312" priority="1527" operator="equal">
      <formula>"Media"</formula>
    </cfRule>
    <cfRule type="cellIs" dxfId="1311" priority="1528" operator="equal">
      <formula>"Baja"</formula>
    </cfRule>
    <cfRule type="cellIs" dxfId="1310" priority="1529" operator="equal">
      <formula>"Muy Baja"</formula>
    </cfRule>
  </conditionalFormatting>
  <conditionalFormatting sqref="N167">
    <cfRule type="cellIs" dxfId="1309" priority="1571" operator="equal">
      <formula>"Catastrófico"</formula>
    </cfRule>
    <cfRule type="cellIs" dxfId="1308" priority="1572" operator="equal">
      <formula>"Mayor"</formula>
    </cfRule>
    <cfRule type="cellIs" dxfId="1307" priority="1573" operator="equal">
      <formula>"Moderado"</formula>
    </cfRule>
    <cfRule type="cellIs" dxfId="1306" priority="1574" operator="equal">
      <formula>"Menor"</formula>
    </cfRule>
    <cfRule type="cellIs" dxfId="1305" priority="1575" operator="equal">
      <formula>"Leve"</formula>
    </cfRule>
  </conditionalFormatting>
  <conditionalFormatting sqref="N170 N173 N176">
    <cfRule type="cellIs" dxfId="1304" priority="1543" operator="equal">
      <formula>"Catastrófico"</formula>
    </cfRule>
    <cfRule type="cellIs" dxfId="1303" priority="1544" operator="equal">
      <formula>"Mayor"</formula>
    </cfRule>
    <cfRule type="cellIs" dxfId="1302" priority="1545" operator="equal">
      <formula>"Moderado"</formula>
    </cfRule>
    <cfRule type="cellIs" dxfId="1301" priority="1546" operator="equal">
      <formula>"Menor"</formula>
    </cfRule>
    <cfRule type="cellIs" dxfId="1300" priority="1547" operator="equal">
      <formula>"Leve"</formula>
    </cfRule>
  </conditionalFormatting>
  <conditionalFormatting sqref="P167">
    <cfRule type="cellIs" dxfId="1299" priority="1567" operator="equal">
      <formula>"Extremo"</formula>
    </cfRule>
    <cfRule type="cellIs" dxfId="1298" priority="1568" operator="equal">
      <formula>"Alto"</formula>
    </cfRule>
    <cfRule type="cellIs" dxfId="1297" priority="1569" operator="equal">
      <formula>"Moderado"</formula>
    </cfRule>
    <cfRule type="cellIs" dxfId="1296" priority="1570" operator="equal">
      <formula>"Bajo"</formula>
    </cfRule>
  </conditionalFormatting>
  <conditionalFormatting sqref="P170 P173 P176">
    <cfRule type="cellIs" dxfId="1295" priority="1539" operator="equal">
      <formula>"Extremo"</formula>
    </cfRule>
    <cfRule type="cellIs" dxfId="1294" priority="1540" operator="equal">
      <formula>"Alto"</formula>
    </cfRule>
    <cfRule type="cellIs" dxfId="1293" priority="1541" operator="equal">
      <formula>"Moderado"</formula>
    </cfRule>
    <cfRule type="cellIs" dxfId="1292" priority="1542" operator="equal">
      <formula>"Bajo"</formula>
    </cfRule>
  </conditionalFormatting>
  <conditionalFormatting sqref="AB167">
    <cfRule type="cellIs" dxfId="1291" priority="1548" operator="equal">
      <formula>"Muy Alta"</formula>
    </cfRule>
    <cfRule type="cellIs" dxfId="1290" priority="1549" operator="equal">
      <formula>"Alta"</formula>
    </cfRule>
    <cfRule type="cellIs" dxfId="1289" priority="1550" operator="equal">
      <formula>"Media"</formula>
    </cfRule>
    <cfRule type="cellIs" dxfId="1288" priority="1551" operator="equal">
      <formula>"Baja"</formula>
    </cfRule>
    <cfRule type="cellIs" dxfId="1287" priority="1552" operator="equal">
      <formula>"Muy Baja"</formula>
    </cfRule>
  </conditionalFormatting>
  <conditionalFormatting sqref="AB167:AB178">
    <cfRule type="expression" dxfId="1286" priority="1510">
      <formula>IF($AB167="Casi seguro",1,0)</formula>
    </cfRule>
    <cfRule type="expression" dxfId="1285" priority="1511">
      <formula>IF($AB167="Probable",1,0)</formula>
    </cfRule>
    <cfRule type="expression" dxfId="1284" priority="1512">
      <formula>IF($AB167="Posible",1,0)</formula>
    </cfRule>
    <cfRule type="expression" dxfId="1283" priority="1513">
      <formula>IF($AB167="Improbable",1,0)</formula>
    </cfRule>
    <cfRule type="expression" dxfId="1282" priority="1514">
      <formula>IF($AB167="Rara vez",1,0)</formula>
    </cfRule>
  </conditionalFormatting>
  <conditionalFormatting sqref="AB170 AB173 AB176">
    <cfRule type="cellIs" dxfId="1281" priority="1515" operator="equal">
      <formula>"Muy Alta"</formula>
    </cfRule>
    <cfRule type="cellIs" dxfId="1280" priority="1516" operator="equal">
      <formula>"Alta"</formula>
    </cfRule>
    <cfRule type="cellIs" dxfId="1279" priority="1517" operator="equal">
      <formula>"Media"</formula>
    </cfRule>
    <cfRule type="cellIs" dxfId="1278" priority="1518" operator="equal">
      <formula>"Baja"</formula>
    </cfRule>
    <cfRule type="cellIs" dxfId="1277" priority="1519" operator="equal">
      <formula>"Muy Baja"</formula>
    </cfRule>
  </conditionalFormatting>
  <conditionalFormatting sqref="AD167">
    <cfRule type="cellIs" dxfId="1276" priority="1562" operator="equal">
      <formula>"Catastrófico"</formula>
    </cfRule>
    <cfRule type="cellIs" dxfId="1275" priority="1563" operator="equal">
      <formula>"Mayor"</formula>
    </cfRule>
    <cfRule type="cellIs" dxfId="1274" priority="1564" operator="equal">
      <formula>"Moderado"</formula>
    </cfRule>
    <cfRule type="cellIs" dxfId="1273" priority="1565" operator="equal">
      <formula>"Menor"</formula>
    </cfRule>
    <cfRule type="cellIs" dxfId="1272" priority="1566" operator="equal">
      <formula>"Leve"</formula>
    </cfRule>
  </conditionalFormatting>
  <conditionalFormatting sqref="AD170 AD173 AD176">
    <cfRule type="cellIs" dxfId="1271" priority="1534" operator="equal">
      <formula>"Catastrófico"</formula>
    </cfRule>
    <cfRule type="cellIs" dxfId="1270" priority="1535" operator="equal">
      <formula>"Mayor"</formula>
    </cfRule>
    <cfRule type="cellIs" dxfId="1269" priority="1536" operator="equal">
      <formula>"Moderado"</formula>
    </cfRule>
    <cfRule type="cellIs" dxfId="1268" priority="1537" operator="equal">
      <formula>"Menor"</formula>
    </cfRule>
    <cfRule type="cellIs" dxfId="1267" priority="1538" operator="equal">
      <formula>"Leve"</formula>
    </cfRule>
  </conditionalFormatting>
  <conditionalFormatting sqref="AF167">
    <cfRule type="cellIs" dxfId="1266" priority="1558" operator="equal">
      <formula>"Extremo"</formula>
    </cfRule>
    <cfRule type="cellIs" dxfId="1265" priority="1559" operator="equal">
      <formula>"Alto"</formula>
    </cfRule>
    <cfRule type="cellIs" dxfId="1264" priority="1560" operator="equal">
      <formula>"Moderado"</formula>
    </cfRule>
    <cfRule type="cellIs" dxfId="1263" priority="1561" operator="equal">
      <formula>"Bajo"</formula>
    </cfRule>
  </conditionalFormatting>
  <conditionalFormatting sqref="AF170 AF173 AF176">
    <cfRule type="cellIs" dxfId="1262" priority="1530" operator="equal">
      <formula>"Extremo"</formula>
    </cfRule>
    <cfRule type="cellIs" dxfId="1261" priority="1531" operator="equal">
      <formula>"Alto"</formula>
    </cfRule>
    <cfRule type="cellIs" dxfId="1260" priority="1532" operator="equal">
      <formula>"Moderado"</formula>
    </cfRule>
    <cfRule type="cellIs" dxfId="1259" priority="1533" operator="equal">
      <formula>"Bajo"</formula>
    </cfRule>
  </conditionalFormatting>
  <conditionalFormatting sqref="AI167:AL178">
    <cfRule type="expression" dxfId="1258" priority="1507">
      <formula>IF(OR($AG167="Evitar",$AG167="Compartir",$AG167="Aceptar",$AG167="Reducir (Transferir)"),1,0)</formula>
    </cfRule>
    <cfRule type="expression" dxfId="1257" priority="1508">
      <formula>IF(AND($AF167="Moderado",OR($H167="Gestión",$H167="Seguridad de la Información (Pérdida de la Disponibilidad)",$H167="Seguridad de la Información (Pérdida de la Integridad)",$H167="Seguridad de la Información (Pérdida de Confidencialidad)",$H167="Fuga de Capital Intelectual",$H167="Estratégico")),1,0)</formula>
    </cfRule>
    <cfRule type="expression" dxfId="1256" priority="1509">
      <formula>IF($AF167="Bajo",1,0)</formula>
    </cfRule>
  </conditionalFormatting>
  <conditionalFormatting sqref="K179">
    <cfRule type="cellIs" dxfId="1255" priority="1069" operator="equal">
      <formula>"Muy Alta"</formula>
    </cfRule>
    <cfRule type="cellIs" dxfId="1254" priority="1070" operator="equal">
      <formula>"Alta"</formula>
    </cfRule>
    <cfRule type="cellIs" dxfId="1253" priority="1071" operator="equal">
      <formula>"Media"</formula>
    </cfRule>
    <cfRule type="cellIs" dxfId="1252" priority="1072" operator="equal">
      <formula>"Baja"</formula>
    </cfRule>
    <cfRule type="cellIs" dxfId="1251" priority="1073" operator="equal">
      <formula>"Muy Baja"</formula>
    </cfRule>
  </conditionalFormatting>
  <conditionalFormatting sqref="K179:K190">
    <cfRule type="expression" dxfId="1250" priority="1074">
      <formula>IF($K179="Casi seguro",1,0)</formula>
    </cfRule>
    <cfRule type="expression" dxfId="1249" priority="1075">
      <formula>IF($K179="Probable",1,0)</formula>
    </cfRule>
    <cfRule type="expression" dxfId="1248" priority="1076">
      <formula>IF($K179="Posible",1,0)</formula>
    </cfRule>
    <cfRule type="expression" dxfId="1247" priority="1077">
      <formula>IF($K179="Improbable",1,0)</formula>
    </cfRule>
    <cfRule type="expression" dxfId="1246" priority="1078">
      <formula>IF($K179="Rara vez",1,0)</formula>
    </cfRule>
  </conditionalFormatting>
  <conditionalFormatting sqref="K182 K185 K188">
    <cfRule type="cellIs" dxfId="1245" priority="1079" operator="equal">
      <formula>"Muy Alta"</formula>
    </cfRule>
    <cfRule type="cellIs" dxfId="1244" priority="1080" operator="equal">
      <formula>"Alta"</formula>
    </cfRule>
    <cfRule type="cellIs" dxfId="1243" priority="1081" operator="equal">
      <formula>"Media"</formula>
    </cfRule>
    <cfRule type="cellIs" dxfId="1242" priority="1082" operator="equal">
      <formula>"Baja"</formula>
    </cfRule>
    <cfRule type="cellIs" dxfId="1241" priority="1083" operator="equal">
      <formula>"Muy Baja"</formula>
    </cfRule>
  </conditionalFormatting>
  <conditionalFormatting sqref="N179">
    <cfRule type="cellIs" dxfId="1240" priority="1084" operator="equal">
      <formula>"Catastrófico"</formula>
    </cfRule>
    <cfRule type="cellIs" dxfId="1239" priority="1085" operator="equal">
      <formula>"Mayor"</formula>
    </cfRule>
    <cfRule type="cellIs" dxfId="1238" priority="1086" operator="equal">
      <formula>"Moderado"</formula>
    </cfRule>
    <cfRule type="cellIs" dxfId="1237" priority="1087" operator="equal">
      <formula>"Menor"</formula>
    </cfRule>
    <cfRule type="cellIs" dxfId="1236" priority="1088" operator="equal">
      <formula>"Leve"</formula>
    </cfRule>
  </conditionalFormatting>
  <conditionalFormatting sqref="N182 N185 N188">
    <cfRule type="cellIs" dxfId="1235" priority="1089" operator="equal">
      <formula>"Catastrófico"</formula>
    </cfRule>
    <cfRule type="cellIs" dxfId="1234" priority="1090" operator="equal">
      <formula>"Mayor"</formula>
    </cfRule>
    <cfRule type="cellIs" dxfId="1233" priority="1091" operator="equal">
      <formula>"Moderado"</formula>
    </cfRule>
    <cfRule type="cellIs" dxfId="1232" priority="1092" operator="equal">
      <formula>"Menor"</formula>
    </cfRule>
    <cfRule type="cellIs" dxfId="1231" priority="1093" operator="equal">
      <formula>"Leve"</formula>
    </cfRule>
  </conditionalFormatting>
  <conditionalFormatting sqref="P179">
    <cfRule type="cellIs" dxfId="1230" priority="1094" operator="equal">
      <formula>"Extremo"</formula>
    </cfRule>
    <cfRule type="cellIs" dxfId="1229" priority="1095" operator="equal">
      <formula>"Alto"</formula>
    </cfRule>
    <cfRule type="cellIs" dxfId="1228" priority="1096" operator="equal">
      <formula>"Moderado"</formula>
    </cfRule>
    <cfRule type="cellIs" dxfId="1227" priority="1097" operator="equal">
      <formula>"Bajo"</formula>
    </cfRule>
  </conditionalFormatting>
  <conditionalFormatting sqref="P182 P185 P188">
    <cfRule type="cellIs" dxfId="1226" priority="1098" operator="equal">
      <formula>"Extremo"</formula>
    </cfRule>
    <cfRule type="cellIs" dxfId="1225" priority="1099" operator="equal">
      <formula>"Alto"</formula>
    </cfRule>
    <cfRule type="cellIs" dxfId="1224" priority="1100" operator="equal">
      <formula>"Moderado"</formula>
    </cfRule>
    <cfRule type="cellIs" dxfId="1223" priority="1101" operator="equal">
      <formula>"Bajo"</formula>
    </cfRule>
  </conditionalFormatting>
  <conditionalFormatting sqref="AB179">
    <cfRule type="cellIs" dxfId="1222" priority="1102" operator="equal">
      <formula>"Muy Alta"</formula>
    </cfRule>
    <cfRule type="cellIs" dxfId="1221" priority="1103" operator="equal">
      <formula>"Alta"</formula>
    </cfRule>
    <cfRule type="cellIs" dxfId="1220" priority="1104" operator="equal">
      <formula>"Media"</formula>
    </cfRule>
    <cfRule type="cellIs" dxfId="1219" priority="1105" operator="equal">
      <formula>"Baja"</formula>
    </cfRule>
    <cfRule type="cellIs" dxfId="1218" priority="1106" operator="equal">
      <formula>"Muy Baja"</formula>
    </cfRule>
  </conditionalFormatting>
  <conditionalFormatting sqref="AB179:AB190">
    <cfRule type="expression" dxfId="1217" priority="1107">
      <formula>IF($AB179="Casi seguro",1,0)</formula>
    </cfRule>
    <cfRule type="expression" dxfId="1216" priority="1108">
      <formula>IF($AB179="Probable",1,0)</formula>
    </cfRule>
    <cfRule type="expression" dxfId="1215" priority="1109">
      <formula>IF($AB179="Posible",1,0)</formula>
    </cfRule>
    <cfRule type="expression" dxfId="1214" priority="1110">
      <formula>IF($AB179="Improbable",1,0)</formula>
    </cfRule>
    <cfRule type="expression" dxfId="1213" priority="1111">
      <formula>IF($AB179="Rara vez",1,0)</formula>
    </cfRule>
  </conditionalFormatting>
  <conditionalFormatting sqref="AB182 AB185 AB188">
    <cfRule type="cellIs" dxfId="1212" priority="1112" operator="equal">
      <formula>"Muy Alta"</formula>
    </cfRule>
    <cfRule type="cellIs" dxfId="1211" priority="1113" operator="equal">
      <formula>"Alta"</formula>
    </cfRule>
    <cfRule type="cellIs" dxfId="1210" priority="1114" operator="equal">
      <formula>"Media"</formula>
    </cfRule>
    <cfRule type="cellIs" dxfId="1209" priority="1115" operator="equal">
      <formula>"Baja"</formula>
    </cfRule>
    <cfRule type="cellIs" dxfId="1208" priority="1116" operator="equal">
      <formula>"Muy Baja"</formula>
    </cfRule>
  </conditionalFormatting>
  <conditionalFormatting sqref="AD179">
    <cfRule type="cellIs" dxfId="1207" priority="1117" operator="equal">
      <formula>"Catastrófico"</formula>
    </cfRule>
    <cfRule type="cellIs" dxfId="1206" priority="1118" operator="equal">
      <formula>"Mayor"</formula>
    </cfRule>
    <cfRule type="cellIs" dxfId="1205" priority="1119" operator="equal">
      <formula>"Moderado"</formula>
    </cfRule>
    <cfRule type="cellIs" dxfId="1204" priority="1120" operator="equal">
      <formula>"Menor"</formula>
    </cfRule>
    <cfRule type="cellIs" dxfId="1203" priority="1121" operator="equal">
      <formula>"Leve"</formula>
    </cfRule>
  </conditionalFormatting>
  <conditionalFormatting sqref="AD182 AD185 AD188">
    <cfRule type="cellIs" dxfId="1202" priority="1122" operator="equal">
      <formula>"Catastrófico"</formula>
    </cfRule>
    <cfRule type="cellIs" dxfId="1201" priority="1123" operator="equal">
      <formula>"Mayor"</formula>
    </cfRule>
    <cfRule type="cellIs" dxfId="1200" priority="1124" operator="equal">
      <formula>"Moderado"</formula>
    </cfRule>
    <cfRule type="cellIs" dxfId="1199" priority="1125" operator="equal">
      <formula>"Menor"</formula>
    </cfRule>
    <cfRule type="cellIs" dxfId="1198" priority="1126" operator="equal">
      <formula>"Leve"</formula>
    </cfRule>
  </conditionalFormatting>
  <conditionalFormatting sqref="AF179">
    <cfRule type="cellIs" dxfId="1197" priority="1127" operator="equal">
      <formula>"Extremo"</formula>
    </cfRule>
    <cfRule type="cellIs" dxfId="1196" priority="1128" operator="equal">
      <formula>"Alto"</formula>
    </cfRule>
    <cfRule type="cellIs" dxfId="1195" priority="1129" operator="equal">
      <formula>"Moderado"</formula>
    </cfRule>
    <cfRule type="cellIs" dxfId="1194" priority="1130" operator="equal">
      <formula>"Bajo"</formula>
    </cfRule>
  </conditionalFormatting>
  <conditionalFormatting sqref="AF182 AF185 AF188">
    <cfRule type="cellIs" dxfId="1193" priority="1131" operator="equal">
      <formula>"Extremo"</formula>
    </cfRule>
    <cfRule type="cellIs" dxfId="1192" priority="1132" operator="equal">
      <formula>"Alto"</formula>
    </cfRule>
    <cfRule type="cellIs" dxfId="1191" priority="1133" operator="equal">
      <formula>"Moderado"</formula>
    </cfRule>
    <cfRule type="cellIs" dxfId="1190" priority="1134" operator="equal">
      <formula>"Bajo"</formula>
    </cfRule>
  </conditionalFormatting>
  <conditionalFormatting sqref="AJ189:AJ190 AL189:AL190 AL180:AL181 AL186:AL187 AI179:AJ181 AK179:AK190">
    <cfRule type="expression" dxfId="1189" priority="1135">
      <formula>IF(OR(#REF!="Evitar",#REF!="Compartir",#REF!="Aceptar",#REF!="Reducir (Transferir)"),1,0)</formula>
    </cfRule>
    <cfRule type="expression" dxfId="1188" priority="1136">
      <formula>IF(AND(#REF!="Moderado",OR(#REF!="Gestión",#REF!="Seguridad de la Información (Pérdida de la Disponibilidad)",#REF!="Seguridad de la Información (Pérdida de la Integridad)",#REF!="Seguridad de la Información (Pérdida de Confidencialidad)",#REF!="Fuga de Capital Intelectual",#REF!="Estratégico")),1,0)</formula>
    </cfRule>
    <cfRule type="expression" dxfId="1187" priority="1137">
      <formula>IF(#REF!="Bajo",1,0)</formula>
    </cfRule>
  </conditionalFormatting>
  <conditionalFormatting sqref="K191">
    <cfRule type="cellIs" dxfId="1186" priority="813" operator="equal">
      <formula>"Muy Alta"</formula>
    </cfRule>
    <cfRule type="cellIs" dxfId="1185" priority="814" operator="equal">
      <formula>"Alta"</formula>
    </cfRule>
    <cfRule type="cellIs" dxfId="1184" priority="815" operator="equal">
      <formula>"Media"</formula>
    </cfRule>
    <cfRule type="cellIs" dxfId="1183" priority="816" operator="equal">
      <formula>"Baja"</formula>
    </cfRule>
    <cfRule type="cellIs" dxfId="1182" priority="817" operator="equal">
      <formula>"Muy Baja"</formula>
    </cfRule>
  </conditionalFormatting>
  <conditionalFormatting sqref="N191">
    <cfRule type="cellIs" dxfId="1181" priority="831" operator="equal">
      <formula>"Catastrófico"</formula>
    </cfRule>
    <cfRule type="cellIs" dxfId="1180" priority="832" operator="equal">
      <formula>"Mayor"</formula>
    </cfRule>
    <cfRule type="cellIs" dxfId="1179" priority="833" operator="equal">
      <formula>"Moderado"</formula>
    </cfRule>
    <cfRule type="cellIs" dxfId="1178" priority="834" operator="equal">
      <formula>"Menor"</formula>
    </cfRule>
    <cfRule type="cellIs" dxfId="1177" priority="835" operator="equal">
      <formula>"Leve"</formula>
    </cfRule>
  </conditionalFormatting>
  <conditionalFormatting sqref="P191">
    <cfRule type="cellIs" dxfId="1176" priority="827" operator="equal">
      <formula>"Extremo"</formula>
    </cfRule>
    <cfRule type="cellIs" dxfId="1175" priority="828" operator="equal">
      <formula>"Alto"</formula>
    </cfRule>
    <cfRule type="cellIs" dxfId="1174" priority="829" operator="equal">
      <formula>"Moderado"</formula>
    </cfRule>
    <cfRule type="cellIs" dxfId="1173" priority="830" operator="equal">
      <formula>"Bajo"</formula>
    </cfRule>
  </conditionalFormatting>
  <conditionalFormatting sqref="AD191">
    <cfRule type="cellIs" dxfId="1172" priority="822" operator="equal">
      <formula>"Catastrófico"</formula>
    </cfRule>
    <cfRule type="cellIs" dxfId="1171" priority="823" operator="equal">
      <formula>"Mayor"</formula>
    </cfRule>
    <cfRule type="cellIs" dxfId="1170" priority="824" operator="equal">
      <formula>"Moderado"</formula>
    </cfRule>
    <cfRule type="cellIs" dxfId="1169" priority="825" operator="equal">
      <formula>"Menor"</formula>
    </cfRule>
    <cfRule type="cellIs" dxfId="1168" priority="826" operator="equal">
      <formula>"Leve"</formula>
    </cfRule>
  </conditionalFormatting>
  <conditionalFormatting sqref="AF191">
    <cfRule type="cellIs" dxfId="1167" priority="818" operator="equal">
      <formula>"Extremo"</formula>
    </cfRule>
    <cfRule type="cellIs" dxfId="1166" priority="819" operator="equal">
      <formula>"Alto"</formula>
    </cfRule>
    <cfRule type="cellIs" dxfId="1165" priority="820" operator="equal">
      <formula>"Moderado"</formula>
    </cfRule>
    <cfRule type="cellIs" dxfId="1164" priority="821" operator="equal">
      <formula>"Bajo"</formula>
    </cfRule>
  </conditionalFormatting>
  <conditionalFormatting sqref="AI191:AL193">
    <cfRule type="expression" dxfId="1163" priority="795">
      <formula>IF(OR($AG191="Evitar",$AG191="Compartir",$AG191="Aceptar",$AG191="Reducir (Transferir)"),1,0)</formula>
    </cfRule>
    <cfRule type="expression" dxfId="1162" priority="796">
      <formula>IF(AND($AF191="Moderado",OR($H191="Gestión",$H191="Seguridad de la Información (Pérdida de la Disponibilidad)",$H191="Seguridad de la Información (Pérdida de la Integridad)",$H191="Seguridad de la Información (Pérdida de Confidencialidad)",$H191="Fuga de Capital Intelectual",$H191="Estratégico")),1,0)</formula>
    </cfRule>
    <cfRule type="expression" dxfId="1161" priority="797">
      <formula>IF($AF191="Bajo",1,0)</formula>
    </cfRule>
  </conditionalFormatting>
  <conditionalFormatting sqref="K191:K193">
    <cfRule type="expression" dxfId="1160" priority="803">
      <formula>IF($K191="Casi seguro",1,0)</formula>
    </cfRule>
    <cfRule type="expression" dxfId="1159" priority="804">
      <formula>IF($K191="Probable",1,0)</formula>
    </cfRule>
    <cfRule type="expression" dxfId="1158" priority="805">
      <formula>IF($K191="Posible",1,0)</formula>
    </cfRule>
    <cfRule type="expression" dxfId="1157" priority="806">
      <formula>IF($K191="Improbable",1,0)</formula>
    </cfRule>
    <cfRule type="expression" dxfId="1156" priority="807">
      <formula>IF($K191="Rara vez",1,0)</formula>
    </cfRule>
  </conditionalFormatting>
  <conditionalFormatting sqref="AB191">
    <cfRule type="cellIs" dxfId="1155" priority="808" operator="equal">
      <formula>"Muy Alta"</formula>
    </cfRule>
    <cfRule type="cellIs" dxfId="1154" priority="809" operator="equal">
      <formula>"Alta"</formula>
    </cfRule>
    <cfRule type="cellIs" dxfId="1153" priority="810" operator="equal">
      <formula>"Media"</formula>
    </cfRule>
    <cfRule type="cellIs" dxfId="1152" priority="811" operator="equal">
      <formula>"Baja"</formula>
    </cfRule>
    <cfRule type="cellIs" dxfId="1151" priority="812" operator="equal">
      <formula>"Muy Baja"</formula>
    </cfRule>
  </conditionalFormatting>
  <conditionalFormatting sqref="AB191:AB193">
    <cfRule type="expression" dxfId="1150" priority="798">
      <formula>IF($AB191="Casi seguro",1,0)</formula>
    </cfRule>
    <cfRule type="expression" dxfId="1149" priority="799">
      <formula>IF($AB191="Probable",1,0)</formula>
    </cfRule>
    <cfRule type="expression" dxfId="1148" priority="800">
      <formula>IF($AB191="Posible",1,0)</formula>
    </cfRule>
    <cfRule type="expression" dxfId="1147" priority="801">
      <formula>IF($AB191="Improbable",1,0)</formula>
    </cfRule>
    <cfRule type="expression" dxfId="1146" priority="802">
      <formula>IF($AB191="Rara vez",1,0)</formula>
    </cfRule>
  </conditionalFormatting>
  <conditionalFormatting sqref="K194">
    <cfRule type="cellIs" dxfId="1145" priority="772" operator="equal">
      <formula>"Muy Alta"</formula>
    </cfRule>
    <cfRule type="cellIs" dxfId="1144" priority="773" operator="equal">
      <formula>"Alta"</formula>
    </cfRule>
    <cfRule type="cellIs" dxfId="1143" priority="774" operator="equal">
      <formula>"Media"</formula>
    </cfRule>
    <cfRule type="cellIs" dxfId="1142" priority="775" operator="equal">
      <formula>"Baja"</formula>
    </cfRule>
    <cfRule type="cellIs" dxfId="1141" priority="776" operator="equal">
      <formula>"Muy Baja"</formula>
    </cfRule>
  </conditionalFormatting>
  <conditionalFormatting sqref="N194">
    <cfRule type="cellIs" dxfId="1140" priority="790" operator="equal">
      <formula>"Catastrófico"</formula>
    </cfRule>
    <cfRule type="cellIs" dxfId="1139" priority="791" operator="equal">
      <formula>"Mayor"</formula>
    </cfRule>
    <cfRule type="cellIs" dxfId="1138" priority="792" operator="equal">
      <formula>"Moderado"</formula>
    </cfRule>
    <cfRule type="cellIs" dxfId="1137" priority="793" operator="equal">
      <formula>"Menor"</formula>
    </cfRule>
    <cfRule type="cellIs" dxfId="1136" priority="794" operator="equal">
      <formula>"Leve"</formula>
    </cfRule>
  </conditionalFormatting>
  <conditionalFormatting sqref="P194">
    <cfRule type="cellIs" dxfId="1135" priority="786" operator="equal">
      <formula>"Extremo"</formula>
    </cfRule>
    <cfRule type="cellIs" dxfId="1134" priority="787" operator="equal">
      <formula>"Alto"</formula>
    </cfRule>
    <cfRule type="cellIs" dxfId="1133" priority="788" operator="equal">
      <formula>"Moderado"</formula>
    </cfRule>
    <cfRule type="cellIs" dxfId="1132" priority="789" operator="equal">
      <formula>"Bajo"</formula>
    </cfRule>
  </conditionalFormatting>
  <conditionalFormatting sqref="AD194">
    <cfRule type="cellIs" dxfId="1131" priority="781" operator="equal">
      <formula>"Catastrófico"</formula>
    </cfRule>
    <cfRule type="cellIs" dxfId="1130" priority="782" operator="equal">
      <formula>"Mayor"</formula>
    </cfRule>
    <cfRule type="cellIs" dxfId="1129" priority="783" operator="equal">
      <formula>"Moderado"</formula>
    </cfRule>
    <cfRule type="cellIs" dxfId="1128" priority="784" operator="equal">
      <formula>"Menor"</formula>
    </cfRule>
    <cfRule type="cellIs" dxfId="1127" priority="785" operator="equal">
      <formula>"Leve"</formula>
    </cfRule>
  </conditionalFormatting>
  <conditionalFormatting sqref="AF194">
    <cfRule type="cellIs" dxfId="1126" priority="777" operator="equal">
      <formula>"Extremo"</formula>
    </cfRule>
    <cfRule type="cellIs" dxfId="1125" priority="778" operator="equal">
      <formula>"Alto"</formula>
    </cfRule>
    <cfRule type="cellIs" dxfId="1124" priority="779" operator="equal">
      <formula>"Moderado"</formula>
    </cfRule>
    <cfRule type="cellIs" dxfId="1123" priority="780" operator="equal">
      <formula>"Bajo"</formula>
    </cfRule>
  </conditionalFormatting>
  <conditionalFormatting sqref="AB194">
    <cfRule type="cellIs" dxfId="1122" priority="762" operator="equal">
      <formula>"Muy Alta"</formula>
    </cfRule>
    <cfRule type="cellIs" dxfId="1121" priority="763" operator="equal">
      <formula>"Alta"</formula>
    </cfRule>
    <cfRule type="cellIs" dxfId="1120" priority="764" operator="equal">
      <formula>"Media"</formula>
    </cfRule>
    <cfRule type="cellIs" dxfId="1119" priority="765" operator="equal">
      <formula>"Baja"</formula>
    </cfRule>
    <cfRule type="cellIs" dxfId="1118" priority="766" operator="equal">
      <formula>"Muy Baja"</formula>
    </cfRule>
  </conditionalFormatting>
  <conditionalFormatting sqref="K195">
    <cfRule type="cellIs" dxfId="1117" priority="731" operator="equal">
      <formula>"Muy Alta"</formula>
    </cfRule>
    <cfRule type="cellIs" dxfId="1116" priority="732" operator="equal">
      <formula>"Alta"</formula>
    </cfRule>
    <cfRule type="cellIs" dxfId="1115" priority="733" operator="equal">
      <formula>"Media"</formula>
    </cfRule>
    <cfRule type="cellIs" dxfId="1114" priority="734" operator="equal">
      <formula>"Baja"</formula>
    </cfRule>
    <cfRule type="cellIs" dxfId="1113" priority="735" operator="equal">
      <formula>"Muy Baja"</formula>
    </cfRule>
  </conditionalFormatting>
  <conditionalFormatting sqref="K195:K197">
    <cfRule type="expression" dxfId="1112" priority="721">
      <formula>IF($K195="Casi seguro",1,0)</formula>
    </cfRule>
    <cfRule type="expression" dxfId="1111" priority="722">
      <formula>IF($K195="Probable",1,0)</formula>
    </cfRule>
    <cfRule type="expression" dxfId="1110" priority="723">
      <formula>IF($K195="Posible",1,0)</formula>
    </cfRule>
    <cfRule type="expression" dxfId="1109" priority="724">
      <formula>IF($K195="Improbable",1,0)</formula>
    </cfRule>
    <cfRule type="expression" dxfId="1108" priority="725">
      <formula>IF($K195="Rara vez",1,0)</formula>
    </cfRule>
  </conditionalFormatting>
  <conditionalFormatting sqref="N195">
    <cfRule type="cellIs" dxfId="1107" priority="749" operator="equal">
      <formula>"Catastrófico"</formula>
    </cfRule>
    <cfRule type="cellIs" dxfId="1106" priority="750" operator="equal">
      <formula>"Mayor"</formula>
    </cfRule>
    <cfRule type="cellIs" dxfId="1105" priority="751" operator="equal">
      <formula>"Moderado"</formula>
    </cfRule>
    <cfRule type="cellIs" dxfId="1104" priority="752" operator="equal">
      <formula>"Menor"</formula>
    </cfRule>
    <cfRule type="cellIs" dxfId="1103" priority="753" operator="equal">
      <formula>"Leve"</formula>
    </cfRule>
  </conditionalFormatting>
  <conditionalFormatting sqref="P195">
    <cfRule type="cellIs" dxfId="1102" priority="745" operator="equal">
      <formula>"Extremo"</formula>
    </cfRule>
    <cfRule type="cellIs" dxfId="1101" priority="746" operator="equal">
      <formula>"Alto"</formula>
    </cfRule>
    <cfRule type="cellIs" dxfId="1100" priority="747" operator="equal">
      <formula>"Moderado"</formula>
    </cfRule>
    <cfRule type="cellIs" dxfId="1099" priority="748" operator="equal">
      <formula>"Bajo"</formula>
    </cfRule>
  </conditionalFormatting>
  <conditionalFormatting sqref="AB195">
    <cfRule type="cellIs" dxfId="1098" priority="726" operator="equal">
      <formula>"Muy Alta"</formula>
    </cfRule>
    <cfRule type="cellIs" dxfId="1097" priority="727" operator="equal">
      <formula>"Alta"</formula>
    </cfRule>
    <cfRule type="cellIs" dxfId="1096" priority="728" operator="equal">
      <formula>"Media"</formula>
    </cfRule>
    <cfRule type="cellIs" dxfId="1095" priority="729" operator="equal">
      <formula>"Baja"</formula>
    </cfRule>
    <cfRule type="cellIs" dxfId="1094" priority="730" operator="equal">
      <formula>"Muy Baja"</formula>
    </cfRule>
  </conditionalFormatting>
  <conditionalFormatting sqref="AB195:AB197">
    <cfRule type="expression" dxfId="1093" priority="716">
      <formula>IF($AB195="Casi seguro",1,0)</formula>
    </cfRule>
    <cfRule type="expression" dxfId="1092" priority="717">
      <formula>IF($AB195="Probable",1,0)</formula>
    </cfRule>
    <cfRule type="expression" dxfId="1091" priority="718">
      <formula>IF($AB195="Posible",1,0)</formula>
    </cfRule>
    <cfRule type="expression" dxfId="1090" priority="719">
      <formula>IF($AB195="Improbable",1,0)</formula>
    </cfRule>
    <cfRule type="expression" dxfId="1089" priority="720">
      <formula>IF($AB195="Rara vez",1,0)</formula>
    </cfRule>
  </conditionalFormatting>
  <conditionalFormatting sqref="AD195">
    <cfRule type="cellIs" dxfId="1088" priority="740" operator="equal">
      <formula>"Catastrófico"</formula>
    </cfRule>
    <cfRule type="cellIs" dxfId="1087" priority="741" operator="equal">
      <formula>"Mayor"</formula>
    </cfRule>
    <cfRule type="cellIs" dxfId="1086" priority="742" operator="equal">
      <formula>"Moderado"</formula>
    </cfRule>
    <cfRule type="cellIs" dxfId="1085" priority="743" operator="equal">
      <formula>"Menor"</formula>
    </cfRule>
    <cfRule type="cellIs" dxfId="1084" priority="744" operator="equal">
      <formula>"Leve"</formula>
    </cfRule>
  </conditionalFormatting>
  <conditionalFormatting sqref="AF195">
    <cfRule type="cellIs" dxfId="1083" priority="736" operator="equal">
      <formula>"Extremo"</formula>
    </cfRule>
    <cfRule type="cellIs" dxfId="1082" priority="737" operator="equal">
      <formula>"Alto"</formula>
    </cfRule>
    <cfRule type="cellIs" dxfId="1081" priority="738" operator="equal">
      <formula>"Moderado"</formula>
    </cfRule>
    <cfRule type="cellIs" dxfId="1080" priority="739" operator="equal">
      <formula>"Bajo"</formula>
    </cfRule>
  </conditionalFormatting>
  <conditionalFormatting sqref="AI195:AL197">
    <cfRule type="expression" dxfId="1079" priority="713">
      <formula>IF(OR($AG195="Evitar",$AG195="Compartir",$AG195="Aceptar",$AG195="Reducir (Transferir)"),1,0)</formula>
    </cfRule>
    <cfRule type="expression" dxfId="1078" priority="714">
      <formula>IF(AND($AF195="Moderado",OR($H195="Gestión",$H195="Seguridad de la Información (Pérdida de la Disponibilidad)",$H195="Seguridad de la Información (Pérdida de la Integridad)",$H195="Seguridad de la Información (Pérdida de Confidencialidad)",$H195="Fuga de Capital Intelectual",$H195="Estratégico")),1,0)</formula>
    </cfRule>
    <cfRule type="expression" dxfId="1077" priority="715">
      <formula>IF($AF195="Bajo",1,0)</formula>
    </cfRule>
  </conditionalFormatting>
  <conditionalFormatting sqref="K204:K209">
    <cfRule type="expression" dxfId="1076" priority="685">
      <formula>IF($K204="Casi seguro",1,0)</formula>
    </cfRule>
    <cfRule type="expression" dxfId="1075" priority="686">
      <formula>IF($K204="Probable",1,0)</formula>
    </cfRule>
    <cfRule type="expression" dxfId="1074" priority="687">
      <formula>IF($K204="Posible",1,0)</formula>
    </cfRule>
    <cfRule type="expression" dxfId="1073" priority="688">
      <formula>IF($K204="Improbable",1,0)</formula>
    </cfRule>
    <cfRule type="expression" dxfId="1072" priority="689">
      <formula>IF($K204="Rara vez",1,0)</formula>
    </cfRule>
  </conditionalFormatting>
  <conditionalFormatting sqref="K204 K207">
    <cfRule type="cellIs" dxfId="1071" priority="690" operator="equal">
      <formula>"Muy Alta"</formula>
    </cfRule>
    <cfRule type="cellIs" dxfId="1070" priority="691" operator="equal">
      <formula>"Alta"</formula>
    </cfRule>
    <cfRule type="cellIs" dxfId="1069" priority="692" operator="equal">
      <formula>"Media"</formula>
    </cfRule>
    <cfRule type="cellIs" dxfId="1068" priority="693" operator="equal">
      <formula>"Baja"</formula>
    </cfRule>
    <cfRule type="cellIs" dxfId="1067" priority="694" operator="equal">
      <formula>"Muy Baja"</formula>
    </cfRule>
  </conditionalFormatting>
  <conditionalFormatting sqref="N204 N207">
    <cfRule type="cellIs" dxfId="1066" priority="708" operator="equal">
      <formula>"Catastrófico"</formula>
    </cfRule>
    <cfRule type="cellIs" dxfId="1065" priority="709" operator="equal">
      <formula>"Mayor"</formula>
    </cfRule>
    <cfRule type="cellIs" dxfId="1064" priority="710" operator="equal">
      <formula>"Moderado"</formula>
    </cfRule>
    <cfRule type="cellIs" dxfId="1063" priority="711" operator="equal">
      <formula>"Menor"</formula>
    </cfRule>
    <cfRule type="cellIs" dxfId="1062" priority="712" operator="equal">
      <formula>"Leve"</formula>
    </cfRule>
  </conditionalFormatting>
  <conditionalFormatting sqref="P204 P207">
    <cfRule type="cellIs" dxfId="1061" priority="704" operator="equal">
      <formula>"Extremo"</formula>
    </cfRule>
    <cfRule type="cellIs" dxfId="1060" priority="705" operator="equal">
      <formula>"Alto"</formula>
    </cfRule>
    <cfRule type="cellIs" dxfId="1059" priority="706" operator="equal">
      <formula>"Moderado"</formula>
    </cfRule>
    <cfRule type="cellIs" dxfId="1058" priority="707" operator="equal">
      <formula>"Bajo"</formula>
    </cfRule>
  </conditionalFormatting>
  <conditionalFormatting sqref="AB204:AB209">
    <cfRule type="expression" dxfId="1057" priority="675">
      <formula>IF($AB204="Casi seguro",1,0)</formula>
    </cfRule>
    <cfRule type="expression" dxfId="1056" priority="676">
      <formula>IF($AB204="Probable",1,0)</formula>
    </cfRule>
    <cfRule type="expression" dxfId="1055" priority="677">
      <formula>IF($AB204="Posible",1,0)</formula>
    </cfRule>
    <cfRule type="expression" dxfId="1054" priority="678">
      <formula>IF($AB204="Improbable",1,0)</formula>
    </cfRule>
    <cfRule type="expression" dxfId="1053" priority="679">
      <formula>IF($AB204="Rara vez",1,0)</formula>
    </cfRule>
  </conditionalFormatting>
  <conditionalFormatting sqref="AB204 AB207">
    <cfRule type="cellIs" dxfId="1052" priority="680" operator="equal">
      <formula>"Muy Alta"</formula>
    </cfRule>
    <cfRule type="cellIs" dxfId="1051" priority="681" operator="equal">
      <formula>"Alta"</formula>
    </cfRule>
    <cfRule type="cellIs" dxfId="1050" priority="682" operator="equal">
      <formula>"Media"</formula>
    </cfRule>
    <cfRule type="cellIs" dxfId="1049" priority="683" operator="equal">
      <formula>"Baja"</formula>
    </cfRule>
    <cfRule type="cellIs" dxfId="1048" priority="684" operator="equal">
      <formula>"Muy Baja"</formula>
    </cfRule>
  </conditionalFormatting>
  <conditionalFormatting sqref="AD204 AD207">
    <cfRule type="cellIs" dxfId="1047" priority="699" operator="equal">
      <formula>"Catastrófico"</formula>
    </cfRule>
    <cfRule type="cellIs" dxfId="1046" priority="700" operator="equal">
      <formula>"Mayor"</formula>
    </cfRule>
    <cfRule type="cellIs" dxfId="1045" priority="701" operator="equal">
      <formula>"Moderado"</formula>
    </cfRule>
    <cfRule type="cellIs" dxfId="1044" priority="702" operator="equal">
      <formula>"Menor"</formula>
    </cfRule>
    <cfRule type="cellIs" dxfId="1043" priority="703" operator="equal">
      <formula>"Leve"</formula>
    </cfRule>
  </conditionalFormatting>
  <conditionalFormatting sqref="AF204 AF207">
    <cfRule type="cellIs" dxfId="1042" priority="695" operator="equal">
      <formula>"Extremo"</formula>
    </cfRule>
    <cfRule type="cellIs" dxfId="1041" priority="696" operator="equal">
      <formula>"Alto"</formula>
    </cfRule>
    <cfRule type="cellIs" dxfId="1040" priority="697" operator="equal">
      <formula>"Moderado"</formula>
    </cfRule>
    <cfRule type="cellIs" dxfId="1039" priority="698" operator="equal">
      <formula>"Bajo"</formula>
    </cfRule>
  </conditionalFormatting>
  <conditionalFormatting sqref="AI204:AL209">
    <cfRule type="expression" dxfId="1038" priority="672">
      <formula>IF(OR($AG204="Evitar",$AG204="Compartir",$AG204="Aceptar",$AG204="Reducir (Transferir)"),1,0)</formula>
    </cfRule>
    <cfRule type="expression" dxfId="1037" priority="673">
      <formula>IF(AND($AF204="Moderado",OR($H204="Gestión",$H204="Seguridad de la Información (Pérdida de la Disponibilidad)",$H204="Seguridad de la Información (Pérdida de la Integridad)",$H204="Seguridad de la Información (Pérdida de Confidencialidad)",$H204="Fuga de Capital Intelectual",$H204="Estratégico")),1,0)</formula>
    </cfRule>
    <cfRule type="expression" dxfId="1036" priority="674">
      <formula>IF($AF204="Bajo",1,0)</formula>
    </cfRule>
  </conditionalFormatting>
  <conditionalFormatting sqref="K198:K200">
    <cfRule type="expression" dxfId="1035" priority="603">
      <formula>IF($K198="Casi seguro",1,0)</formula>
    </cfRule>
    <cfRule type="expression" dxfId="1034" priority="604">
      <formula>IF($K198="Probable",1,0)</formula>
    </cfRule>
    <cfRule type="expression" dxfId="1033" priority="605">
      <formula>IF($K198="Posible",1,0)</formula>
    </cfRule>
    <cfRule type="expression" dxfId="1032" priority="606">
      <formula>IF($K198="Improbable",1,0)</formula>
    </cfRule>
    <cfRule type="expression" dxfId="1031" priority="607">
      <formula>IF($K198="Rara vez",1,0)</formula>
    </cfRule>
  </conditionalFormatting>
  <conditionalFormatting sqref="K198">
    <cfRule type="cellIs" dxfId="1030" priority="608" operator="equal">
      <formula>"Muy Alta"</formula>
    </cfRule>
    <cfRule type="cellIs" dxfId="1029" priority="609" operator="equal">
      <formula>"Alta"</formula>
    </cfRule>
    <cfRule type="cellIs" dxfId="1028" priority="610" operator="equal">
      <formula>"Media"</formula>
    </cfRule>
    <cfRule type="cellIs" dxfId="1027" priority="611" operator="equal">
      <formula>"Baja"</formula>
    </cfRule>
    <cfRule type="cellIs" dxfId="1026" priority="612" operator="equal">
      <formula>"Muy Baja"</formula>
    </cfRule>
  </conditionalFormatting>
  <conditionalFormatting sqref="N198">
    <cfRule type="cellIs" dxfId="1025" priority="626" operator="equal">
      <formula>"Catastrófico"</formula>
    </cfRule>
    <cfRule type="cellIs" dxfId="1024" priority="627" operator="equal">
      <formula>"Mayor"</formula>
    </cfRule>
    <cfRule type="cellIs" dxfId="1023" priority="628" operator="equal">
      <formula>"Moderado"</formula>
    </cfRule>
    <cfRule type="cellIs" dxfId="1022" priority="629" operator="equal">
      <formula>"Menor"</formula>
    </cfRule>
    <cfRule type="cellIs" dxfId="1021" priority="630" operator="equal">
      <formula>"Leve"</formula>
    </cfRule>
  </conditionalFormatting>
  <conditionalFormatting sqref="P198">
    <cfRule type="cellIs" dxfId="1020" priority="622" operator="equal">
      <formula>"Extremo"</formula>
    </cfRule>
    <cfRule type="cellIs" dxfId="1019" priority="623" operator="equal">
      <formula>"Alto"</formula>
    </cfRule>
    <cfRule type="cellIs" dxfId="1018" priority="624" operator="equal">
      <formula>"Moderado"</formula>
    </cfRule>
    <cfRule type="cellIs" dxfId="1017" priority="625" operator="equal">
      <formula>"Bajo"</formula>
    </cfRule>
  </conditionalFormatting>
  <conditionalFormatting sqref="AB198:AB200">
    <cfRule type="expression" dxfId="1016" priority="593">
      <formula>IF($AB198="Casi seguro",1,0)</formula>
    </cfRule>
    <cfRule type="expression" dxfId="1015" priority="594">
      <formula>IF($AB198="Probable",1,0)</formula>
    </cfRule>
    <cfRule type="expression" dxfId="1014" priority="595">
      <formula>IF($AB198="Posible",1,0)</formula>
    </cfRule>
    <cfRule type="expression" dxfId="1013" priority="596">
      <formula>IF($AB198="Improbable",1,0)</formula>
    </cfRule>
    <cfRule type="expression" dxfId="1012" priority="597">
      <formula>IF($AB198="Rara vez",1,0)</formula>
    </cfRule>
  </conditionalFormatting>
  <conditionalFormatting sqref="AB198">
    <cfRule type="cellIs" dxfId="1011" priority="598" operator="equal">
      <formula>"Muy Alta"</formula>
    </cfRule>
    <cfRule type="cellIs" dxfId="1010" priority="599" operator="equal">
      <formula>"Alta"</formula>
    </cfRule>
    <cfRule type="cellIs" dxfId="1009" priority="600" operator="equal">
      <formula>"Media"</formula>
    </cfRule>
    <cfRule type="cellIs" dxfId="1008" priority="601" operator="equal">
      <formula>"Baja"</formula>
    </cfRule>
    <cfRule type="cellIs" dxfId="1007" priority="602" operator="equal">
      <formula>"Muy Baja"</formula>
    </cfRule>
  </conditionalFormatting>
  <conditionalFormatting sqref="AD198">
    <cfRule type="cellIs" dxfId="1006" priority="617" operator="equal">
      <formula>"Catastrófico"</formula>
    </cfRule>
    <cfRule type="cellIs" dxfId="1005" priority="618" operator="equal">
      <formula>"Mayor"</formula>
    </cfRule>
    <cfRule type="cellIs" dxfId="1004" priority="619" operator="equal">
      <formula>"Moderado"</formula>
    </cfRule>
    <cfRule type="cellIs" dxfId="1003" priority="620" operator="equal">
      <formula>"Menor"</formula>
    </cfRule>
    <cfRule type="cellIs" dxfId="1002" priority="621" operator="equal">
      <formula>"Leve"</formula>
    </cfRule>
  </conditionalFormatting>
  <conditionalFormatting sqref="AF198">
    <cfRule type="cellIs" dxfId="1001" priority="613" operator="equal">
      <formula>"Extremo"</formula>
    </cfRule>
    <cfRule type="cellIs" dxfId="1000" priority="614" operator="equal">
      <formula>"Alto"</formula>
    </cfRule>
    <cfRule type="cellIs" dxfId="999" priority="615" operator="equal">
      <formula>"Moderado"</formula>
    </cfRule>
    <cfRule type="cellIs" dxfId="998" priority="616" operator="equal">
      <formula>"Bajo"</formula>
    </cfRule>
  </conditionalFormatting>
  <conditionalFormatting sqref="AI198:AL200">
    <cfRule type="expression" dxfId="997" priority="590">
      <formula>IF(OR($AG198="Evitar",$AG198="Compartir",$AG198="Aceptar",$AG198="Reducir (Transferir)"),1,0)</formula>
    </cfRule>
    <cfRule type="expression" dxfId="996" priority="591">
      <formula>IF(AND($AF198="Moderado",OR($H198="Gestión",$H198="Seguridad de la Información (Pérdida de la Disponibilidad)",$H198="Seguridad de la Información (Pérdida de la Integridad)",$H198="Seguridad de la Información (Pérdida de Confidencialidad)",$H198="Fuga de Capital Intelectual",$H198="Estratégico")),1,0)</formula>
    </cfRule>
    <cfRule type="expression" dxfId="995" priority="592">
      <formula>IF($AF198="Bajo",1,0)</formula>
    </cfRule>
  </conditionalFormatting>
  <conditionalFormatting sqref="K201:K203">
    <cfRule type="expression" dxfId="994" priority="562">
      <formula>IF($K201="Casi seguro",1,0)</formula>
    </cfRule>
    <cfRule type="expression" dxfId="993" priority="563">
      <formula>IF($K201="Probable",1,0)</formula>
    </cfRule>
    <cfRule type="expression" dxfId="992" priority="564">
      <formula>IF($K201="Posible",1,0)</formula>
    </cfRule>
    <cfRule type="expression" dxfId="991" priority="565">
      <formula>IF($K201="Improbable",1,0)</formula>
    </cfRule>
    <cfRule type="expression" dxfId="990" priority="566">
      <formula>IF($K201="Rara vez",1,0)</formula>
    </cfRule>
  </conditionalFormatting>
  <conditionalFormatting sqref="K201">
    <cfRule type="cellIs" dxfId="989" priority="567" operator="equal">
      <formula>"Muy Alta"</formula>
    </cfRule>
    <cfRule type="cellIs" dxfId="988" priority="568" operator="equal">
      <formula>"Alta"</formula>
    </cfRule>
    <cfRule type="cellIs" dxfId="987" priority="569" operator="equal">
      <formula>"Media"</formula>
    </cfRule>
    <cfRule type="cellIs" dxfId="986" priority="570" operator="equal">
      <formula>"Baja"</formula>
    </cfRule>
    <cfRule type="cellIs" dxfId="985" priority="571" operator="equal">
      <formula>"Muy Baja"</formula>
    </cfRule>
  </conditionalFormatting>
  <conditionalFormatting sqref="N201">
    <cfRule type="cellIs" dxfId="984" priority="585" operator="equal">
      <formula>"Catastrófico"</formula>
    </cfRule>
    <cfRule type="cellIs" dxfId="983" priority="586" operator="equal">
      <formula>"Mayor"</formula>
    </cfRule>
    <cfRule type="cellIs" dxfId="982" priority="587" operator="equal">
      <formula>"Moderado"</formula>
    </cfRule>
    <cfRule type="cellIs" dxfId="981" priority="588" operator="equal">
      <formula>"Menor"</formula>
    </cfRule>
    <cfRule type="cellIs" dxfId="980" priority="589" operator="equal">
      <formula>"Leve"</formula>
    </cfRule>
  </conditionalFormatting>
  <conditionalFormatting sqref="P201">
    <cfRule type="cellIs" dxfId="979" priority="581" operator="equal">
      <formula>"Extremo"</formula>
    </cfRule>
    <cfRule type="cellIs" dxfId="978" priority="582" operator="equal">
      <formula>"Alto"</formula>
    </cfRule>
    <cfRule type="cellIs" dxfId="977" priority="583" operator="equal">
      <formula>"Moderado"</formula>
    </cfRule>
    <cfRule type="cellIs" dxfId="976" priority="584" operator="equal">
      <formula>"Bajo"</formula>
    </cfRule>
  </conditionalFormatting>
  <conditionalFormatting sqref="AB201:AB203">
    <cfRule type="expression" dxfId="975" priority="552">
      <formula>IF($AB201="Casi seguro",1,0)</formula>
    </cfRule>
    <cfRule type="expression" dxfId="974" priority="553">
      <formula>IF($AB201="Probable",1,0)</formula>
    </cfRule>
    <cfRule type="expression" dxfId="973" priority="554">
      <formula>IF($AB201="Posible",1,0)</formula>
    </cfRule>
    <cfRule type="expression" dxfId="972" priority="555">
      <formula>IF($AB201="Improbable",1,0)</formula>
    </cfRule>
    <cfRule type="expression" dxfId="971" priority="556">
      <formula>IF($AB201="Rara vez",1,0)</formula>
    </cfRule>
  </conditionalFormatting>
  <conditionalFormatting sqref="AB201">
    <cfRule type="cellIs" dxfId="970" priority="557" operator="equal">
      <formula>"Muy Alta"</formula>
    </cfRule>
    <cfRule type="cellIs" dxfId="969" priority="558" operator="equal">
      <formula>"Alta"</formula>
    </cfRule>
    <cfRule type="cellIs" dxfId="968" priority="559" operator="equal">
      <formula>"Media"</formula>
    </cfRule>
    <cfRule type="cellIs" dxfId="967" priority="560" operator="equal">
      <formula>"Baja"</formula>
    </cfRule>
    <cfRule type="cellIs" dxfId="966" priority="561" operator="equal">
      <formula>"Muy Baja"</formula>
    </cfRule>
  </conditionalFormatting>
  <conditionalFormatting sqref="AD201">
    <cfRule type="cellIs" dxfId="965" priority="576" operator="equal">
      <formula>"Catastrófico"</formula>
    </cfRule>
    <cfRule type="cellIs" dxfId="964" priority="577" operator="equal">
      <formula>"Mayor"</formula>
    </cfRule>
    <cfRule type="cellIs" dxfId="963" priority="578" operator="equal">
      <formula>"Moderado"</formula>
    </cfRule>
    <cfRule type="cellIs" dxfId="962" priority="579" operator="equal">
      <formula>"Menor"</formula>
    </cfRule>
    <cfRule type="cellIs" dxfId="961" priority="580" operator="equal">
      <formula>"Leve"</formula>
    </cfRule>
  </conditionalFormatting>
  <conditionalFormatting sqref="AF201">
    <cfRule type="cellIs" dxfId="960" priority="572" operator="equal">
      <formula>"Extremo"</formula>
    </cfRule>
    <cfRule type="cellIs" dxfId="959" priority="573" operator="equal">
      <formula>"Alto"</formula>
    </cfRule>
    <cfRule type="cellIs" dxfId="958" priority="574" operator="equal">
      <formula>"Moderado"</formula>
    </cfRule>
    <cfRule type="cellIs" dxfId="957" priority="575" operator="equal">
      <formula>"Bajo"</formula>
    </cfRule>
  </conditionalFormatting>
  <conditionalFormatting sqref="AI201:AL203">
    <cfRule type="expression" dxfId="956" priority="549">
      <formula>IF(OR($AG201="Evitar",$AG201="Compartir",$AG201="Aceptar",$AG201="Reducir (Transferir)"),1,0)</formula>
    </cfRule>
    <cfRule type="expression" dxfId="955" priority="550">
      <formula>IF(AND($AF201="Moderado",OR($H201="Gestión",$H201="Seguridad de la Información (Pérdida de la Disponibilidad)",$H201="Seguridad de la Información (Pérdida de la Integridad)",$H201="Seguridad de la Información (Pérdida de Confidencialidad)",$H201="Fuga de Capital Intelectual",$H201="Estratégico")),1,0)</formula>
    </cfRule>
    <cfRule type="expression" dxfId="954" priority="551">
      <formula>IF($AF201="Bajo",1,0)</formula>
    </cfRule>
  </conditionalFormatting>
  <conditionalFormatting sqref="K210">
    <cfRule type="cellIs" dxfId="953" priority="526" operator="equal">
      <formula>"Muy Alta"</formula>
    </cfRule>
    <cfRule type="cellIs" dxfId="952" priority="527" operator="equal">
      <formula>"Alta"</formula>
    </cfRule>
    <cfRule type="cellIs" dxfId="951" priority="528" operator="equal">
      <formula>"Media"</formula>
    </cfRule>
    <cfRule type="cellIs" dxfId="950" priority="529" operator="equal">
      <formula>"Baja"</formula>
    </cfRule>
    <cfRule type="cellIs" dxfId="949" priority="530" operator="equal">
      <formula>"Muy Baja"</formula>
    </cfRule>
  </conditionalFormatting>
  <conditionalFormatting sqref="K210:K217">
    <cfRule type="expression" dxfId="948" priority="493">
      <formula>IF($K210="Casi seguro",1,0)</formula>
    </cfRule>
    <cfRule type="expression" dxfId="947" priority="494">
      <formula>IF($K210="Probable",1,0)</formula>
    </cfRule>
    <cfRule type="expression" dxfId="946" priority="495">
      <formula>IF($K210="Posible",1,0)</formula>
    </cfRule>
    <cfRule type="expression" dxfId="945" priority="496">
      <formula>IF($K210="Improbable",1,0)</formula>
    </cfRule>
    <cfRule type="expression" dxfId="944" priority="497">
      <formula>IF($K210="Rara vez",1,0)</formula>
    </cfRule>
  </conditionalFormatting>
  <conditionalFormatting sqref="K213 K216">
    <cfRule type="cellIs" dxfId="943" priority="498" operator="equal">
      <formula>"Muy Alta"</formula>
    </cfRule>
    <cfRule type="cellIs" dxfId="942" priority="499" operator="equal">
      <formula>"Alta"</formula>
    </cfRule>
    <cfRule type="cellIs" dxfId="941" priority="500" operator="equal">
      <formula>"Media"</formula>
    </cfRule>
    <cfRule type="cellIs" dxfId="940" priority="501" operator="equal">
      <formula>"Baja"</formula>
    </cfRule>
    <cfRule type="cellIs" dxfId="939" priority="502" operator="equal">
      <formula>"Muy Baja"</formula>
    </cfRule>
  </conditionalFormatting>
  <conditionalFormatting sqref="N210">
    <cfRule type="cellIs" dxfId="938" priority="544" operator="equal">
      <formula>"Catastrófico"</formula>
    </cfRule>
    <cfRule type="cellIs" dxfId="937" priority="545" operator="equal">
      <formula>"Mayor"</formula>
    </cfRule>
    <cfRule type="cellIs" dxfId="936" priority="546" operator="equal">
      <formula>"Moderado"</formula>
    </cfRule>
    <cfRule type="cellIs" dxfId="935" priority="547" operator="equal">
      <formula>"Menor"</formula>
    </cfRule>
    <cfRule type="cellIs" dxfId="934" priority="548" operator="equal">
      <formula>"Leve"</formula>
    </cfRule>
  </conditionalFormatting>
  <conditionalFormatting sqref="N213 N216">
    <cfRule type="cellIs" dxfId="933" priority="516" operator="equal">
      <formula>"Catastrófico"</formula>
    </cfRule>
    <cfRule type="cellIs" dxfId="932" priority="517" operator="equal">
      <formula>"Mayor"</formula>
    </cfRule>
    <cfRule type="cellIs" dxfId="931" priority="518" operator="equal">
      <formula>"Moderado"</formula>
    </cfRule>
    <cfRule type="cellIs" dxfId="930" priority="519" operator="equal">
      <formula>"Menor"</formula>
    </cfRule>
    <cfRule type="cellIs" dxfId="929" priority="520" operator="equal">
      <formula>"Leve"</formula>
    </cfRule>
  </conditionalFormatting>
  <conditionalFormatting sqref="P210">
    <cfRule type="cellIs" dxfId="928" priority="540" operator="equal">
      <formula>"Extremo"</formula>
    </cfRule>
    <cfRule type="cellIs" dxfId="927" priority="541" operator="equal">
      <formula>"Alto"</formula>
    </cfRule>
    <cfRule type="cellIs" dxfId="926" priority="542" operator="equal">
      <formula>"Moderado"</formula>
    </cfRule>
    <cfRule type="cellIs" dxfId="925" priority="543" operator="equal">
      <formula>"Bajo"</formula>
    </cfRule>
  </conditionalFormatting>
  <conditionalFormatting sqref="P213 P216">
    <cfRule type="cellIs" dxfId="924" priority="512" operator="equal">
      <formula>"Extremo"</formula>
    </cfRule>
    <cfRule type="cellIs" dxfId="923" priority="513" operator="equal">
      <formula>"Alto"</formula>
    </cfRule>
    <cfRule type="cellIs" dxfId="922" priority="514" operator="equal">
      <formula>"Moderado"</formula>
    </cfRule>
    <cfRule type="cellIs" dxfId="921" priority="515" operator="equal">
      <formula>"Bajo"</formula>
    </cfRule>
  </conditionalFormatting>
  <conditionalFormatting sqref="AB210">
    <cfRule type="cellIs" dxfId="920" priority="521" operator="equal">
      <formula>"Muy Alta"</formula>
    </cfRule>
    <cfRule type="cellIs" dxfId="919" priority="522" operator="equal">
      <formula>"Alta"</formula>
    </cfRule>
    <cfRule type="cellIs" dxfId="918" priority="523" operator="equal">
      <formula>"Media"</formula>
    </cfRule>
    <cfRule type="cellIs" dxfId="917" priority="524" operator="equal">
      <formula>"Baja"</formula>
    </cfRule>
    <cfRule type="cellIs" dxfId="916" priority="525" operator="equal">
      <formula>"Muy Baja"</formula>
    </cfRule>
  </conditionalFormatting>
  <conditionalFormatting sqref="AB210:AB217">
    <cfRule type="expression" dxfId="915" priority="483">
      <formula>IF($AB210="Casi seguro",1,0)</formula>
    </cfRule>
    <cfRule type="expression" dxfId="914" priority="484">
      <formula>IF($AB210="Probable",1,0)</formula>
    </cfRule>
    <cfRule type="expression" dxfId="913" priority="485">
      <formula>IF($AB210="Posible",1,0)</formula>
    </cfRule>
    <cfRule type="expression" dxfId="912" priority="486">
      <formula>IF($AB210="Improbable",1,0)</formula>
    </cfRule>
    <cfRule type="expression" dxfId="911" priority="487">
      <formula>IF($AB210="Rara vez",1,0)</formula>
    </cfRule>
  </conditionalFormatting>
  <conditionalFormatting sqref="AB213 AB216">
    <cfRule type="cellIs" dxfId="910" priority="488" operator="equal">
      <formula>"Muy Alta"</formula>
    </cfRule>
    <cfRule type="cellIs" dxfId="909" priority="489" operator="equal">
      <formula>"Alta"</formula>
    </cfRule>
    <cfRule type="cellIs" dxfId="908" priority="490" operator="equal">
      <formula>"Media"</formula>
    </cfRule>
    <cfRule type="cellIs" dxfId="907" priority="491" operator="equal">
      <formula>"Baja"</formula>
    </cfRule>
    <cfRule type="cellIs" dxfId="906" priority="492" operator="equal">
      <formula>"Muy Baja"</formula>
    </cfRule>
  </conditionalFormatting>
  <conditionalFormatting sqref="AD210">
    <cfRule type="cellIs" dxfId="905" priority="535" operator="equal">
      <formula>"Catastrófico"</formula>
    </cfRule>
    <cfRule type="cellIs" dxfId="904" priority="536" operator="equal">
      <formula>"Mayor"</formula>
    </cfRule>
    <cfRule type="cellIs" dxfId="903" priority="537" operator="equal">
      <formula>"Moderado"</formula>
    </cfRule>
    <cfRule type="cellIs" dxfId="902" priority="538" operator="equal">
      <formula>"Menor"</formula>
    </cfRule>
    <cfRule type="cellIs" dxfId="901" priority="539" operator="equal">
      <formula>"Leve"</formula>
    </cfRule>
  </conditionalFormatting>
  <conditionalFormatting sqref="AD213 AD216">
    <cfRule type="cellIs" dxfId="900" priority="507" operator="equal">
      <formula>"Catastrófico"</formula>
    </cfRule>
    <cfRule type="cellIs" dxfId="899" priority="508" operator="equal">
      <formula>"Mayor"</formula>
    </cfRule>
    <cfRule type="cellIs" dxfId="898" priority="509" operator="equal">
      <formula>"Moderado"</formula>
    </cfRule>
    <cfRule type="cellIs" dxfId="897" priority="510" operator="equal">
      <formula>"Menor"</formula>
    </cfRule>
    <cfRule type="cellIs" dxfId="896" priority="511" operator="equal">
      <formula>"Leve"</formula>
    </cfRule>
  </conditionalFormatting>
  <conditionalFormatting sqref="AF210">
    <cfRule type="cellIs" dxfId="895" priority="531" operator="equal">
      <formula>"Extremo"</formula>
    </cfRule>
    <cfRule type="cellIs" dxfId="894" priority="532" operator="equal">
      <formula>"Alto"</formula>
    </cfRule>
    <cfRule type="cellIs" dxfId="893" priority="533" operator="equal">
      <formula>"Moderado"</formula>
    </cfRule>
    <cfRule type="cellIs" dxfId="892" priority="534" operator="equal">
      <formula>"Bajo"</formula>
    </cfRule>
  </conditionalFormatting>
  <conditionalFormatting sqref="AF213 AF216">
    <cfRule type="cellIs" dxfId="891" priority="503" operator="equal">
      <formula>"Extremo"</formula>
    </cfRule>
    <cfRule type="cellIs" dxfId="890" priority="504" operator="equal">
      <formula>"Alto"</formula>
    </cfRule>
    <cfRule type="cellIs" dxfId="889" priority="505" operator="equal">
      <formula>"Moderado"</formula>
    </cfRule>
    <cfRule type="cellIs" dxfId="888" priority="506" operator="equal">
      <formula>"Bajo"</formula>
    </cfRule>
  </conditionalFormatting>
  <conditionalFormatting sqref="AK210:AK217">
    <cfRule type="expression" dxfId="887" priority="480">
      <formula>IF(OR($AG210="Evitar",$AG210="Compartir",$AG210="Aceptar",$AG210="Reducir (Transferir)"),1,0)</formula>
    </cfRule>
    <cfRule type="expression" dxfId="886" priority="481">
      <formula>IF(AND($AF210="Moderado",OR($H210="Gestión",$H210="Seguridad de la Información (Pérdida de la Disponibilidad)",$H210="Seguridad de la Información (Pérdida de la Integridad)",$H210="Seguridad de la Información (Pérdida de Confidencialidad)",$H210="Fuga de Capital Intelectual",$H210="Estratégico")),1,0)</formula>
    </cfRule>
    <cfRule type="expression" dxfId="885" priority="482">
      <formula>IF($AF210="Bajo",1,0)</formula>
    </cfRule>
  </conditionalFormatting>
  <conditionalFormatting sqref="K218">
    <cfRule type="cellIs" dxfId="884" priority="457" operator="equal">
      <formula>"Muy Alta"</formula>
    </cfRule>
    <cfRule type="cellIs" dxfId="883" priority="458" operator="equal">
      <formula>"Alta"</formula>
    </cfRule>
    <cfRule type="cellIs" dxfId="882" priority="459" operator="equal">
      <formula>"Media"</formula>
    </cfRule>
    <cfRule type="cellIs" dxfId="881" priority="460" operator="equal">
      <formula>"Baja"</formula>
    </cfRule>
    <cfRule type="cellIs" dxfId="880" priority="461" operator="equal">
      <formula>"Muy Baja"</formula>
    </cfRule>
  </conditionalFormatting>
  <conditionalFormatting sqref="K218">
    <cfRule type="expression" dxfId="879" priority="447">
      <formula>IF($K218="Casi seguro",1,0)</formula>
    </cfRule>
    <cfRule type="expression" dxfId="878" priority="448">
      <formula>IF($K218="Probable",1,0)</formula>
    </cfRule>
    <cfRule type="expression" dxfId="877" priority="449">
      <formula>IF($K218="Posible",1,0)</formula>
    </cfRule>
    <cfRule type="expression" dxfId="876" priority="450">
      <formula>IF($K218="Improbable",1,0)</formula>
    </cfRule>
    <cfRule type="expression" dxfId="875" priority="451">
      <formula>IF($K218="Rara vez",1,0)</formula>
    </cfRule>
  </conditionalFormatting>
  <conditionalFormatting sqref="N218">
    <cfRule type="cellIs" dxfId="874" priority="475" operator="equal">
      <formula>"Catastrófico"</formula>
    </cfRule>
    <cfRule type="cellIs" dxfId="873" priority="476" operator="equal">
      <formula>"Mayor"</formula>
    </cfRule>
    <cfRule type="cellIs" dxfId="872" priority="477" operator="equal">
      <formula>"Moderado"</formula>
    </cfRule>
    <cfRule type="cellIs" dxfId="871" priority="478" operator="equal">
      <formula>"Menor"</formula>
    </cfRule>
    <cfRule type="cellIs" dxfId="870" priority="479" operator="equal">
      <formula>"Leve"</formula>
    </cfRule>
  </conditionalFormatting>
  <conditionalFormatting sqref="P218">
    <cfRule type="cellIs" dxfId="869" priority="471" operator="equal">
      <formula>"Extremo"</formula>
    </cfRule>
    <cfRule type="cellIs" dxfId="868" priority="472" operator="equal">
      <formula>"Alto"</formula>
    </cfRule>
    <cfRule type="cellIs" dxfId="867" priority="473" operator="equal">
      <formula>"Moderado"</formula>
    </cfRule>
    <cfRule type="cellIs" dxfId="866" priority="474" operator="equal">
      <formula>"Bajo"</formula>
    </cfRule>
  </conditionalFormatting>
  <conditionalFormatting sqref="AB218">
    <cfRule type="cellIs" dxfId="865" priority="452" operator="equal">
      <formula>"Muy Alta"</formula>
    </cfRule>
    <cfRule type="cellIs" dxfId="864" priority="453" operator="equal">
      <formula>"Alta"</formula>
    </cfRule>
    <cfRule type="cellIs" dxfId="863" priority="454" operator="equal">
      <formula>"Media"</formula>
    </cfRule>
    <cfRule type="cellIs" dxfId="862" priority="455" operator="equal">
      <formula>"Baja"</formula>
    </cfRule>
    <cfRule type="cellIs" dxfId="861" priority="456" operator="equal">
      <formula>"Muy Baja"</formula>
    </cfRule>
  </conditionalFormatting>
  <conditionalFormatting sqref="AB218">
    <cfRule type="expression" dxfId="860" priority="442">
      <formula>IF($AB218="Casi seguro",1,0)</formula>
    </cfRule>
    <cfRule type="expression" dxfId="859" priority="443">
      <formula>IF($AB218="Probable",1,0)</formula>
    </cfRule>
    <cfRule type="expression" dxfId="858" priority="444">
      <formula>IF($AB218="Posible",1,0)</formula>
    </cfRule>
    <cfRule type="expression" dxfId="857" priority="445">
      <formula>IF($AB218="Improbable",1,0)</formula>
    </cfRule>
    <cfRule type="expression" dxfId="856" priority="446">
      <formula>IF($AB218="Rara vez",1,0)</formula>
    </cfRule>
  </conditionalFormatting>
  <conditionalFormatting sqref="AD218">
    <cfRule type="cellIs" dxfId="855" priority="466" operator="equal">
      <formula>"Catastrófico"</formula>
    </cfRule>
    <cfRule type="cellIs" dxfId="854" priority="467" operator="equal">
      <formula>"Mayor"</formula>
    </cfRule>
    <cfRule type="cellIs" dxfId="853" priority="468" operator="equal">
      <formula>"Moderado"</formula>
    </cfRule>
    <cfRule type="cellIs" dxfId="852" priority="469" operator="equal">
      <formula>"Menor"</formula>
    </cfRule>
    <cfRule type="cellIs" dxfId="851" priority="470" operator="equal">
      <formula>"Leve"</formula>
    </cfRule>
  </conditionalFormatting>
  <conditionalFormatting sqref="AF218">
    <cfRule type="cellIs" dxfId="850" priority="462" operator="equal">
      <formula>"Extremo"</formula>
    </cfRule>
    <cfRule type="cellIs" dxfId="849" priority="463" operator="equal">
      <formula>"Alto"</formula>
    </cfRule>
    <cfRule type="cellIs" dxfId="848" priority="464" operator="equal">
      <formula>"Moderado"</formula>
    </cfRule>
    <cfRule type="cellIs" dxfId="847" priority="465" operator="equal">
      <formula>"Bajo"</formula>
    </cfRule>
  </conditionalFormatting>
  <conditionalFormatting sqref="AI218:AL218">
    <cfRule type="expression" dxfId="846" priority="439">
      <formula>IF(OR($AG218="Evitar",$AG218="Compartir",$AG218="Aceptar",$AG218="Reducir (Transferir)"),1,0)</formula>
    </cfRule>
    <cfRule type="expression" dxfId="845" priority="440">
      <formula>IF(AND($AF218="Moderado",OR($H218="Gestión",$H218="Seguridad de la Información (Pérdida de la Disponibilidad)",$H218="Seguridad de la Información (Pérdida de la Integridad)",$H218="Seguridad de la Información (Pérdida de Confidencialidad)",$H218="Fuga de Capital Intelectual",$H218="Estratégico")),1,0)</formula>
    </cfRule>
    <cfRule type="expression" dxfId="844" priority="441">
      <formula>IF($AF218="Bajo",1,0)</formula>
    </cfRule>
  </conditionalFormatting>
  <conditionalFormatting sqref="AI222:AL224">
    <cfRule type="expression" dxfId="843" priority="357">
      <formula>IF(OR($AG222="Evitar",$AG222="Compartir",$AG222="Aceptar",$AG222="Reducir (Transferir)"),1,0)</formula>
    </cfRule>
    <cfRule type="expression" dxfId="842" priority="358">
      <formula>IF(AND($AF222="Moderado",OR($H222="Gestión",$H222="Seguridad de la Información (Pérdida de la Disponibilidad)",$H222="Seguridad de la Información (Pérdida de la Integridad)",$H222="Seguridad de la Información (Pérdida de Confidencialidad)",$H222="Fuga de Capital Intelectual",$H222="Estratégico")),1,0)</formula>
    </cfRule>
    <cfRule type="expression" dxfId="841" priority="359">
      <formula>IF($AF222="Bajo",1,0)</formula>
    </cfRule>
  </conditionalFormatting>
  <conditionalFormatting sqref="K222">
    <cfRule type="cellIs" dxfId="840" priority="375" operator="equal">
      <formula>"Muy Alta"</formula>
    </cfRule>
    <cfRule type="cellIs" dxfId="839" priority="376" operator="equal">
      <formula>"Alta"</formula>
    </cfRule>
    <cfRule type="cellIs" dxfId="838" priority="377" operator="equal">
      <formula>"Media"</formula>
    </cfRule>
    <cfRule type="cellIs" dxfId="837" priority="378" operator="equal">
      <formula>"Baja"</formula>
    </cfRule>
    <cfRule type="cellIs" dxfId="836" priority="379" operator="equal">
      <formula>"Muy Baja"</formula>
    </cfRule>
  </conditionalFormatting>
  <conditionalFormatting sqref="K222:K224">
    <cfRule type="expression" dxfId="835" priority="365">
      <formula>IF($K222="Casi seguro",1,0)</formula>
    </cfRule>
    <cfRule type="expression" dxfId="834" priority="366">
      <formula>IF($K222="Probable",1,0)</formula>
    </cfRule>
    <cfRule type="expression" dxfId="833" priority="367">
      <formula>IF($K222="Posible",1,0)</formula>
    </cfRule>
    <cfRule type="expression" dxfId="832" priority="368">
      <formula>IF($K222="Improbable",1,0)</formula>
    </cfRule>
    <cfRule type="expression" dxfId="831" priority="369">
      <formula>IF($K222="Rara vez",1,0)</formula>
    </cfRule>
  </conditionalFormatting>
  <conditionalFormatting sqref="N222">
    <cfRule type="cellIs" dxfId="830" priority="393" operator="equal">
      <formula>"Catastrófico"</formula>
    </cfRule>
    <cfRule type="cellIs" dxfId="829" priority="394" operator="equal">
      <formula>"Mayor"</formula>
    </cfRule>
    <cfRule type="cellIs" dxfId="828" priority="395" operator="equal">
      <formula>"Moderado"</formula>
    </cfRule>
    <cfRule type="cellIs" dxfId="827" priority="396" operator="equal">
      <formula>"Menor"</formula>
    </cfRule>
    <cfRule type="cellIs" dxfId="826" priority="397" operator="equal">
      <formula>"Leve"</formula>
    </cfRule>
  </conditionalFormatting>
  <conditionalFormatting sqref="P222">
    <cfRule type="cellIs" dxfId="825" priority="389" operator="equal">
      <formula>"Extremo"</formula>
    </cfRule>
    <cfRule type="cellIs" dxfId="824" priority="390" operator="equal">
      <formula>"Alto"</formula>
    </cfRule>
    <cfRule type="cellIs" dxfId="823" priority="391" operator="equal">
      <formula>"Moderado"</formula>
    </cfRule>
    <cfRule type="cellIs" dxfId="822" priority="392" operator="equal">
      <formula>"Bajo"</formula>
    </cfRule>
  </conditionalFormatting>
  <conditionalFormatting sqref="AB222">
    <cfRule type="cellIs" dxfId="821" priority="370" operator="equal">
      <formula>"Muy Alta"</formula>
    </cfRule>
    <cfRule type="cellIs" dxfId="820" priority="371" operator="equal">
      <formula>"Alta"</formula>
    </cfRule>
    <cfRule type="cellIs" dxfId="819" priority="372" operator="equal">
      <formula>"Media"</formula>
    </cfRule>
    <cfRule type="cellIs" dxfId="818" priority="373" operator="equal">
      <formula>"Baja"</formula>
    </cfRule>
    <cfRule type="cellIs" dxfId="817" priority="374" operator="equal">
      <formula>"Muy Baja"</formula>
    </cfRule>
  </conditionalFormatting>
  <conditionalFormatting sqref="AB222:AB224">
    <cfRule type="expression" dxfId="816" priority="360">
      <formula>IF($AB222="Casi seguro",1,0)</formula>
    </cfRule>
    <cfRule type="expression" dxfId="815" priority="361">
      <formula>IF($AB222="Probable",1,0)</formula>
    </cfRule>
    <cfRule type="expression" dxfId="814" priority="362">
      <formula>IF($AB222="Posible",1,0)</formula>
    </cfRule>
    <cfRule type="expression" dxfId="813" priority="363">
      <formula>IF($AB222="Improbable",1,0)</formula>
    </cfRule>
    <cfRule type="expression" dxfId="812" priority="364">
      <formula>IF($AB222="Rara vez",1,0)</formula>
    </cfRule>
  </conditionalFormatting>
  <conditionalFormatting sqref="AD222">
    <cfRule type="cellIs" dxfId="811" priority="384" operator="equal">
      <formula>"Catastrófico"</formula>
    </cfRule>
    <cfRule type="cellIs" dxfId="810" priority="385" operator="equal">
      <formula>"Mayor"</formula>
    </cfRule>
    <cfRule type="cellIs" dxfId="809" priority="386" operator="equal">
      <formula>"Moderado"</formula>
    </cfRule>
    <cfRule type="cellIs" dxfId="808" priority="387" operator="equal">
      <formula>"Menor"</formula>
    </cfRule>
    <cfRule type="cellIs" dxfId="807" priority="388" operator="equal">
      <formula>"Leve"</formula>
    </cfRule>
  </conditionalFormatting>
  <conditionalFormatting sqref="AF222">
    <cfRule type="cellIs" dxfId="806" priority="380" operator="equal">
      <formula>"Extremo"</formula>
    </cfRule>
    <cfRule type="cellIs" dxfId="805" priority="381" operator="equal">
      <formula>"Alto"</formula>
    </cfRule>
    <cfRule type="cellIs" dxfId="804" priority="382" operator="equal">
      <formula>"Moderado"</formula>
    </cfRule>
    <cfRule type="cellIs" dxfId="803" priority="383" operator="equal">
      <formula>"Bajo"</formula>
    </cfRule>
  </conditionalFormatting>
  <conditionalFormatting sqref="AI219:AL221">
    <cfRule type="expression" dxfId="802" priority="316">
      <formula>IF(OR($AG219="Evitar",$AG219="Compartir",$AG219="Aceptar",$AG219="Reducir (Transferir)"),1,0)</formula>
    </cfRule>
    <cfRule type="expression" dxfId="801" priority="317">
      <formula>IF(AND($AF219="Moderado",OR($H219="Gestión",$H219="Seguridad de la Información (Pérdida de la Disponibilidad)",$H219="Seguridad de la Información (Pérdida de la Integridad)",$H219="Seguridad de la Información (Pérdida de Confidencialidad)",$H219="Fuga de Capital Intelectual",$H219="Estratégico")),1,0)</formula>
    </cfRule>
    <cfRule type="expression" dxfId="800" priority="318">
      <formula>IF($AF219="Bajo",1,0)</formula>
    </cfRule>
  </conditionalFormatting>
  <conditionalFormatting sqref="AI225:AL227">
    <cfRule type="expression" dxfId="799" priority="275">
      <formula>IF(OR($AG225="Evitar",$AG225="Compartir",$AG225="Aceptar",$AG225="Reducir (Transferir)"),1,0)</formula>
    </cfRule>
    <cfRule type="expression" dxfId="798" priority="276">
      <formula>IF(AND($AF225="Moderado",OR($H225="Gestión",$H225="Seguridad de la Información (Pérdida de la Disponibilidad)",$H225="Seguridad de la Información (Pérdida de la Integridad)",$H225="Seguridad de la Información (Pérdida de Confidencialidad)",$H225="Fuga de Capital Intelectual",$H225="Estratégico")),1,0)</formula>
    </cfRule>
    <cfRule type="expression" dxfId="797" priority="277">
      <formula>IF($AF225="Bajo",1,0)</formula>
    </cfRule>
  </conditionalFormatting>
  <conditionalFormatting sqref="K219">
    <cfRule type="cellIs" dxfId="796" priority="334" operator="equal">
      <formula>"Muy Alta"</formula>
    </cfRule>
    <cfRule type="cellIs" dxfId="795" priority="335" operator="equal">
      <formula>"Alta"</formula>
    </cfRule>
    <cfRule type="cellIs" dxfId="794" priority="336" operator="equal">
      <formula>"Media"</formula>
    </cfRule>
    <cfRule type="cellIs" dxfId="793" priority="337" operator="equal">
      <formula>"Baja"</formula>
    </cfRule>
    <cfRule type="cellIs" dxfId="792" priority="338" operator="equal">
      <formula>"Muy Baja"</formula>
    </cfRule>
  </conditionalFormatting>
  <conditionalFormatting sqref="K219:K221">
    <cfRule type="expression" dxfId="791" priority="324">
      <formula>IF($K219="Casi seguro",1,0)</formula>
    </cfRule>
    <cfRule type="expression" dxfId="790" priority="325">
      <formula>IF($K219="Probable",1,0)</formula>
    </cfRule>
    <cfRule type="expression" dxfId="789" priority="326">
      <formula>IF($K219="Posible",1,0)</formula>
    </cfRule>
    <cfRule type="expression" dxfId="788" priority="327">
      <formula>IF($K219="Improbable",1,0)</formula>
    </cfRule>
    <cfRule type="expression" dxfId="787" priority="328">
      <formula>IF($K219="Rara vez",1,0)</formula>
    </cfRule>
  </conditionalFormatting>
  <conditionalFormatting sqref="N219">
    <cfRule type="cellIs" dxfId="786" priority="352" operator="equal">
      <formula>"Catastrófico"</formula>
    </cfRule>
    <cfRule type="cellIs" dxfId="785" priority="353" operator="equal">
      <formula>"Mayor"</formula>
    </cfRule>
    <cfRule type="cellIs" dxfId="784" priority="354" operator="equal">
      <formula>"Moderado"</formula>
    </cfRule>
    <cfRule type="cellIs" dxfId="783" priority="355" operator="equal">
      <formula>"Menor"</formula>
    </cfRule>
    <cfRule type="cellIs" dxfId="782" priority="356" operator="equal">
      <formula>"Leve"</formula>
    </cfRule>
  </conditionalFormatting>
  <conditionalFormatting sqref="P219">
    <cfRule type="cellIs" dxfId="781" priority="348" operator="equal">
      <formula>"Extremo"</formula>
    </cfRule>
    <cfRule type="cellIs" dxfId="780" priority="349" operator="equal">
      <formula>"Alto"</formula>
    </cfRule>
    <cfRule type="cellIs" dxfId="779" priority="350" operator="equal">
      <formula>"Moderado"</formula>
    </cfRule>
    <cfRule type="cellIs" dxfId="778" priority="351" operator="equal">
      <formula>"Bajo"</formula>
    </cfRule>
  </conditionalFormatting>
  <conditionalFormatting sqref="AB219">
    <cfRule type="cellIs" dxfId="777" priority="329" operator="equal">
      <formula>"Muy Alta"</formula>
    </cfRule>
    <cfRule type="cellIs" dxfId="776" priority="330" operator="equal">
      <formula>"Alta"</formula>
    </cfRule>
    <cfRule type="cellIs" dxfId="775" priority="331" operator="equal">
      <formula>"Media"</formula>
    </cfRule>
    <cfRule type="cellIs" dxfId="774" priority="332" operator="equal">
      <formula>"Baja"</formula>
    </cfRule>
    <cfRule type="cellIs" dxfId="773" priority="333" operator="equal">
      <formula>"Muy Baja"</formula>
    </cfRule>
  </conditionalFormatting>
  <conditionalFormatting sqref="AB219:AB221">
    <cfRule type="expression" dxfId="772" priority="319">
      <formula>IF($AB219="Casi seguro",1,0)</formula>
    </cfRule>
    <cfRule type="expression" dxfId="771" priority="320">
      <formula>IF($AB219="Probable",1,0)</formula>
    </cfRule>
    <cfRule type="expression" dxfId="770" priority="321">
      <formula>IF($AB219="Posible",1,0)</formula>
    </cfRule>
    <cfRule type="expression" dxfId="769" priority="322">
      <formula>IF($AB219="Improbable",1,0)</formula>
    </cfRule>
    <cfRule type="expression" dxfId="768" priority="323">
      <formula>IF($AB219="Rara vez",1,0)</formula>
    </cfRule>
  </conditionalFormatting>
  <conditionalFormatting sqref="AD219">
    <cfRule type="cellIs" dxfId="767" priority="343" operator="equal">
      <formula>"Catastrófico"</formula>
    </cfRule>
    <cfRule type="cellIs" dxfId="766" priority="344" operator="equal">
      <formula>"Mayor"</formula>
    </cfRule>
    <cfRule type="cellIs" dxfId="765" priority="345" operator="equal">
      <formula>"Moderado"</formula>
    </cfRule>
    <cfRule type="cellIs" dxfId="764" priority="346" operator="equal">
      <formula>"Menor"</formula>
    </cfRule>
    <cfRule type="cellIs" dxfId="763" priority="347" operator="equal">
      <formula>"Leve"</formula>
    </cfRule>
  </conditionalFormatting>
  <conditionalFormatting sqref="AF219">
    <cfRule type="cellIs" dxfId="762" priority="339" operator="equal">
      <formula>"Extremo"</formula>
    </cfRule>
    <cfRule type="cellIs" dxfId="761" priority="340" operator="equal">
      <formula>"Alto"</formula>
    </cfRule>
    <cfRule type="cellIs" dxfId="760" priority="341" operator="equal">
      <formula>"Moderado"</formula>
    </cfRule>
    <cfRule type="cellIs" dxfId="759" priority="342" operator="equal">
      <formula>"Bajo"</formula>
    </cfRule>
  </conditionalFormatting>
  <conditionalFormatting sqref="AI231:AL233">
    <cfRule type="expression" dxfId="758" priority="234">
      <formula>IF(OR($AG231="Evitar",$AG231="Compartir",$AG231="Aceptar",$AG231="Reducir (Transferir)"),1,0)</formula>
    </cfRule>
    <cfRule type="expression" dxfId="757" priority="235">
      <formula>IF(AND($AF231="Moderado",OR($H231="Gestión",$H231="Seguridad de la Información (Pérdida de la Disponibilidad)",$H231="Seguridad de la Información (Pérdida de la Integridad)",$H231="Seguridad de la Información (Pérdida de Confidencialidad)",$H231="Fuga de Capital Intelectual",$H231="Estratégico")),1,0)</formula>
    </cfRule>
    <cfRule type="expression" dxfId="756" priority="236">
      <formula>IF($AF231="Bajo",1,0)</formula>
    </cfRule>
  </conditionalFormatting>
  <conditionalFormatting sqref="K225">
    <cfRule type="cellIs" dxfId="755" priority="293" operator="equal">
      <formula>"Muy Alta"</formula>
    </cfRule>
    <cfRule type="cellIs" dxfId="754" priority="294" operator="equal">
      <formula>"Alta"</formula>
    </cfRule>
    <cfRule type="cellIs" dxfId="753" priority="295" operator="equal">
      <formula>"Media"</formula>
    </cfRule>
    <cfRule type="cellIs" dxfId="752" priority="296" operator="equal">
      <formula>"Baja"</formula>
    </cfRule>
    <cfRule type="cellIs" dxfId="751" priority="297" operator="equal">
      <formula>"Muy Baja"</formula>
    </cfRule>
  </conditionalFormatting>
  <conditionalFormatting sqref="K225:K227">
    <cfRule type="expression" dxfId="750" priority="283">
      <formula>IF($K225="Casi seguro",1,0)</formula>
    </cfRule>
    <cfRule type="expression" dxfId="749" priority="284">
      <formula>IF($K225="Probable",1,0)</formula>
    </cfRule>
    <cfRule type="expression" dxfId="748" priority="285">
      <formula>IF($K225="Posible",1,0)</formula>
    </cfRule>
    <cfRule type="expression" dxfId="747" priority="286">
      <formula>IF($K225="Improbable",1,0)</formula>
    </cfRule>
    <cfRule type="expression" dxfId="746" priority="287">
      <formula>IF($K225="Rara vez",1,0)</formula>
    </cfRule>
  </conditionalFormatting>
  <conditionalFormatting sqref="N225">
    <cfRule type="cellIs" dxfId="745" priority="311" operator="equal">
      <formula>"Catastrófico"</formula>
    </cfRule>
    <cfRule type="cellIs" dxfId="744" priority="312" operator="equal">
      <formula>"Mayor"</formula>
    </cfRule>
    <cfRule type="cellIs" dxfId="743" priority="313" operator="equal">
      <formula>"Moderado"</formula>
    </cfRule>
    <cfRule type="cellIs" dxfId="742" priority="314" operator="equal">
      <formula>"Menor"</formula>
    </cfRule>
    <cfRule type="cellIs" dxfId="741" priority="315" operator="equal">
      <formula>"Leve"</formula>
    </cfRule>
  </conditionalFormatting>
  <conditionalFormatting sqref="P225">
    <cfRule type="cellIs" dxfId="740" priority="307" operator="equal">
      <formula>"Extremo"</formula>
    </cfRule>
    <cfRule type="cellIs" dxfId="739" priority="308" operator="equal">
      <formula>"Alto"</formula>
    </cfRule>
    <cfRule type="cellIs" dxfId="738" priority="309" operator="equal">
      <formula>"Moderado"</formula>
    </cfRule>
    <cfRule type="cellIs" dxfId="737" priority="310" operator="equal">
      <formula>"Bajo"</formula>
    </cfRule>
  </conditionalFormatting>
  <conditionalFormatting sqref="AB225">
    <cfRule type="cellIs" dxfId="736" priority="288" operator="equal">
      <formula>"Muy Alta"</formula>
    </cfRule>
    <cfRule type="cellIs" dxfId="735" priority="289" operator="equal">
      <formula>"Alta"</formula>
    </cfRule>
    <cfRule type="cellIs" dxfId="734" priority="290" operator="equal">
      <formula>"Media"</formula>
    </cfRule>
    <cfRule type="cellIs" dxfId="733" priority="291" operator="equal">
      <formula>"Baja"</formula>
    </cfRule>
    <cfRule type="cellIs" dxfId="732" priority="292" operator="equal">
      <formula>"Muy Baja"</formula>
    </cfRule>
  </conditionalFormatting>
  <conditionalFormatting sqref="AB225:AB227">
    <cfRule type="expression" dxfId="731" priority="278">
      <formula>IF($AB225="Casi seguro",1,0)</formula>
    </cfRule>
    <cfRule type="expression" dxfId="730" priority="279">
      <formula>IF($AB225="Probable",1,0)</formula>
    </cfRule>
    <cfRule type="expression" dxfId="729" priority="280">
      <formula>IF($AB225="Posible",1,0)</formula>
    </cfRule>
    <cfRule type="expression" dxfId="728" priority="281">
      <formula>IF($AB225="Improbable",1,0)</formula>
    </cfRule>
    <cfRule type="expression" dxfId="727" priority="282">
      <formula>IF($AB225="Rara vez",1,0)</formula>
    </cfRule>
  </conditionalFormatting>
  <conditionalFormatting sqref="AD225">
    <cfRule type="cellIs" dxfId="726" priority="302" operator="equal">
      <formula>"Catastrófico"</formula>
    </cfRule>
    <cfRule type="cellIs" dxfId="725" priority="303" operator="equal">
      <formula>"Mayor"</formula>
    </cfRule>
    <cfRule type="cellIs" dxfId="724" priority="304" operator="equal">
      <formula>"Moderado"</formula>
    </cfRule>
    <cfRule type="cellIs" dxfId="723" priority="305" operator="equal">
      <formula>"Menor"</formula>
    </cfRule>
    <cfRule type="cellIs" dxfId="722" priority="306" operator="equal">
      <formula>"Leve"</formula>
    </cfRule>
  </conditionalFormatting>
  <conditionalFormatting sqref="AF225">
    <cfRule type="cellIs" dxfId="721" priority="298" operator="equal">
      <formula>"Extremo"</formula>
    </cfRule>
    <cfRule type="cellIs" dxfId="720" priority="299" operator="equal">
      <formula>"Alto"</formula>
    </cfRule>
    <cfRule type="cellIs" dxfId="719" priority="300" operator="equal">
      <formula>"Moderado"</formula>
    </cfRule>
    <cfRule type="cellIs" dxfId="718" priority="301" operator="equal">
      <formula>"Bajo"</formula>
    </cfRule>
  </conditionalFormatting>
  <conditionalFormatting sqref="AI228:AL230">
    <cfRule type="expression" dxfId="717" priority="193">
      <formula>IF(OR($AG228="Evitar",$AG228="Compartir",$AG228="Aceptar",$AG228="Reducir (Transferir)"),1,0)</formula>
    </cfRule>
    <cfRule type="expression" dxfId="716" priority="194">
      <formula>IF(AND($AF228="Moderado",OR($H228="Gestión",$H228="Seguridad de la Información (Pérdida de la Disponibilidad)",$H228="Seguridad de la Información (Pérdida de la Integridad)",$H228="Seguridad de la Información (Pérdida de Confidencialidad)",$H228="Fuga de Capital Intelectual",$H228="Estratégico")),1,0)</formula>
    </cfRule>
    <cfRule type="expression" dxfId="715" priority="195">
      <formula>IF($AF228="Bajo",1,0)</formula>
    </cfRule>
  </conditionalFormatting>
  <conditionalFormatting sqref="K231">
    <cfRule type="cellIs" dxfId="714" priority="252" operator="equal">
      <formula>"Muy Alta"</formula>
    </cfRule>
    <cfRule type="cellIs" dxfId="713" priority="253" operator="equal">
      <formula>"Alta"</formula>
    </cfRule>
    <cfRule type="cellIs" dxfId="712" priority="254" operator="equal">
      <formula>"Media"</formula>
    </cfRule>
    <cfRule type="cellIs" dxfId="711" priority="255" operator="equal">
      <formula>"Baja"</formula>
    </cfRule>
    <cfRule type="cellIs" dxfId="710" priority="256" operator="equal">
      <formula>"Muy Baja"</formula>
    </cfRule>
  </conditionalFormatting>
  <conditionalFormatting sqref="K231:K233">
    <cfRule type="expression" dxfId="709" priority="242">
      <formula>IF($K231="Casi seguro",1,0)</formula>
    </cfRule>
    <cfRule type="expression" dxfId="708" priority="243">
      <formula>IF($K231="Probable",1,0)</formula>
    </cfRule>
    <cfRule type="expression" dxfId="707" priority="244">
      <formula>IF($K231="Posible",1,0)</formula>
    </cfRule>
    <cfRule type="expression" dxfId="706" priority="245">
      <formula>IF($K231="Improbable",1,0)</formula>
    </cfRule>
    <cfRule type="expression" dxfId="705" priority="246">
      <formula>IF($K231="Rara vez",1,0)</formula>
    </cfRule>
  </conditionalFormatting>
  <conditionalFormatting sqref="N231">
    <cfRule type="cellIs" dxfId="704" priority="270" operator="equal">
      <formula>"Catastrófico"</formula>
    </cfRule>
    <cfRule type="cellIs" dxfId="703" priority="271" operator="equal">
      <formula>"Mayor"</formula>
    </cfRule>
    <cfRule type="cellIs" dxfId="702" priority="272" operator="equal">
      <formula>"Moderado"</formula>
    </cfRule>
    <cfRule type="cellIs" dxfId="701" priority="273" operator="equal">
      <formula>"Menor"</formula>
    </cfRule>
    <cfRule type="cellIs" dxfId="700" priority="274" operator="equal">
      <formula>"Leve"</formula>
    </cfRule>
  </conditionalFormatting>
  <conditionalFormatting sqref="P231">
    <cfRule type="cellIs" dxfId="699" priority="266" operator="equal">
      <formula>"Extremo"</formula>
    </cfRule>
    <cfRule type="cellIs" dxfId="698" priority="267" operator="equal">
      <formula>"Alto"</formula>
    </cfRule>
    <cfRule type="cellIs" dxfId="697" priority="268" operator="equal">
      <formula>"Moderado"</formula>
    </cfRule>
    <cfRule type="cellIs" dxfId="696" priority="269" operator="equal">
      <formula>"Bajo"</formula>
    </cfRule>
  </conditionalFormatting>
  <conditionalFormatting sqref="AB231">
    <cfRule type="cellIs" dxfId="695" priority="247" operator="equal">
      <formula>"Muy Alta"</formula>
    </cfRule>
    <cfRule type="cellIs" dxfId="694" priority="248" operator="equal">
      <formula>"Alta"</formula>
    </cfRule>
    <cfRule type="cellIs" dxfId="693" priority="249" operator="equal">
      <formula>"Media"</formula>
    </cfRule>
    <cfRule type="cellIs" dxfId="692" priority="250" operator="equal">
      <formula>"Baja"</formula>
    </cfRule>
    <cfRule type="cellIs" dxfId="691" priority="251" operator="equal">
      <formula>"Muy Baja"</formula>
    </cfRule>
  </conditionalFormatting>
  <conditionalFormatting sqref="AB231:AB233">
    <cfRule type="expression" dxfId="690" priority="237">
      <formula>IF($AB231="Casi seguro",1,0)</formula>
    </cfRule>
    <cfRule type="expression" dxfId="689" priority="238">
      <formula>IF($AB231="Probable",1,0)</formula>
    </cfRule>
    <cfRule type="expression" dxfId="688" priority="239">
      <formula>IF($AB231="Posible",1,0)</formula>
    </cfRule>
    <cfRule type="expression" dxfId="687" priority="240">
      <formula>IF($AB231="Improbable",1,0)</formula>
    </cfRule>
    <cfRule type="expression" dxfId="686" priority="241">
      <formula>IF($AB231="Rara vez",1,0)</formula>
    </cfRule>
  </conditionalFormatting>
  <conditionalFormatting sqref="AD231">
    <cfRule type="cellIs" dxfId="685" priority="261" operator="equal">
      <formula>"Catastrófico"</formula>
    </cfRule>
    <cfRule type="cellIs" dxfId="684" priority="262" operator="equal">
      <formula>"Mayor"</formula>
    </cfRule>
    <cfRule type="cellIs" dxfId="683" priority="263" operator="equal">
      <formula>"Moderado"</formula>
    </cfRule>
    <cfRule type="cellIs" dxfId="682" priority="264" operator="equal">
      <formula>"Menor"</formula>
    </cfRule>
    <cfRule type="cellIs" dxfId="681" priority="265" operator="equal">
      <formula>"Leve"</formula>
    </cfRule>
  </conditionalFormatting>
  <conditionalFormatting sqref="AF231">
    <cfRule type="cellIs" dxfId="680" priority="257" operator="equal">
      <formula>"Extremo"</formula>
    </cfRule>
    <cfRule type="cellIs" dxfId="679" priority="258" operator="equal">
      <formula>"Alto"</formula>
    </cfRule>
    <cfRule type="cellIs" dxfId="678" priority="259" operator="equal">
      <formula>"Moderado"</formula>
    </cfRule>
    <cfRule type="cellIs" dxfId="677" priority="260" operator="equal">
      <formula>"Bajo"</formula>
    </cfRule>
  </conditionalFormatting>
  <conditionalFormatting sqref="AI234:AL236">
    <cfRule type="expression" dxfId="676" priority="152">
      <formula>IF(OR($AG234="Evitar",$AG234="Compartir",$AG234="Aceptar",$AG234="Reducir (Transferir)"),1,0)</formula>
    </cfRule>
    <cfRule type="expression" dxfId="675" priority="153">
      <formula>IF(AND($AF234="Moderado",OR($H234="Gestión",$H234="Seguridad de la Información (Pérdida de la Disponibilidad)",$H234="Seguridad de la Información (Pérdida de la Integridad)",$H234="Seguridad de la Información (Pérdida de Confidencialidad)",$H234="Fuga de Capital Intelectual",$H234="Estratégico")),1,0)</formula>
    </cfRule>
    <cfRule type="expression" dxfId="674" priority="154">
      <formula>IF($AF234="Bajo",1,0)</formula>
    </cfRule>
  </conditionalFormatting>
  <conditionalFormatting sqref="K228">
    <cfRule type="cellIs" dxfId="673" priority="211" operator="equal">
      <formula>"Muy Alta"</formula>
    </cfRule>
    <cfRule type="cellIs" dxfId="672" priority="212" operator="equal">
      <formula>"Alta"</formula>
    </cfRule>
    <cfRule type="cellIs" dxfId="671" priority="213" operator="equal">
      <formula>"Media"</formula>
    </cfRule>
    <cfRule type="cellIs" dxfId="670" priority="214" operator="equal">
      <formula>"Baja"</formula>
    </cfRule>
    <cfRule type="cellIs" dxfId="669" priority="215" operator="equal">
      <formula>"Muy Baja"</formula>
    </cfRule>
  </conditionalFormatting>
  <conditionalFormatting sqref="K228:K230">
    <cfRule type="expression" dxfId="668" priority="201">
      <formula>IF($K228="Casi seguro",1,0)</formula>
    </cfRule>
    <cfRule type="expression" dxfId="667" priority="202">
      <formula>IF($K228="Probable",1,0)</formula>
    </cfRule>
    <cfRule type="expression" dxfId="666" priority="203">
      <formula>IF($K228="Posible",1,0)</formula>
    </cfRule>
    <cfRule type="expression" dxfId="665" priority="204">
      <formula>IF($K228="Improbable",1,0)</formula>
    </cfRule>
    <cfRule type="expression" dxfId="664" priority="205">
      <formula>IF($K228="Rara vez",1,0)</formula>
    </cfRule>
  </conditionalFormatting>
  <conditionalFormatting sqref="N228">
    <cfRule type="cellIs" dxfId="663" priority="229" operator="equal">
      <formula>"Catastrófico"</formula>
    </cfRule>
    <cfRule type="cellIs" dxfId="662" priority="230" operator="equal">
      <formula>"Mayor"</formula>
    </cfRule>
    <cfRule type="cellIs" dxfId="661" priority="231" operator="equal">
      <formula>"Moderado"</formula>
    </cfRule>
    <cfRule type="cellIs" dxfId="660" priority="232" operator="equal">
      <formula>"Menor"</formula>
    </cfRule>
    <cfRule type="cellIs" dxfId="659" priority="233" operator="equal">
      <formula>"Leve"</formula>
    </cfRule>
  </conditionalFormatting>
  <conditionalFormatting sqref="P228">
    <cfRule type="cellIs" dxfId="658" priority="225" operator="equal">
      <formula>"Extremo"</formula>
    </cfRule>
    <cfRule type="cellIs" dxfId="657" priority="226" operator="equal">
      <formula>"Alto"</formula>
    </cfRule>
    <cfRule type="cellIs" dxfId="656" priority="227" operator="equal">
      <formula>"Moderado"</formula>
    </cfRule>
    <cfRule type="cellIs" dxfId="655" priority="228" operator="equal">
      <formula>"Bajo"</formula>
    </cfRule>
  </conditionalFormatting>
  <conditionalFormatting sqref="AB228">
    <cfRule type="cellIs" dxfId="654" priority="206" operator="equal">
      <formula>"Muy Alta"</formula>
    </cfRule>
    <cfRule type="cellIs" dxfId="653" priority="207" operator="equal">
      <formula>"Alta"</formula>
    </cfRule>
    <cfRule type="cellIs" dxfId="652" priority="208" operator="equal">
      <formula>"Media"</formula>
    </cfRule>
    <cfRule type="cellIs" dxfId="651" priority="209" operator="equal">
      <formula>"Baja"</formula>
    </cfRule>
    <cfRule type="cellIs" dxfId="650" priority="210" operator="equal">
      <formula>"Muy Baja"</formula>
    </cfRule>
  </conditionalFormatting>
  <conditionalFormatting sqref="AB228:AB230">
    <cfRule type="expression" dxfId="649" priority="196">
      <formula>IF($AB228="Casi seguro",1,0)</formula>
    </cfRule>
    <cfRule type="expression" dxfId="648" priority="197">
      <formula>IF($AB228="Probable",1,0)</formula>
    </cfRule>
    <cfRule type="expression" dxfId="647" priority="198">
      <formula>IF($AB228="Posible",1,0)</formula>
    </cfRule>
    <cfRule type="expression" dxfId="646" priority="199">
      <formula>IF($AB228="Improbable",1,0)</formula>
    </cfRule>
    <cfRule type="expression" dxfId="645" priority="200">
      <formula>IF($AB228="Rara vez",1,0)</formula>
    </cfRule>
  </conditionalFormatting>
  <conditionalFormatting sqref="AD228">
    <cfRule type="cellIs" dxfId="644" priority="220" operator="equal">
      <formula>"Catastrófico"</formula>
    </cfRule>
    <cfRule type="cellIs" dxfId="643" priority="221" operator="equal">
      <formula>"Mayor"</formula>
    </cfRule>
    <cfRule type="cellIs" dxfId="642" priority="222" operator="equal">
      <formula>"Moderado"</formula>
    </cfRule>
    <cfRule type="cellIs" dxfId="641" priority="223" operator="equal">
      <formula>"Menor"</formula>
    </cfRule>
    <cfRule type="cellIs" dxfId="640" priority="224" operator="equal">
      <formula>"Leve"</formula>
    </cfRule>
  </conditionalFormatting>
  <conditionalFormatting sqref="AF228">
    <cfRule type="cellIs" dxfId="639" priority="216" operator="equal">
      <formula>"Extremo"</formula>
    </cfRule>
    <cfRule type="cellIs" dxfId="638" priority="217" operator="equal">
      <formula>"Alto"</formula>
    </cfRule>
    <cfRule type="cellIs" dxfId="637" priority="218" operator="equal">
      <formula>"Moderado"</formula>
    </cfRule>
    <cfRule type="cellIs" dxfId="636" priority="219" operator="equal">
      <formula>"Bajo"</formula>
    </cfRule>
  </conditionalFormatting>
  <conditionalFormatting sqref="K234">
    <cfRule type="cellIs" dxfId="635" priority="170" operator="equal">
      <formula>"Muy Alta"</formula>
    </cfRule>
    <cfRule type="cellIs" dxfId="634" priority="171" operator="equal">
      <formula>"Alta"</formula>
    </cfRule>
    <cfRule type="cellIs" dxfId="633" priority="172" operator="equal">
      <formula>"Media"</formula>
    </cfRule>
    <cfRule type="cellIs" dxfId="632" priority="173" operator="equal">
      <formula>"Baja"</formula>
    </cfRule>
    <cfRule type="cellIs" dxfId="631" priority="174" operator="equal">
      <formula>"Muy Baja"</formula>
    </cfRule>
  </conditionalFormatting>
  <conditionalFormatting sqref="K234:K236">
    <cfRule type="expression" dxfId="630" priority="160">
      <formula>IF($K234="Casi seguro",1,0)</formula>
    </cfRule>
    <cfRule type="expression" dxfId="629" priority="161">
      <formula>IF($K234="Probable",1,0)</formula>
    </cfRule>
    <cfRule type="expression" dxfId="628" priority="162">
      <formula>IF($K234="Posible",1,0)</formula>
    </cfRule>
    <cfRule type="expression" dxfId="627" priority="163">
      <formula>IF($K234="Improbable",1,0)</formula>
    </cfRule>
    <cfRule type="expression" dxfId="626" priority="164">
      <formula>IF($K234="Rara vez",1,0)</formula>
    </cfRule>
  </conditionalFormatting>
  <conditionalFormatting sqref="N234">
    <cfRule type="cellIs" dxfId="625" priority="188" operator="equal">
      <formula>"Catastrófico"</formula>
    </cfRule>
    <cfRule type="cellIs" dxfId="624" priority="189" operator="equal">
      <formula>"Mayor"</formula>
    </cfRule>
    <cfRule type="cellIs" dxfId="623" priority="190" operator="equal">
      <formula>"Moderado"</formula>
    </cfRule>
    <cfRule type="cellIs" dxfId="622" priority="191" operator="equal">
      <formula>"Menor"</formula>
    </cfRule>
    <cfRule type="cellIs" dxfId="621" priority="192" operator="equal">
      <formula>"Leve"</formula>
    </cfRule>
  </conditionalFormatting>
  <conditionalFormatting sqref="P234">
    <cfRule type="cellIs" dxfId="620" priority="184" operator="equal">
      <formula>"Extremo"</formula>
    </cfRule>
    <cfRule type="cellIs" dxfId="619" priority="185" operator="equal">
      <formula>"Alto"</formula>
    </cfRule>
    <cfRule type="cellIs" dxfId="618" priority="186" operator="equal">
      <formula>"Moderado"</formula>
    </cfRule>
    <cfRule type="cellIs" dxfId="617" priority="187" operator="equal">
      <formula>"Bajo"</formula>
    </cfRule>
  </conditionalFormatting>
  <conditionalFormatting sqref="AB234">
    <cfRule type="cellIs" dxfId="616" priority="165" operator="equal">
      <formula>"Muy Alta"</formula>
    </cfRule>
    <cfRule type="cellIs" dxfId="615" priority="166" operator="equal">
      <formula>"Alta"</formula>
    </cfRule>
    <cfRule type="cellIs" dxfId="614" priority="167" operator="equal">
      <formula>"Media"</formula>
    </cfRule>
    <cfRule type="cellIs" dxfId="613" priority="168" operator="equal">
      <formula>"Baja"</formula>
    </cfRule>
    <cfRule type="cellIs" dxfId="612" priority="169" operator="equal">
      <formula>"Muy Baja"</formula>
    </cfRule>
  </conditionalFormatting>
  <conditionalFormatting sqref="AB234:AB236">
    <cfRule type="expression" dxfId="611" priority="155">
      <formula>IF($AB234="Casi seguro",1,0)</formula>
    </cfRule>
    <cfRule type="expression" dxfId="610" priority="156">
      <formula>IF($AB234="Probable",1,0)</formula>
    </cfRule>
    <cfRule type="expression" dxfId="609" priority="157">
      <formula>IF($AB234="Posible",1,0)</formula>
    </cfRule>
    <cfRule type="expression" dxfId="608" priority="158">
      <formula>IF($AB234="Improbable",1,0)</formula>
    </cfRule>
    <cfRule type="expression" dxfId="607" priority="159">
      <formula>IF($AB234="Rara vez",1,0)</formula>
    </cfRule>
  </conditionalFormatting>
  <conditionalFormatting sqref="AD234">
    <cfRule type="cellIs" dxfId="606" priority="179" operator="equal">
      <formula>"Catastrófico"</formula>
    </cfRule>
    <cfRule type="cellIs" dxfId="605" priority="180" operator="equal">
      <formula>"Mayor"</formula>
    </cfRule>
    <cfRule type="cellIs" dxfId="604" priority="181" operator="equal">
      <formula>"Moderado"</formula>
    </cfRule>
    <cfRule type="cellIs" dxfId="603" priority="182" operator="equal">
      <formula>"Menor"</formula>
    </cfRule>
    <cfRule type="cellIs" dxfId="602" priority="183" operator="equal">
      <formula>"Leve"</formula>
    </cfRule>
  </conditionalFormatting>
  <conditionalFormatting sqref="AF234">
    <cfRule type="cellIs" dxfId="601" priority="175" operator="equal">
      <formula>"Extremo"</formula>
    </cfRule>
    <cfRule type="cellIs" dxfId="600" priority="176" operator="equal">
      <formula>"Alto"</formula>
    </cfRule>
    <cfRule type="cellIs" dxfId="599" priority="177" operator="equal">
      <formula>"Moderado"</formula>
    </cfRule>
    <cfRule type="cellIs" dxfId="598" priority="178" operator="equal">
      <formula>"Bajo"</formula>
    </cfRule>
  </conditionalFormatting>
  <conditionalFormatting sqref="AI237:AL245">
    <cfRule type="expression" dxfId="597" priority="1">
      <formula>IF(OR($AG237="Evitar",$AG237="Compartir",$AG237="Aceptar",$AG237="Reducir (Transferir)"),1,0)</formula>
    </cfRule>
    <cfRule type="expression" dxfId="596" priority="2">
      <formula>IF(AND($AF237="Moderado",OR($H237="Gestión",$H237="Seguridad de la Información (Pérdida de la Disponibilidad)",$H237="Seguridad de la Información (Pérdida de la Integridad)",$H237="Seguridad de la Información (Pérdida de Confidencialidad)",$H237="Fuga de Capital Intelectual",$H237="Estratégico")),1,0)</formula>
    </cfRule>
    <cfRule type="expression" dxfId="595" priority="3">
      <formula>IF($AF237="Bajo",1,0)</formula>
    </cfRule>
  </conditionalFormatting>
  <conditionalFormatting sqref="K240 K243">
    <cfRule type="cellIs" dxfId="594" priority="19" operator="equal">
      <formula>"Muy Alta"</formula>
    </cfRule>
    <cfRule type="cellIs" dxfId="593" priority="20" operator="equal">
      <formula>"Alta"</formula>
    </cfRule>
    <cfRule type="cellIs" dxfId="592" priority="21" operator="equal">
      <formula>"Media"</formula>
    </cfRule>
    <cfRule type="cellIs" dxfId="591" priority="22" operator="equal">
      <formula>"Baja"</formula>
    </cfRule>
    <cfRule type="cellIs" dxfId="590" priority="23" operator="equal">
      <formula>"Muy Baja"</formula>
    </cfRule>
  </conditionalFormatting>
  <conditionalFormatting sqref="N240 N243">
    <cfRule type="cellIs" dxfId="589" priority="37" operator="equal">
      <formula>"Catastrófico"</formula>
    </cfRule>
    <cfRule type="cellIs" dxfId="588" priority="38" operator="equal">
      <formula>"Mayor"</formula>
    </cfRule>
    <cfRule type="cellIs" dxfId="587" priority="39" operator="equal">
      <formula>"Moderado"</formula>
    </cfRule>
    <cfRule type="cellIs" dxfId="586" priority="40" operator="equal">
      <formula>"Menor"</formula>
    </cfRule>
    <cfRule type="cellIs" dxfId="585" priority="41" operator="equal">
      <formula>"Leve"</formula>
    </cfRule>
  </conditionalFormatting>
  <conditionalFormatting sqref="P240 P243">
    <cfRule type="cellIs" dxfId="584" priority="33" operator="equal">
      <formula>"Extremo"</formula>
    </cfRule>
    <cfRule type="cellIs" dxfId="583" priority="34" operator="equal">
      <formula>"Alto"</formula>
    </cfRule>
    <cfRule type="cellIs" dxfId="582" priority="35" operator="equal">
      <formula>"Moderado"</formula>
    </cfRule>
    <cfRule type="cellIs" dxfId="581" priority="36" operator="equal">
      <formula>"Bajo"</formula>
    </cfRule>
  </conditionalFormatting>
  <conditionalFormatting sqref="AB237:AB245">
    <cfRule type="expression" dxfId="580" priority="4">
      <formula>IF($AB237="Casi seguro",1,0)</formula>
    </cfRule>
    <cfRule type="expression" dxfId="579" priority="5">
      <formula>IF($AB237="Probable",1,0)</formula>
    </cfRule>
    <cfRule type="expression" dxfId="578" priority="6">
      <formula>IF($AB237="Posible",1,0)</formula>
    </cfRule>
    <cfRule type="expression" dxfId="577" priority="7">
      <formula>IF($AB237="Improbable",1,0)</formula>
    </cfRule>
    <cfRule type="expression" dxfId="576" priority="8">
      <formula>IF($AB237="Rara vez",1,0)</formula>
    </cfRule>
  </conditionalFormatting>
  <conditionalFormatting sqref="AD240 AD243">
    <cfRule type="cellIs" dxfId="575" priority="28" operator="equal">
      <formula>"Catastrófico"</formula>
    </cfRule>
    <cfRule type="cellIs" dxfId="574" priority="29" operator="equal">
      <formula>"Mayor"</formula>
    </cfRule>
    <cfRule type="cellIs" dxfId="573" priority="30" operator="equal">
      <formula>"Moderado"</formula>
    </cfRule>
    <cfRule type="cellIs" dxfId="572" priority="31" operator="equal">
      <formula>"Menor"</formula>
    </cfRule>
    <cfRule type="cellIs" dxfId="571" priority="32" operator="equal">
      <formula>"Leve"</formula>
    </cfRule>
  </conditionalFormatting>
  <conditionalFormatting sqref="AF240 AF243">
    <cfRule type="cellIs" dxfId="570" priority="24" operator="equal">
      <formula>"Extremo"</formula>
    </cfRule>
    <cfRule type="cellIs" dxfId="569" priority="25" operator="equal">
      <formula>"Alto"</formula>
    </cfRule>
    <cfRule type="cellIs" dxfId="568" priority="26" operator="equal">
      <formula>"Moderado"</formula>
    </cfRule>
    <cfRule type="cellIs" dxfId="567" priority="27" operator="equal">
      <formula>"Bajo"</formula>
    </cfRule>
  </conditionalFormatting>
  <conditionalFormatting sqref="K237">
    <cfRule type="cellIs" dxfId="566" priority="47" operator="equal">
      <formula>"Muy Alta"</formula>
    </cfRule>
    <cfRule type="cellIs" dxfId="565" priority="48" operator="equal">
      <formula>"Alta"</formula>
    </cfRule>
    <cfRule type="cellIs" dxfId="564" priority="49" operator="equal">
      <formula>"Media"</formula>
    </cfRule>
    <cfRule type="cellIs" dxfId="563" priority="50" operator="equal">
      <formula>"Baja"</formula>
    </cfRule>
    <cfRule type="cellIs" dxfId="562" priority="51" operator="equal">
      <formula>"Muy Baja"</formula>
    </cfRule>
  </conditionalFormatting>
  <conditionalFormatting sqref="K237:K245">
    <cfRule type="expression" dxfId="561" priority="14">
      <formula>IF($K237="Casi seguro",1,0)</formula>
    </cfRule>
    <cfRule type="expression" dxfId="560" priority="15">
      <formula>IF($K237="Probable",1,0)</formula>
    </cfRule>
    <cfRule type="expression" dxfId="559" priority="16">
      <formula>IF($K237="Posible",1,0)</formula>
    </cfRule>
    <cfRule type="expression" dxfId="558" priority="17">
      <formula>IF($K237="Improbable",1,0)</formula>
    </cfRule>
    <cfRule type="expression" dxfId="557" priority="18">
      <formula>IF($K237="Rara vez",1,0)</formula>
    </cfRule>
  </conditionalFormatting>
  <conditionalFormatting sqref="N237">
    <cfRule type="cellIs" dxfId="556" priority="65" operator="equal">
      <formula>"Catastrófico"</formula>
    </cfRule>
    <cfRule type="cellIs" dxfId="555" priority="66" operator="equal">
      <formula>"Mayor"</formula>
    </cfRule>
    <cfRule type="cellIs" dxfId="554" priority="67" operator="equal">
      <formula>"Moderado"</formula>
    </cfRule>
    <cfRule type="cellIs" dxfId="553" priority="68" operator="equal">
      <formula>"Menor"</formula>
    </cfRule>
    <cfRule type="cellIs" dxfId="552" priority="69" operator="equal">
      <formula>"Leve"</formula>
    </cfRule>
  </conditionalFormatting>
  <conditionalFormatting sqref="P237">
    <cfRule type="cellIs" dxfId="551" priority="61" operator="equal">
      <formula>"Extremo"</formula>
    </cfRule>
    <cfRule type="cellIs" dxfId="550" priority="62" operator="equal">
      <formula>"Alto"</formula>
    </cfRule>
    <cfRule type="cellIs" dxfId="549" priority="63" operator="equal">
      <formula>"Moderado"</formula>
    </cfRule>
    <cfRule type="cellIs" dxfId="548" priority="64" operator="equal">
      <formula>"Bajo"</formula>
    </cfRule>
  </conditionalFormatting>
  <conditionalFormatting sqref="AB237">
    <cfRule type="cellIs" dxfId="547" priority="42" operator="equal">
      <formula>"Muy Alta"</formula>
    </cfRule>
    <cfRule type="cellIs" dxfId="546" priority="43" operator="equal">
      <formula>"Alta"</formula>
    </cfRule>
    <cfRule type="cellIs" dxfId="545" priority="44" operator="equal">
      <formula>"Media"</formula>
    </cfRule>
    <cfRule type="cellIs" dxfId="544" priority="45" operator="equal">
      <formula>"Baja"</formula>
    </cfRule>
    <cfRule type="cellIs" dxfId="543" priority="46" operator="equal">
      <formula>"Muy Baja"</formula>
    </cfRule>
  </conditionalFormatting>
  <conditionalFormatting sqref="AB240 AB243">
    <cfRule type="cellIs" dxfId="542" priority="9" operator="equal">
      <formula>"Muy Alta"</formula>
    </cfRule>
    <cfRule type="cellIs" dxfId="541" priority="10" operator="equal">
      <formula>"Alta"</formula>
    </cfRule>
    <cfRule type="cellIs" dxfId="540" priority="11" operator="equal">
      <formula>"Media"</formula>
    </cfRule>
    <cfRule type="cellIs" dxfId="539" priority="12" operator="equal">
      <formula>"Baja"</formula>
    </cfRule>
    <cfRule type="cellIs" dxfId="538" priority="13" operator="equal">
      <formula>"Muy Baja"</formula>
    </cfRule>
  </conditionalFormatting>
  <conditionalFormatting sqref="AD237">
    <cfRule type="cellIs" dxfId="537" priority="56" operator="equal">
      <formula>"Catastrófico"</formula>
    </cfRule>
    <cfRule type="cellIs" dxfId="536" priority="57" operator="equal">
      <formula>"Mayor"</formula>
    </cfRule>
    <cfRule type="cellIs" dxfId="535" priority="58" operator="equal">
      <formula>"Moderado"</formula>
    </cfRule>
    <cfRule type="cellIs" dxfId="534" priority="59" operator="equal">
      <formula>"Menor"</formula>
    </cfRule>
    <cfRule type="cellIs" dxfId="533" priority="60" operator="equal">
      <formula>"Leve"</formula>
    </cfRule>
  </conditionalFormatting>
  <conditionalFormatting sqref="AF237">
    <cfRule type="cellIs" dxfId="532" priority="52" operator="equal">
      <formula>"Extremo"</formula>
    </cfRule>
    <cfRule type="cellIs" dxfId="531" priority="53" operator="equal">
      <formula>"Alto"</formula>
    </cfRule>
    <cfRule type="cellIs" dxfId="530" priority="54" operator="equal">
      <formula>"Moderado"</formula>
    </cfRule>
    <cfRule type="cellIs" dxfId="529" priority="55" operator="equal">
      <formula>"Bajo"</formula>
    </cfRule>
  </conditionalFormatting>
  <dataValidations count="2">
    <dataValidation type="list" allowBlank="1" showInputMessage="1" showErrorMessage="1" sqref="AG8:AG178 AG191:AG198 AG201:AG203 AG210:AG245" xr:uid="{797E3454-E81B-4E35-8134-FB5E59CEAB1D}">
      <formula1>IF(OR($H8="Corrupción",$H8="Trámites, OPAs y Consultas de Acceso a la Información Pública",$H8="Lavado de Activos",$H8="Financiación del Terrorismo"),TratamientoCorrupcion,TratamientoV5)</formula1>
    </dataValidation>
    <dataValidation type="list" allowBlank="1" showInputMessage="1" showErrorMessage="1" sqref="AG179:AG190" xr:uid="{BE3619B8-75DE-4A43-A4D7-251F08AB95AD}">
      <formula1>IF(OR($H179="Corrupción",$H179="Trámites, OPAs y Consultas de Acceso a la Información Pública",$H179="Lavado de Activos",$H179="Financiación del Terrorismo"),TratamientoCorrupcion,TratamientoV5)</formula1>
      <formula2>0</formula2>
    </dataValidation>
  </dataValidation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5CFC0-7134-48B6-BBA9-F82FEAE4990B}">
  <dimension ref="A1:BO250"/>
  <sheetViews>
    <sheetView tabSelected="1" zoomScale="73" zoomScaleNormal="73" workbookViewId="0">
      <pane ySplit="7" topLeftCell="A41" activePane="bottomLeft" state="frozen"/>
      <selection pane="bottomLeft" activeCell="A41" sqref="A41:A43"/>
    </sheetView>
  </sheetViews>
  <sheetFormatPr baseColWidth="10" defaultColWidth="0" defaultRowHeight="12.75" zeroHeight="1" x14ac:dyDescent="0.2"/>
  <cols>
    <col min="1" max="1" width="4" style="102" bestFit="1" customWidth="1"/>
    <col min="2" max="2" width="29.85546875" style="102" customWidth="1"/>
    <col min="3" max="3" width="53.7109375" style="103" customWidth="1"/>
    <col min="4" max="4" width="21.28515625" style="102" customWidth="1"/>
    <col min="5" max="5" width="53.5703125" style="103" customWidth="1"/>
    <col min="6" max="6" width="8.5703125" style="80" hidden="1" customWidth="1"/>
    <col min="7" max="7" width="27.85546875" style="80" hidden="1" customWidth="1"/>
    <col min="8" max="8" width="23.7109375" style="80" hidden="1" customWidth="1"/>
    <col min="9" max="9" width="33.7109375" style="80" hidden="1" customWidth="1"/>
    <col min="10" max="10" width="9.5703125" style="80" hidden="1" customWidth="1"/>
    <col min="11" max="11" width="31.85546875" style="80" hidden="1" customWidth="1"/>
    <col min="12" max="12" width="23.7109375" style="80" hidden="1" customWidth="1"/>
    <col min="13" max="13" width="8.5703125" style="80" hidden="1" customWidth="1"/>
    <col min="14" max="14" width="31.5703125" style="80" hidden="1" customWidth="1"/>
    <col min="15" max="15" width="31.7109375" style="80" hidden="1" customWidth="1"/>
    <col min="16" max="16" width="30" style="80" hidden="1" customWidth="1"/>
    <col min="17" max="17" width="13.28515625" style="80" hidden="1" customWidth="1"/>
    <col min="18" max="18" width="27.42578125" style="80" hidden="1" customWidth="1"/>
    <col min="19" max="19" width="29.5703125" style="80" hidden="1" customWidth="1"/>
    <col min="20" max="20" width="13.7109375" style="104" customWidth="1"/>
    <col min="21" max="21" width="37.28515625" style="109" customWidth="1"/>
    <col min="22" max="22" width="37.5703125" style="109" customWidth="1"/>
    <col min="23" max="23" width="58.140625" style="106" customWidth="1"/>
    <col min="24" max="24" width="9.5703125" style="80" customWidth="1"/>
    <col min="25" max="25" width="27.140625" style="80" customWidth="1"/>
    <col min="26" max="26" width="23.7109375" style="80" customWidth="1"/>
    <col min="27" max="41" width="11.42578125" style="80" hidden="1" customWidth="1"/>
    <col min="42" max="16384" width="11.42578125" style="80" hidden="1"/>
  </cols>
  <sheetData>
    <row r="1" spans="1:41" ht="33.75" customHeight="1" x14ac:dyDescent="0.2">
      <c r="A1" s="432" t="s">
        <v>0</v>
      </c>
      <c r="B1" s="433"/>
      <c r="C1" s="434" t="s">
        <v>1</v>
      </c>
      <c r="D1" s="434"/>
      <c r="E1" s="434"/>
      <c r="F1" s="434"/>
      <c r="G1" s="434"/>
      <c r="H1" s="434"/>
      <c r="I1" s="434"/>
      <c r="J1" s="434"/>
      <c r="K1" s="434"/>
      <c r="L1" s="434"/>
      <c r="M1" s="434"/>
      <c r="N1" s="434"/>
      <c r="O1" s="434"/>
      <c r="P1" s="434"/>
      <c r="Q1" s="434"/>
      <c r="R1" s="434"/>
      <c r="S1" s="434"/>
      <c r="T1" s="434"/>
      <c r="U1" s="434"/>
      <c r="V1" s="434"/>
      <c r="W1" s="434"/>
      <c r="X1" s="434"/>
      <c r="Y1" s="435" t="s">
        <v>1420</v>
      </c>
      <c r="Z1" s="435"/>
      <c r="AA1" s="79"/>
      <c r="AB1" s="79"/>
      <c r="AC1" s="79"/>
      <c r="AD1" s="79"/>
      <c r="AE1" s="79"/>
      <c r="AF1" s="79"/>
      <c r="AG1" s="79"/>
      <c r="AH1" s="79"/>
      <c r="AI1" s="79"/>
      <c r="AJ1" s="79"/>
      <c r="AK1" s="79"/>
      <c r="AL1" s="79"/>
      <c r="AM1" s="79"/>
      <c r="AN1" s="79"/>
      <c r="AO1" s="79"/>
    </row>
    <row r="2" spans="1:41" ht="33.75" customHeight="1" x14ac:dyDescent="0.2">
      <c r="A2" s="433"/>
      <c r="B2" s="433"/>
      <c r="C2" s="434"/>
      <c r="D2" s="434"/>
      <c r="E2" s="434"/>
      <c r="F2" s="434"/>
      <c r="G2" s="434"/>
      <c r="H2" s="434"/>
      <c r="I2" s="434"/>
      <c r="J2" s="434"/>
      <c r="K2" s="434"/>
      <c r="L2" s="434"/>
      <c r="M2" s="434"/>
      <c r="N2" s="434"/>
      <c r="O2" s="434"/>
      <c r="P2" s="434"/>
      <c r="Q2" s="434"/>
      <c r="R2" s="434"/>
      <c r="S2" s="434"/>
      <c r="T2" s="434"/>
      <c r="U2" s="434"/>
      <c r="V2" s="434"/>
      <c r="W2" s="434"/>
      <c r="X2" s="434"/>
      <c r="Y2" s="77" t="s">
        <v>1421</v>
      </c>
      <c r="Z2" s="78" t="s">
        <v>1422</v>
      </c>
      <c r="AA2" s="79"/>
      <c r="AB2" s="79"/>
      <c r="AC2" s="79"/>
      <c r="AD2" s="79"/>
      <c r="AE2" s="79"/>
      <c r="AF2" s="79"/>
      <c r="AG2" s="79"/>
      <c r="AH2" s="79"/>
      <c r="AI2" s="79"/>
      <c r="AJ2" s="79"/>
      <c r="AK2" s="79"/>
      <c r="AL2" s="79"/>
      <c r="AM2" s="79"/>
      <c r="AN2" s="79"/>
      <c r="AO2" s="79"/>
    </row>
    <row r="3" spans="1:41" ht="33.75" customHeight="1" x14ac:dyDescent="0.2">
      <c r="A3" s="433"/>
      <c r="B3" s="433"/>
      <c r="C3" s="434"/>
      <c r="D3" s="434"/>
      <c r="E3" s="434"/>
      <c r="F3" s="434"/>
      <c r="G3" s="434"/>
      <c r="H3" s="434"/>
      <c r="I3" s="434"/>
      <c r="J3" s="434"/>
      <c r="K3" s="434"/>
      <c r="L3" s="434"/>
      <c r="M3" s="434"/>
      <c r="N3" s="434"/>
      <c r="O3" s="434"/>
      <c r="P3" s="434"/>
      <c r="Q3" s="434"/>
      <c r="R3" s="434"/>
      <c r="S3" s="434"/>
      <c r="T3" s="434"/>
      <c r="U3" s="434"/>
      <c r="V3" s="434"/>
      <c r="W3" s="434"/>
      <c r="X3" s="434"/>
      <c r="Y3" s="436" t="s">
        <v>1423</v>
      </c>
      <c r="Z3" s="436"/>
      <c r="AA3" s="79"/>
      <c r="AB3" s="79"/>
      <c r="AC3" s="79"/>
      <c r="AD3" s="79"/>
      <c r="AE3" s="79"/>
      <c r="AF3" s="79"/>
      <c r="AG3" s="79"/>
      <c r="AH3" s="79"/>
      <c r="AI3" s="79"/>
      <c r="AJ3" s="79"/>
      <c r="AK3" s="79"/>
      <c r="AL3" s="79"/>
      <c r="AM3" s="79"/>
      <c r="AN3" s="79"/>
      <c r="AO3" s="79"/>
    </row>
    <row r="4" spans="1:41" ht="34.5" customHeight="1" x14ac:dyDescent="0.2">
      <c r="A4" s="81"/>
      <c r="B4" s="82"/>
      <c r="C4" s="83"/>
      <c r="D4" s="81"/>
      <c r="E4" s="83"/>
      <c r="F4" s="79"/>
      <c r="G4" s="79"/>
      <c r="H4" s="79"/>
      <c r="I4" s="79"/>
      <c r="J4" s="79"/>
      <c r="K4" s="79"/>
      <c r="L4" s="79"/>
      <c r="M4" s="79"/>
      <c r="N4" s="79"/>
      <c r="O4" s="79"/>
      <c r="P4" s="79"/>
      <c r="Q4" s="79"/>
      <c r="R4" s="79"/>
      <c r="S4" s="79"/>
      <c r="T4" s="84"/>
      <c r="U4" s="108"/>
      <c r="V4" s="108"/>
      <c r="W4" s="105"/>
      <c r="X4" s="79"/>
      <c r="Y4" s="79"/>
      <c r="Z4" s="79"/>
      <c r="AA4" s="79"/>
      <c r="AB4" s="79"/>
      <c r="AC4" s="79"/>
      <c r="AD4" s="79"/>
      <c r="AE4" s="79"/>
      <c r="AF4" s="79"/>
      <c r="AG4" s="79"/>
      <c r="AH4" s="79"/>
      <c r="AI4" s="79"/>
      <c r="AJ4" s="79"/>
      <c r="AK4" s="79"/>
      <c r="AL4" s="79"/>
      <c r="AM4" s="79"/>
      <c r="AN4" s="79"/>
      <c r="AO4" s="79"/>
    </row>
    <row r="5" spans="1:41" s="102" customFormat="1" ht="34.5" customHeight="1" x14ac:dyDescent="0.25">
      <c r="A5" s="437" t="s">
        <v>168</v>
      </c>
      <c r="B5" s="437"/>
      <c r="C5" s="437"/>
      <c r="D5" s="438"/>
      <c r="E5" s="107" t="s">
        <v>172</v>
      </c>
      <c r="F5" s="437" t="s">
        <v>961</v>
      </c>
      <c r="G5" s="437"/>
      <c r="H5" s="437"/>
      <c r="I5" s="437"/>
      <c r="J5" s="437"/>
      <c r="K5" s="437"/>
      <c r="L5" s="437"/>
      <c r="M5" s="437" t="s">
        <v>962</v>
      </c>
      <c r="N5" s="437"/>
      <c r="O5" s="437"/>
      <c r="P5" s="437"/>
      <c r="Q5" s="437"/>
      <c r="R5" s="437"/>
      <c r="S5" s="437"/>
      <c r="T5" s="437" t="s">
        <v>963</v>
      </c>
      <c r="U5" s="437"/>
      <c r="V5" s="437"/>
      <c r="W5" s="437"/>
      <c r="X5" s="437"/>
      <c r="Y5" s="437"/>
      <c r="Z5" s="437"/>
      <c r="AA5" s="81"/>
      <c r="AB5" s="81"/>
      <c r="AC5" s="81"/>
      <c r="AD5" s="81"/>
      <c r="AE5" s="81"/>
      <c r="AF5" s="81"/>
      <c r="AG5" s="81"/>
      <c r="AH5" s="81"/>
      <c r="AI5" s="81"/>
      <c r="AJ5" s="81"/>
      <c r="AK5" s="81"/>
      <c r="AL5" s="81"/>
      <c r="AM5" s="81"/>
      <c r="AN5" s="81"/>
      <c r="AO5" s="81"/>
    </row>
    <row r="6" spans="1:41" ht="27.75" customHeight="1" x14ac:dyDescent="0.2">
      <c r="A6" s="443" t="s">
        <v>173</v>
      </c>
      <c r="B6" s="444" t="s">
        <v>174</v>
      </c>
      <c r="C6" s="445" t="s">
        <v>179</v>
      </c>
      <c r="D6" s="446" t="s">
        <v>180</v>
      </c>
      <c r="E6" s="438" t="s">
        <v>964</v>
      </c>
      <c r="F6" s="440" t="s">
        <v>965</v>
      </c>
      <c r="G6" s="440"/>
      <c r="H6" s="440"/>
      <c r="I6" s="86" t="s">
        <v>966</v>
      </c>
      <c r="J6" s="441" t="s">
        <v>967</v>
      </c>
      <c r="K6" s="441"/>
      <c r="L6" s="441"/>
      <c r="M6" s="440" t="s">
        <v>965</v>
      </c>
      <c r="N6" s="440"/>
      <c r="O6" s="440"/>
      <c r="P6" s="86" t="s">
        <v>966</v>
      </c>
      <c r="Q6" s="441" t="s">
        <v>967</v>
      </c>
      <c r="R6" s="441"/>
      <c r="S6" s="441"/>
      <c r="T6" s="440" t="s">
        <v>965</v>
      </c>
      <c r="U6" s="440"/>
      <c r="V6" s="440"/>
      <c r="W6" s="110" t="s">
        <v>966</v>
      </c>
      <c r="X6" s="441" t="s">
        <v>967</v>
      </c>
      <c r="Y6" s="441"/>
      <c r="Z6" s="441"/>
      <c r="AA6" s="79"/>
      <c r="AB6" s="79"/>
      <c r="AC6" s="79"/>
      <c r="AD6" s="79"/>
      <c r="AE6" s="79"/>
      <c r="AF6" s="79"/>
      <c r="AG6" s="79"/>
      <c r="AH6" s="79"/>
      <c r="AI6" s="79"/>
      <c r="AJ6" s="79"/>
      <c r="AK6" s="79"/>
      <c r="AL6" s="79"/>
      <c r="AM6" s="79"/>
      <c r="AN6" s="79"/>
      <c r="AO6" s="79"/>
    </row>
    <row r="7" spans="1:41" ht="72.75" customHeight="1" x14ac:dyDescent="0.2">
      <c r="A7" s="443"/>
      <c r="B7" s="444"/>
      <c r="C7" s="445"/>
      <c r="D7" s="446"/>
      <c r="E7" s="438"/>
      <c r="F7" s="87" t="s">
        <v>968</v>
      </c>
      <c r="G7" s="87" t="s">
        <v>969</v>
      </c>
      <c r="H7" s="87" t="s">
        <v>970</v>
      </c>
      <c r="I7" s="88" t="s">
        <v>971</v>
      </c>
      <c r="J7" s="89" t="s">
        <v>968</v>
      </c>
      <c r="K7" s="89" t="s">
        <v>972</v>
      </c>
      <c r="L7" s="89" t="s">
        <v>973</v>
      </c>
      <c r="M7" s="87" t="s">
        <v>968</v>
      </c>
      <c r="N7" s="87" t="s">
        <v>969</v>
      </c>
      <c r="O7" s="87" t="s">
        <v>970</v>
      </c>
      <c r="P7" s="88" t="s">
        <v>971</v>
      </c>
      <c r="Q7" s="89" t="s">
        <v>968</v>
      </c>
      <c r="R7" s="89" t="s">
        <v>972</v>
      </c>
      <c r="S7" s="89" t="s">
        <v>973</v>
      </c>
      <c r="T7" s="87" t="s">
        <v>968</v>
      </c>
      <c r="U7" s="87" t="s">
        <v>1472</v>
      </c>
      <c r="V7" s="87" t="s">
        <v>970</v>
      </c>
      <c r="W7" s="88" t="s">
        <v>971</v>
      </c>
      <c r="X7" s="89" t="s">
        <v>968</v>
      </c>
      <c r="Y7" s="89" t="s">
        <v>972</v>
      </c>
      <c r="Z7" s="89" t="s">
        <v>973</v>
      </c>
      <c r="AA7" s="90"/>
      <c r="AB7" s="90"/>
      <c r="AC7" s="90"/>
      <c r="AD7" s="90"/>
      <c r="AE7" s="90"/>
      <c r="AF7" s="90"/>
      <c r="AG7" s="90"/>
      <c r="AH7" s="90"/>
      <c r="AI7" s="90"/>
      <c r="AJ7" s="90"/>
      <c r="AK7" s="90"/>
      <c r="AL7" s="90"/>
      <c r="AM7" s="90"/>
      <c r="AN7" s="90"/>
      <c r="AO7" s="90"/>
    </row>
    <row r="8" spans="1:41" s="91" customFormat="1" ht="72.75" customHeight="1" x14ac:dyDescent="0.25">
      <c r="A8" s="378">
        <v>1</v>
      </c>
      <c r="B8" s="442" t="str">
        <f>IF('[3]2. Identificación del Riesgo'!B8:B10="","",'[3]2. Identificación del Riesgo'!B8:B10)</f>
        <v>Direccionamiento Estratégico</v>
      </c>
      <c r="C8" s="380" t="str">
        <f>IF('[3]2. Identificación del Riesgo'!G8:G10="","",'[3]2. Identificación del Riesgo'!G8:G10)</f>
        <v>Posibilidad de afectación económica  y reputacional  por información incompleta   o inexacta en los planes, programas y proyectos debido a la falta de seguimiento  y lineamientos</v>
      </c>
      <c r="D8" s="381" t="str">
        <f>IF('[3]2. Identificación del Riesgo'!H8:H10="","",'[3]2. Identificación del Riesgo'!H8:H10)</f>
        <v>Estratégico</v>
      </c>
      <c r="E8" s="381" t="s">
        <v>1027</v>
      </c>
      <c r="F8" s="371"/>
      <c r="G8" s="370"/>
      <c r="H8" s="370"/>
      <c r="I8" s="369"/>
      <c r="J8" s="371"/>
      <c r="K8" s="369"/>
      <c r="L8" s="369"/>
      <c r="M8" s="371">
        <v>1</v>
      </c>
      <c r="N8" s="372" t="s">
        <v>974</v>
      </c>
      <c r="O8" s="372" t="s">
        <v>975</v>
      </c>
      <c r="P8" s="372" t="s">
        <v>1416</v>
      </c>
      <c r="Q8" s="371"/>
      <c r="R8" s="369"/>
      <c r="S8" s="369"/>
      <c r="T8" s="375">
        <v>1</v>
      </c>
      <c r="U8" s="372" t="s">
        <v>1419</v>
      </c>
      <c r="V8" s="372" t="s">
        <v>975</v>
      </c>
      <c r="W8" s="405" t="s">
        <v>1416</v>
      </c>
      <c r="X8" s="371"/>
      <c r="Y8" s="369"/>
      <c r="Z8" s="369"/>
      <c r="AA8" s="85"/>
      <c r="AB8" s="85"/>
      <c r="AC8" s="85"/>
      <c r="AD8" s="85"/>
      <c r="AE8" s="85"/>
      <c r="AF8" s="85"/>
      <c r="AG8" s="85"/>
      <c r="AH8" s="85"/>
      <c r="AI8" s="85"/>
      <c r="AJ8" s="85"/>
      <c r="AK8" s="85"/>
      <c r="AL8" s="85"/>
      <c r="AM8" s="85"/>
      <c r="AN8" s="85"/>
      <c r="AO8" s="85"/>
    </row>
    <row r="9" spans="1:41" s="91" customFormat="1" ht="38.25" customHeight="1" x14ac:dyDescent="0.25">
      <c r="A9" s="378"/>
      <c r="B9" s="442"/>
      <c r="C9" s="380"/>
      <c r="D9" s="381"/>
      <c r="E9" s="381"/>
      <c r="F9" s="338"/>
      <c r="G9" s="322"/>
      <c r="H9" s="322"/>
      <c r="I9" s="322"/>
      <c r="J9" s="338"/>
      <c r="K9" s="322"/>
      <c r="L9" s="322"/>
      <c r="M9" s="338"/>
      <c r="N9" s="329"/>
      <c r="O9" s="329"/>
      <c r="P9" s="329"/>
      <c r="Q9" s="338"/>
      <c r="R9" s="322"/>
      <c r="S9" s="322"/>
      <c r="T9" s="352"/>
      <c r="U9" s="329"/>
      <c r="V9" s="329"/>
      <c r="W9" s="329"/>
      <c r="X9" s="338"/>
      <c r="Y9" s="322"/>
      <c r="Z9" s="322"/>
      <c r="AA9" s="85"/>
      <c r="AB9" s="85"/>
      <c r="AC9" s="85"/>
      <c r="AD9" s="85"/>
      <c r="AE9" s="85"/>
      <c r="AF9" s="85"/>
      <c r="AG9" s="85"/>
      <c r="AH9" s="85"/>
      <c r="AI9" s="85"/>
      <c r="AJ9" s="85"/>
      <c r="AK9" s="85"/>
      <c r="AL9" s="85"/>
      <c r="AM9" s="85"/>
      <c r="AN9" s="85"/>
      <c r="AO9" s="85"/>
    </row>
    <row r="10" spans="1:41" s="91" customFormat="1" ht="119.25" customHeight="1" x14ac:dyDescent="0.25">
      <c r="A10" s="378"/>
      <c r="B10" s="442"/>
      <c r="C10" s="380"/>
      <c r="D10" s="381"/>
      <c r="E10" s="381"/>
      <c r="F10" s="338"/>
      <c r="G10" s="322"/>
      <c r="H10" s="322"/>
      <c r="I10" s="322"/>
      <c r="J10" s="338"/>
      <c r="K10" s="322"/>
      <c r="L10" s="322"/>
      <c r="M10" s="338"/>
      <c r="N10" s="329"/>
      <c r="O10" s="329"/>
      <c r="P10" s="329"/>
      <c r="Q10" s="338"/>
      <c r="R10" s="322"/>
      <c r="S10" s="322"/>
      <c r="T10" s="352"/>
      <c r="U10" s="329"/>
      <c r="V10" s="329"/>
      <c r="W10" s="329"/>
      <c r="X10" s="338"/>
      <c r="Y10" s="322"/>
      <c r="Z10" s="322"/>
      <c r="AA10" s="85"/>
      <c r="AB10" s="85"/>
      <c r="AC10" s="85"/>
      <c r="AD10" s="85"/>
      <c r="AE10" s="85"/>
      <c r="AF10" s="85"/>
      <c r="AG10" s="85"/>
      <c r="AH10" s="85"/>
      <c r="AI10" s="85"/>
      <c r="AJ10" s="85"/>
      <c r="AK10" s="85"/>
      <c r="AL10" s="85"/>
      <c r="AM10" s="85"/>
      <c r="AN10" s="85"/>
      <c r="AO10" s="85"/>
    </row>
    <row r="11" spans="1:41" s="91" customFormat="1" ht="79.5" customHeight="1" x14ac:dyDescent="0.25">
      <c r="A11" s="378">
        <v>2</v>
      </c>
      <c r="B11" s="442" t="str">
        <f>IF('[3]2. Identificación del Riesgo'!B11:B13="","",'[3]2. Identificación del Riesgo'!B11:B13)</f>
        <v>Direccionamiento Estratégico</v>
      </c>
      <c r="C11" s="380" t="str">
        <f>IF('[3]2. Identificación del Riesgo'!G11:G13="","",'[3]2. Identificación del Riesgo'!G11:G13)</f>
        <v xml:space="preserve">Posibilidad de afectación yreputacional  por  pérdida de la Integridad y disponibilidad de  de la Información digital,debido a  los ataques d en los sitemas de información,fallas técnologicas en infraestructura no administrada por la Entidad.  </v>
      </c>
      <c r="D11" s="381" t="str">
        <f>IF('[3]2. Identificación del Riesgo'!H11:H13="","",'[3]2. Identificación del Riesgo'!H11:H13)</f>
        <v>Seguridad de la Información (Pérdida de la Disponibilidad)</v>
      </c>
      <c r="E11" s="380" t="s">
        <v>1027</v>
      </c>
      <c r="F11" s="338"/>
      <c r="G11" s="382"/>
      <c r="H11" s="382"/>
      <c r="I11" s="322"/>
      <c r="J11" s="338"/>
      <c r="K11" s="322"/>
      <c r="L11" s="322"/>
      <c r="M11" s="338">
        <v>1</v>
      </c>
      <c r="N11" s="316" t="s">
        <v>976</v>
      </c>
      <c r="O11" s="316" t="s">
        <v>977</v>
      </c>
      <c r="P11" s="316" t="s">
        <v>1417</v>
      </c>
      <c r="Q11" s="338"/>
      <c r="R11" s="322"/>
      <c r="S11" s="322"/>
      <c r="T11" s="352">
        <v>1</v>
      </c>
      <c r="U11" s="316" t="s">
        <v>976</v>
      </c>
      <c r="V11" s="316" t="s">
        <v>1475</v>
      </c>
      <c r="W11" s="403" t="s">
        <v>1417</v>
      </c>
      <c r="X11" s="338"/>
      <c r="Y11" s="322"/>
      <c r="Z11" s="322"/>
      <c r="AA11" s="85"/>
      <c r="AB11" s="85"/>
      <c r="AC11" s="85"/>
      <c r="AD11" s="85"/>
      <c r="AE11" s="85"/>
      <c r="AF11" s="85"/>
      <c r="AG11" s="85"/>
      <c r="AH11" s="85"/>
      <c r="AI11" s="85"/>
      <c r="AJ11" s="85"/>
      <c r="AK11" s="85"/>
      <c r="AL11" s="85"/>
      <c r="AM11" s="85"/>
      <c r="AN11" s="85"/>
      <c r="AO11" s="85"/>
    </row>
    <row r="12" spans="1:41" s="91" customFormat="1" ht="79.5" customHeight="1" x14ac:dyDescent="0.25">
      <c r="A12" s="378"/>
      <c r="B12" s="442"/>
      <c r="C12" s="380"/>
      <c r="D12" s="381"/>
      <c r="E12" s="380"/>
      <c r="F12" s="338"/>
      <c r="G12" s="322"/>
      <c r="H12" s="322"/>
      <c r="I12" s="322"/>
      <c r="J12" s="338"/>
      <c r="K12" s="322"/>
      <c r="L12" s="322"/>
      <c r="M12" s="338"/>
      <c r="N12" s="329"/>
      <c r="O12" s="329"/>
      <c r="P12" s="329"/>
      <c r="Q12" s="338"/>
      <c r="R12" s="322"/>
      <c r="S12" s="322"/>
      <c r="T12" s="352"/>
      <c r="U12" s="329"/>
      <c r="V12" s="329"/>
      <c r="W12" s="404"/>
      <c r="X12" s="338"/>
      <c r="Y12" s="322"/>
      <c r="Z12" s="322"/>
      <c r="AA12" s="85"/>
      <c r="AB12" s="85"/>
      <c r="AC12" s="85"/>
      <c r="AD12" s="85"/>
      <c r="AE12" s="85"/>
      <c r="AF12" s="85"/>
      <c r="AG12" s="85"/>
      <c r="AH12" s="85"/>
      <c r="AI12" s="85"/>
      <c r="AJ12" s="85"/>
      <c r="AK12" s="85"/>
      <c r="AL12" s="85"/>
      <c r="AM12" s="85"/>
      <c r="AN12" s="85"/>
      <c r="AO12" s="85"/>
    </row>
    <row r="13" spans="1:41" s="91" customFormat="1" ht="79.5" customHeight="1" x14ac:dyDescent="0.25">
      <c r="A13" s="378"/>
      <c r="B13" s="442"/>
      <c r="C13" s="380"/>
      <c r="D13" s="381"/>
      <c r="E13" s="380"/>
      <c r="F13" s="338"/>
      <c r="G13" s="322"/>
      <c r="H13" s="322"/>
      <c r="I13" s="322"/>
      <c r="J13" s="338"/>
      <c r="K13" s="322"/>
      <c r="L13" s="322"/>
      <c r="M13" s="338"/>
      <c r="N13" s="329"/>
      <c r="O13" s="329"/>
      <c r="P13" s="329"/>
      <c r="Q13" s="338"/>
      <c r="R13" s="322"/>
      <c r="S13" s="322"/>
      <c r="T13" s="352"/>
      <c r="U13" s="329"/>
      <c r="V13" s="329"/>
      <c r="W13" s="405"/>
      <c r="X13" s="338"/>
      <c r="Y13" s="322"/>
      <c r="Z13" s="322"/>
      <c r="AA13" s="85"/>
      <c r="AB13" s="85"/>
      <c r="AC13" s="85"/>
      <c r="AD13" s="85"/>
      <c r="AE13" s="85"/>
      <c r="AF13" s="85"/>
      <c r="AG13" s="85"/>
      <c r="AH13" s="85"/>
      <c r="AI13" s="85"/>
      <c r="AJ13" s="85"/>
      <c r="AK13" s="85"/>
      <c r="AL13" s="85"/>
      <c r="AM13" s="85"/>
      <c r="AN13" s="85"/>
      <c r="AO13" s="85"/>
    </row>
    <row r="14" spans="1:41" s="91" customFormat="1" ht="79.5" customHeight="1" x14ac:dyDescent="0.25">
      <c r="A14" s="378">
        <v>3</v>
      </c>
      <c r="B14" s="442" t="str">
        <f>IF('[3]2. Identificación del Riesgo'!B14:B16="","",'[3]2. Identificación del Riesgo'!B14:B16)</f>
        <v>Direccionamiento Estratégico</v>
      </c>
      <c r="C14" s="380" t="str">
        <f>IF('[3]2. Identificación del Riesgo'!G14:G16="","",'[3]2. Identificación del Riesgo'!G14:G16)</f>
        <v>. Posibilidad de perdida o daño de los documentos críticos del proceso en medio físico</v>
      </c>
      <c r="D14" s="381" t="str">
        <f>IF('[3]2. Identificación del Riesgo'!H14:H16="","",'[3]2. Identificación del Riesgo'!H14:H16)</f>
        <v>Seguridad de la Información (Pérdida de la Disponibilidad)</v>
      </c>
      <c r="E14" s="380" t="s">
        <v>1027</v>
      </c>
      <c r="F14" s="338"/>
      <c r="G14" s="382"/>
      <c r="H14" s="382"/>
      <c r="I14" s="322"/>
      <c r="J14" s="338"/>
      <c r="K14" s="322"/>
      <c r="L14" s="322"/>
      <c r="M14" s="338">
        <v>1</v>
      </c>
      <c r="N14" s="316" t="s">
        <v>978</v>
      </c>
      <c r="O14" s="316" t="s">
        <v>979</v>
      </c>
      <c r="P14" s="383" t="s">
        <v>1418</v>
      </c>
      <c r="Q14" s="338"/>
      <c r="R14" s="322"/>
      <c r="S14" s="322"/>
      <c r="T14" s="352">
        <v>1</v>
      </c>
      <c r="U14" s="316" t="s">
        <v>978</v>
      </c>
      <c r="V14" s="316" t="s">
        <v>1473</v>
      </c>
      <c r="W14" s="403" t="s">
        <v>1474</v>
      </c>
      <c r="X14" s="338"/>
      <c r="Y14" s="322"/>
      <c r="Z14" s="322"/>
      <c r="AA14" s="85"/>
      <c r="AB14" s="85"/>
      <c r="AC14" s="85"/>
      <c r="AD14" s="85"/>
      <c r="AE14" s="85"/>
      <c r="AF14" s="85"/>
      <c r="AG14" s="85"/>
      <c r="AH14" s="85"/>
      <c r="AI14" s="85"/>
      <c r="AJ14" s="85"/>
      <c r="AK14" s="85"/>
      <c r="AL14" s="85"/>
      <c r="AM14" s="85"/>
      <c r="AN14" s="85"/>
      <c r="AO14" s="85"/>
    </row>
    <row r="15" spans="1:41" s="91" customFormat="1" ht="79.5" customHeight="1" x14ac:dyDescent="0.25">
      <c r="A15" s="378"/>
      <c r="B15" s="442"/>
      <c r="C15" s="380"/>
      <c r="D15" s="381"/>
      <c r="E15" s="380"/>
      <c r="F15" s="338"/>
      <c r="G15" s="322"/>
      <c r="H15" s="322"/>
      <c r="I15" s="322"/>
      <c r="J15" s="338"/>
      <c r="K15" s="322"/>
      <c r="L15" s="322"/>
      <c r="M15" s="338"/>
      <c r="N15" s="329"/>
      <c r="O15" s="329"/>
      <c r="P15" s="383"/>
      <c r="Q15" s="338"/>
      <c r="R15" s="322"/>
      <c r="S15" s="322"/>
      <c r="T15" s="352"/>
      <c r="U15" s="329"/>
      <c r="V15" s="329"/>
      <c r="W15" s="404"/>
      <c r="X15" s="338"/>
      <c r="Y15" s="322"/>
      <c r="Z15" s="322"/>
      <c r="AA15" s="85"/>
      <c r="AB15" s="85"/>
      <c r="AC15" s="85"/>
      <c r="AD15" s="85"/>
      <c r="AE15" s="85"/>
      <c r="AF15" s="85"/>
      <c r="AG15" s="85"/>
      <c r="AH15" s="85"/>
      <c r="AI15" s="85"/>
      <c r="AJ15" s="85"/>
      <c r="AK15" s="85"/>
      <c r="AL15" s="85"/>
      <c r="AM15" s="85"/>
      <c r="AN15" s="85"/>
      <c r="AO15" s="85"/>
    </row>
    <row r="16" spans="1:41" s="91" customFormat="1" ht="79.5" customHeight="1" x14ac:dyDescent="0.25">
      <c r="A16" s="378"/>
      <c r="B16" s="442"/>
      <c r="C16" s="380"/>
      <c r="D16" s="381"/>
      <c r="E16" s="380"/>
      <c r="F16" s="338"/>
      <c r="G16" s="322"/>
      <c r="H16" s="322"/>
      <c r="I16" s="322"/>
      <c r="J16" s="338"/>
      <c r="K16" s="322"/>
      <c r="L16" s="322"/>
      <c r="M16" s="338"/>
      <c r="N16" s="329"/>
      <c r="O16" s="329"/>
      <c r="P16" s="383"/>
      <c r="Q16" s="338"/>
      <c r="R16" s="322"/>
      <c r="S16" s="322"/>
      <c r="T16" s="352"/>
      <c r="U16" s="329"/>
      <c r="V16" s="329"/>
      <c r="W16" s="405"/>
      <c r="X16" s="338"/>
      <c r="Y16" s="322"/>
      <c r="Z16" s="322"/>
      <c r="AA16" s="85"/>
      <c r="AB16" s="85"/>
      <c r="AC16" s="85"/>
      <c r="AD16" s="85"/>
      <c r="AE16" s="85"/>
      <c r="AF16" s="85"/>
      <c r="AG16" s="85"/>
      <c r="AH16" s="85"/>
      <c r="AI16" s="85"/>
      <c r="AJ16" s="85"/>
      <c r="AK16" s="85"/>
      <c r="AL16" s="85"/>
      <c r="AM16" s="85"/>
      <c r="AN16" s="85"/>
      <c r="AO16" s="85"/>
    </row>
    <row r="17" spans="1:41" s="91" customFormat="1" ht="51.75" customHeight="1" x14ac:dyDescent="0.25">
      <c r="A17" s="378">
        <v>4</v>
      </c>
      <c r="B17" s="447" t="s">
        <v>211</v>
      </c>
      <c r="C17" s="335" t="s">
        <v>216</v>
      </c>
      <c r="D17" s="336" t="s">
        <v>217</v>
      </c>
      <c r="E17" s="450" t="s">
        <v>980</v>
      </c>
      <c r="F17" s="347" t="s">
        <v>981</v>
      </c>
      <c r="G17" s="348"/>
      <c r="H17" s="348"/>
      <c r="I17" s="349"/>
      <c r="J17" s="347"/>
      <c r="K17" s="349"/>
      <c r="L17" s="349"/>
      <c r="M17" s="347">
        <v>1</v>
      </c>
      <c r="N17" s="453" t="s">
        <v>982</v>
      </c>
      <c r="O17" s="350" t="s">
        <v>983</v>
      </c>
      <c r="P17" s="453" t="s">
        <v>984</v>
      </c>
      <c r="Q17" s="338"/>
      <c r="R17" s="322"/>
      <c r="S17" s="322"/>
      <c r="T17" s="352">
        <v>1</v>
      </c>
      <c r="U17" s="316" t="s">
        <v>985</v>
      </c>
      <c r="V17" s="316" t="s">
        <v>986</v>
      </c>
      <c r="W17" s="403" t="s">
        <v>1348</v>
      </c>
      <c r="X17" s="338"/>
      <c r="Y17" s="322"/>
      <c r="Z17" s="322"/>
      <c r="AA17" s="85"/>
      <c r="AB17" s="85"/>
      <c r="AC17" s="85"/>
      <c r="AD17" s="85"/>
      <c r="AE17" s="85"/>
      <c r="AF17" s="85"/>
      <c r="AG17" s="85"/>
      <c r="AH17" s="85"/>
      <c r="AI17" s="85"/>
      <c r="AJ17" s="85"/>
      <c r="AK17" s="85"/>
      <c r="AL17" s="85"/>
      <c r="AM17" s="85"/>
      <c r="AN17" s="85"/>
      <c r="AO17" s="85"/>
    </row>
    <row r="18" spans="1:41" s="91" customFormat="1" ht="51.75" customHeight="1" x14ac:dyDescent="0.25">
      <c r="A18" s="378"/>
      <c r="B18" s="448"/>
      <c r="C18" s="335"/>
      <c r="D18" s="336"/>
      <c r="E18" s="451"/>
      <c r="F18" s="338"/>
      <c r="G18" s="321"/>
      <c r="H18" s="321"/>
      <c r="I18" s="321"/>
      <c r="J18" s="338"/>
      <c r="K18" s="321"/>
      <c r="L18" s="321"/>
      <c r="M18" s="338"/>
      <c r="N18" s="454"/>
      <c r="O18" s="328"/>
      <c r="P18" s="454"/>
      <c r="Q18" s="338"/>
      <c r="R18" s="322"/>
      <c r="S18" s="322"/>
      <c r="T18" s="352"/>
      <c r="U18" s="329"/>
      <c r="V18" s="329"/>
      <c r="W18" s="404"/>
      <c r="X18" s="338"/>
      <c r="Y18" s="322"/>
      <c r="Z18" s="322"/>
      <c r="AA18" s="85"/>
      <c r="AB18" s="85"/>
      <c r="AC18" s="85"/>
      <c r="AD18" s="85"/>
      <c r="AE18" s="85"/>
      <c r="AF18" s="85"/>
      <c r="AG18" s="85"/>
      <c r="AH18" s="85"/>
      <c r="AI18" s="85"/>
      <c r="AJ18" s="85"/>
      <c r="AK18" s="85"/>
      <c r="AL18" s="85"/>
      <c r="AM18" s="85"/>
      <c r="AN18" s="85"/>
      <c r="AO18" s="85"/>
    </row>
    <row r="19" spans="1:41" s="91" customFormat="1" ht="51.75" customHeight="1" x14ac:dyDescent="0.25">
      <c r="A19" s="378"/>
      <c r="B19" s="449"/>
      <c r="C19" s="335"/>
      <c r="D19" s="336"/>
      <c r="E19" s="452"/>
      <c r="F19" s="338"/>
      <c r="G19" s="321"/>
      <c r="H19" s="321"/>
      <c r="I19" s="321"/>
      <c r="J19" s="338"/>
      <c r="K19" s="321"/>
      <c r="L19" s="321"/>
      <c r="M19" s="338"/>
      <c r="N19" s="454"/>
      <c r="O19" s="328"/>
      <c r="P19" s="454"/>
      <c r="Q19" s="338"/>
      <c r="R19" s="322"/>
      <c r="S19" s="322"/>
      <c r="T19" s="352"/>
      <c r="U19" s="329"/>
      <c r="V19" s="329"/>
      <c r="W19" s="405"/>
      <c r="X19" s="338"/>
      <c r="Y19" s="322"/>
      <c r="Z19" s="322"/>
      <c r="AA19" s="85"/>
      <c r="AB19" s="85"/>
      <c r="AC19" s="85"/>
      <c r="AD19" s="85"/>
      <c r="AE19" s="85"/>
      <c r="AF19" s="85"/>
      <c r="AG19" s="85"/>
      <c r="AH19" s="85"/>
      <c r="AI19" s="85"/>
      <c r="AJ19" s="85"/>
      <c r="AK19" s="85"/>
      <c r="AL19" s="85"/>
      <c r="AM19" s="85"/>
      <c r="AN19" s="85"/>
      <c r="AO19" s="85"/>
    </row>
    <row r="20" spans="1:41" s="91" customFormat="1" ht="51.75" customHeight="1" x14ac:dyDescent="0.25">
      <c r="A20" s="378">
        <v>5</v>
      </c>
      <c r="B20" s="447" t="s">
        <v>211</v>
      </c>
      <c r="C20" s="335" t="s">
        <v>246</v>
      </c>
      <c r="D20" s="336" t="s">
        <v>247</v>
      </c>
      <c r="E20" s="450" t="s">
        <v>987</v>
      </c>
      <c r="F20" s="337"/>
      <c r="G20" s="330"/>
      <c r="H20" s="330"/>
      <c r="I20" s="321"/>
      <c r="J20" s="337"/>
      <c r="K20" s="321"/>
      <c r="L20" s="321"/>
      <c r="M20" s="337">
        <v>1</v>
      </c>
      <c r="N20" s="458" t="s">
        <v>988</v>
      </c>
      <c r="O20" s="458" t="s">
        <v>989</v>
      </c>
      <c r="P20" s="458" t="s">
        <v>990</v>
      </c>
      <c r="Q20" s="338"/>
      <c r="R20" s="322"/>
      <c r="S20" s="322"/>
      <c r="T20" s="352">
        <v>1</v>
      </c>
      <c r="U20" s="316" t="s">
        <v>991</v>
      </c>
      <c r="V20" s="316" t="s">
        <v>992</v>
      </c>
      <c r="W20" s="329" t="s">
        <v>1349</v>
      </c>
      <c r="X20" s="338"/>
      <c r="Y20" s="322"/>
      <c r="Z20" s="322"/>
      <c r="AA20" s="85"/>
      <c r="AB20" s="85"/>
      <c r="AC20" s="85"/>
      <c r="AD20" s="85"/>
      <c r="AE20" s="85"/>
      <c r="AF20" s="85"/>
      <c r="AG20" s="85"/>
      <c r="AH20" s="85"/>
      <c r="AI20" s="85"/>
      <c r="AJ20" s="85"/>
      <c r="AK20" s="85"/>
      <c r="AL20" s="85"/>
      <c r="AM20" s="85"/>
      <c r="AN20" s="85"/>
      <c r="AO20" s="85"/>
    </row>
    <row r="21" spans="1:41" s="91" customFormat="1" ht="51.75" customHeight="1" x14ac:dyDescent="0.25">
      <c r="A21" s="378"/>
      <c r="B21" s="448"/>
      <c r="C21" s="335"/>
      <c r="D21" s="336"/>
      <c r="E21" s="451"/>
      <c r="F21" s="338"/>
      <c r="G21" s="321"/>
      <c r="H21" s="321"/>
      <c r="I21" s="321"/>
      <c r="J21" s="338"/>
      <c r="K21" s="321"/>
      <c r="L21" s="321"/>
      <c r="M21" s="338"/>
      <c r="N21" s="459"/>
      <c r="O21" s="459"/>
      <c r="P21" s="459"/>
      <c r="Q21" s="338"/>
      <c r="R21" s="322"/>
      <c r="S21" s="322"/>
      <c r="T21" s="352"/>
      <c r="U21" s="329"/>
      <c r="V21" s="329"/>
      <c r="W21" s="329"/>
      <c r="X21" s="338"/>
      <c r="Y21" s="322"/>
      <c r="Z21" s="322"/>
      <c r="AA21" s="85"/>
      <c r="AB21" s="85"/>
      <c r="AC21" s="85"/>
      <c r="AD21" s="85"/>
      <c r="AE21" s="85"/>
      <c r="AF21" s="85"/>
      <c r="AG21" s="85"/>
      <c r="AH21" s="85"/>
      <c r="AI21" s="85"/>
      <c r="AJ21" s="85"/>
      <c r="AK21" s="85"/>
      <c r="AL21" s="85"/>
      <c r="AM21" s="85"/>
      <c r="AN21" s="85"/>
      <c r="AO21" s="85"/>
    </row>
    <row r="22" spans="1:41" s="91" customFormat="1" ht="67.5" customHeight="1" x14ac:dyDescent="0.25">
      <c r="A22" s="378"/>
      <c r="B22" s="449"/>
      <c r="C22" s="335"/>
      <c r="D22" s="336"/>
      <c r="E22" s="452"/>
      <c r="F22" s="338"/>
      <c r="G22" s="321"/>
      <c r="H22" s="321"/>
      <c r="I22" s="321"/>
      <c r="J22" s="338"/>
      <c r="K22" s="321"/>
      <c r="L22" s="321"/>
      <c r="M22" s="338"/>
      <c r="N22" s="460"/>
      <c r="O22" s="460"/>
      <c r="P22" s="460"/>
      <c r="Q22" s="338"/>
      <c r="R22" s="322"/>
      <c r="S22" s="322"/>
      <c r="T22" s="352"/>
      <c r="U22" s="329"/>
      <c r="V22" s="329"/>
      <c r="W22" s="329"/>
      <c r="X22" s="338"/>
      <c r="Y22" s="322"/>
      <c r="Z22" s="322"/>
      <c r="AA22" s="85"/>
      <c r="AB22" s="85"/>
      <c r="AC22" s="85"/>
      <c r="AD22" s="85"/>
      <c r="AE22" s="85"/>
      <c r="AF22" s="85"/>
      <c r="AG22" s="85"/>
      <c r="AH22" s="85"/>
      <c r="AI22" s="85"/>
      <c r="AJ22" s="85"/>
      <c r="AK22" s="85"/>
      <c r="AL22" s="85"/>
      <c r="AM22" s="85"/>
      <c r="AN22" s="85"/>
      <c r="AO22" s="85"/>
    </row>
    <row r="23" spans="1:41" s="91" customFormat="1" ht="73.5" customHeight="1" x14ac:dyDescent="0.25">
      <c r="A23" s="378">
        <v>6</v>
      </c>
      <c r="B23" s="455" t="str">
        <f>IF('[6]2. Identificación del Riesgo'!B23:B25="","",'[6]2. Identificación del Riesgo'!B23:B25)</f>
        <v>Direccionamiento TIC</v>
      </c>
      <c r="C23" s="380" t="s">
        <v>257</v>
      </c>
      <c r="D23" s="381" t="s">
        <v>258</v>
      </c>
      <c r="E23" s="380" t="s">
        <v>993</v>
      </c>
      <c r="F23" s="371"/>
      <c r="G23" s="370"/>
      <c r="H23" s="370"/>
      <c r="I23" s="369"/>
      <c r="J23" s="371"/>
      <c r="K23" s="369"/>
      <c r="L23" s="369"/>
      <c r="M23" s="371">
        <v>1</v>
      </c>
      <c r="N23" s="458" t="s">
        <v>994</v>
      </c>
      <c r="O23" s="458" t="s">
        <v>995</v>
      </c>
      <c r="P23" s="458" t="s">
        <v>996</v>
      </c>
      <c r="Q23" s="338"/>
      <c r="R23" s="322"/>
      <c r="S23" s="322"/>
      <c r="T23" s="352">
        <v>1</v>
      </c>
      <c r="U23" s="316" t="s">
        <v>1296</v>
      </c>
      <c r="V23" s="316" t="s">
        <v>1297</v>
      </c>
      <c r="W23" s="329" t="s">
        <v>1350</v>
      </c>
      <c r="X23" s="338"/>
      <c r="Y23" s="322"/>
      <c r="Z23" s="322"/>
      <c r="AA23" s="85"/>
      <c r="AB23" s="85"/>
      <c r="AC23" s="85"/>
      <c r="AD23" s="85"/>
      <c r="AE23" s="85"/>
      <c r="AF23" s="85"/>
      <c r="AG23" s="85"/>
      <c r="AH23" s="85"/>
      <c r="AI23" s="85"/>
      <c r="AJ23" s="85"/>
      <c r="AK23" s="85"/>
      <c r="AL23" s="85"/>
      <c r="AM23" s="85"/>
      <c r="AN23" s="85"/>
      <c r="AO23" s="85"/>
    </row>
    <row r="24" spans="1:41" s="91" customFormat="1" ht="21" customHeight="1" x14ac:dyDescent="0.25">
      <c r="A24" s="378"/>
      <c r="B24" s="456"/>
      <c r="C24" s="380"/>
      <c r="D24" s="381"/>
      <c r="E24" s="380"/>
      <c r="F24" s="338"/>
      <c r="G24" s="322"/>
      <c r="H24" s="322"/>
      <c r="I24" s="322"/>
      <c r="J24" s="338"/>
      <c r="K24" s="322"/>
      <c r="L24" s="322"/>
      <c r="M24" s="338"/>
      <c r="N24" s="459"/>
      <c r="O24" s="459"/>
      <c r="P24" s="459"/>
      <c r="Q24" s="338"/>
      <c r="R24" s="322"/>
      <c r="S24" s="322"/>
      <c r="T24" s="352"/>
      <c r="U24" s="329"/>
      <c r="V24" s="329"/>
      <c r="W24" s="329"/>
      <c r="X24" s="338"/>
      <c r="Y24" s="322"/>
      <c r="Z24" s="322"/>
      <c r="AA24" s="85"/>
      <c r="AB24" s="85"/>
      <c r="AC24" s="85"/>
      <c r="AD24" s="85"/>
      <c r="AE24" s="85"/>
      <c r="AF24" s="85"/>
      <c r="AG24" s="85"/>
      <c r="AH24" s="85"/>
      <c r="AI24" s="85"/>
      <c r="AJ24" s="85"/>
      <c r="AK24" s="85"/>
      <c r="AL24" s="85"/>
      <c r="AM24" s="85"/>
      <c r="AN24" s="85"/>
      <c r="AO24" s="85"/>
    </row>
    <row r="25" spans="1:41" s="91" customFormat="1" ht="50.25" customHeight="1" x14ac:dyDescent="0.25">
      <c r="A25" s="378"/>
      <c r="B25" s="457"/>
      <c r="C25" s="380"/>
      <c r="D25" s="381"/>
      <c r="E25" s="380"/>
      <c r="F25" s="338"/>
      <c r="G25" s="322"/>
      <c r="H25" s="322"/>
      <c r="I25" s="322"/>
      <c r="J25" s="338"/>
      <c r="K25" s="322"/>
      <c r="L25" s="322"/>
      <c r="M25" s="338"/>
      <c r="N25" s="460"/>
      <c r="O25" s="460"/>
      <c r="P25" s="460"/>
      <c r="Q25" s="338"/>
      <c r="R25" s="322"/>
      <c r="S25" s="322"/>
      <c r="T25" s="352"/>
      <c r="U25" s="329"/>
      <c r="V25" s="329"/>
      <c r="W25" s="329"/>
      <c r="X25" s="338"/>
      <c r="Y25" s="322"/>
      <c r="Z25" s="322"/>
      <c r="AA25" s="85"/>
      <c r="AB25" s="85"/>
      <c r="AC25" s="85"/>
      <c r="AD25" s="85"/>
      <c r="AE25" s="85"/>
      <c r="AF25" s="85"/>
      <c r="AG25" s="85"/>
      <c r="AH25" s="85"/>
      <c r="AI25" s="85"/>
      <c r="AJ25" s="85"/>
      <c r="AK25" s="85"/>
      <c r="AL25" s="85"/>
      <c r="AM25" s="85"/>
      <c r="AN25" s="85"/>
      <c r="AO25" s="85"/>
    </row>
    <row r="26" spans="1:41" s="91" customFormat="1" ht="73.5" customHeight="1" x14ac:dyDescent="0.25">
      <c r="A26" s="378">
        <v>7</v>
      </c>
      <c r="B26" s="455" t="str">
        <f>IF('[6]2. Identificación del Riesgo'!B26:B28="","",'[6]2. Identificación del Riesgo'!B26:B28)</f>
        <v>Direccionamiento TIC</v>
      </c>
      <c r="C26" s="380" t="s">
        <v>273</v>
      </c>
      <c r="D26" s="381" t="s">
        <v>274</v>
      </c>
      <c r="E26" s="380" t="s">
        <v>284</v>
      </c>
      <c r="F26" s="338"/>
      <c r="G26" s="382"/>
      <c r="H26" s="382"/>
      <c r="I26" s="322"/>
      <c r="J26" s="338"/>
      <c r="K26" s="322"/>
      <c r="L26" s="322"/>
      <c r="M26" s="338">
        <v>1</v>
      </c>
      <c r="N26" s="316" t="s">
        <v>997</v>
      </c>
      <c r="O26" s="316" t="s">
        <v>998</v>
      </c>
      <c r="P26" s="316" t="s">
        <v>1424</v>
      </c>
      <c r="Q26" s="338"/>
      <c r="R26" s="322"/>
      <c r="S26" s="322"/>
      <c r="T26" s="92">
        <v>1</v>
      </c>
      <c r="U26" s="93" t="s">
        <v>1299</v>
      </c>
      <c r="V26" s="93" t="s">
        <v>1298</v>
      </c>
      <c r="W26" s="329" t="s">
        <v>1351</v>
      </c>
      <c r="X26" s="338"/>
      <c r="Y26" s="322"/>
      <c r="Z26" s="322"/>
      <c r="AA26" s="85"/>
      <c r="AB26" s="85"/>
      <c r="AC26" s="85"/>
      <c r="AD26" s="85"/>
      <c r="AE26" s="85"/>
      <c r="AF26" s="85"/>
      <c r="AG26" s="85"/>
      <c r="AH26" s="85"/>
      <c r="AI26" s="85"/>
      <c r="AJ26" s="85"/>
      <c r="AK26" s="85"/>
      <c r="AL26" s="85"/>
      <c r="AM26" s="85"/>
      <c r="AN26" s="85"/>
      <c r="AO26" s="85"/>
    </row>
    <row r="27" spans="1:41" s="91" customFormat="1" ht="25.5" customHeight="1" x14ac:dyDescent="0.25">
      <c r="A27" s="378"/>
      <c r="B27" s="456"/>
      <c r="C27" s="380"/>
      <c r="D27" s="381"/>
      <c r="E27" s="380"/>
      <c r="F27" s="338"/>
      <c r="G27" s="322"/>
      <c r="H27" s="322"/>
      <c r="I27" s="322"/>
      <c r="J27" s="338"/>
      <c r="K27" s="322"/>
      <c r="L27" s="322"/>
      <c r="M27" s="338"/>
      <c r="N27" s="329"/>
      <c r="O27" s="329"/>
      <c r="P27" s="329"/>
      <c r="Q27" s="338"/>
      <c r="R27" s="322"/>
      <c r="S27" s="322"/>
      <c r="T27" s="352"/>
      <c r="U27" s="316"/>
      <c r="V27" s="316"/>
      <c r="W27" s="329"/>
      <c r="X27" s="338"/>
      <c r="Y27" s="322"/>
      <c r="Z27" s="322"/>
      <c r="AA27" s="85"/>
      <c r="AB27" s="85"/>
      <c r="AC27" s="85"/>
      <c r="AD27" s="85"/>
      <c r="AE27" s="85"/>
      <c r="AF27" s="85"/>
      <c r="AG27" s="85"/>
      <c r="AH27" s="85"/>
      <c r="AI27" s="85"/>
      <c r="AJ27" s="85"/>
      <c r="AK27" s="85"/>
      <c r="AL27" s="85"/>
      <c r="AM27" s="85"/>
      <c r="AN27" s="85"/>
      <c r="AO27" s="85"/>
    </row>
    <row r="28" spans="1:41" s="91" customFormat="1" ht="38.25" customHeight="1" x14ac:dyDescent="0.25">
      <c r="A28" s="378"/>
      <c r="B28" s="457"/>
      <c r="C28" s="380"/>
      <c r="D28" s="381"/>
      <c r="E28" s="380"/>
      <c r="F28" s="338"/>
      <c r="G28" s="322"/>
      <c r="H28" s="322"/>
      <c r="I28" s="322"/>
      <c r="J28" s="338"/>
      <c r="K28" s="322"/>
      <c r="L28" s="322"/>
      <c r="M28" s="338"/>
      <c r="N28" s="329"/>
      <c r="O28" s="329"/>
      <c r="P28" s="329"/>
      <c r="Q28" s="338"/>
      <c r="R28" s="322"/>
      <c r="S28" s="322"/>
      <c r="T28" s="352"/>
      <c r="U28" s="316"/>
      <c r="V28" s="316"/>
      <c r="W28" s="329"/>
      <c r="X28" s="338"/>
      <c r="Y28" s="322"/>
      <c r="Z28" s="322"/>
      <c r="AA28" s="85"/>
      <c r="AB28" s="85"/>
      <c r="AC28" s="85"/>
      <c r="AD28" s="85"/>
      <c r="AE28" s="85"/>
      <c r="AF28" s="85"/>
      <c r="AG28" s="85"/>
      <c r="AH28" s="85"/>
      <c r="AI28" s="85"/>
      <c r="AJ28" s="85"/>
      <c r="AK28" s="85"/>
      <c r="AL28" s="85"/>
      <c r="AM28" s="85"/>
      <c r="AN28" s="85"/>
      <c r="AO28" s="85"/>
    </row>
    <row r="29" spans="1:41" s="91" customFormat="1" ht="73.5" customHeight="1" x14ac:dyDescent="0.25">
      <c r="A29" s="378">
        <v>8</v>
      </c>
      <c r="B29" s="455" t="str">
        <f>IF('[6]2. Identificación del Riesgo'!B29:B31="","",'[6]2. Identificación del Riesgo'!B29:B31)</f>
        <v>Direccionamiento TIC</v>
      </c>
      <c r="C29" s="380" t="s">
        <v>297</v>
      </c>
      <c r="D29" s="381" t="s">
        <v>274</v>
      </c>
      <c r="E29" s="380" t="s">
        <v>999</v>
      </c>
      <c r="F29" s="338"/>
      <c r="G29" s="382"/>
      <c r="H29" s="382"/>
      <c r="I29" s="322"/>
      <c r="J29" s="338"/>
      <c r="K29" s="322"/>
      <c r="L29" s="322"/>
      <c r="M29" s="338">
        <v>1</v>
      </c>
      <c r="N29" s="316" t="s">
        <v>1000</v>
      </c>
      <c r="O29" s="316" t="s">
        <v>1001</v>
      </c>
      <c r="P29" s="418" t="s">
        <v>1425</v>
      </c>
      <c r="Q29" s="338"/>
      <c r="R29" s="322"/>
      <c r="S29" s="322"/>
      <c r="T29" s="352">
        <v>1</v>
      </c>
      <c r="U29" s="316" t="s">
        <v>1300</v>
      </c>
      <c r="V29" s="316" t="s">
        <v>1301</v>
      </c>
      <c r="W29" s="329" t="s">
        <v>1426</v>
      </c>
      <c r="X29" s="338"/>
      <c r="Y29" s="322"/>
      <c r="Z29" s="322"/>
      <c r="AA29" s="85"/>
      <c r="AB29" s="85"/>
      <c r="AC29" s="85"/>
      <c r="AD29" s="85"/>
      <c r="AE29" s="85"/>
      <c r="AF29" s="85"/>
      <c r="AG29" s="85"/>
      <c r="AH29" s="85"/>
      <c r="AI29" s="85"/>
      <c r="AJ29" s="85"/>
      <c r="AK29" s="85"/>
      <c r="AL29" s="85"/>
      <c r="AM29" s="85"/>
      <c r="AN29" s="85"/>
      <c r="AO29" s="85"/>
    </row>
    <row r="30" spans="1:41" s="91" customFormat="1" ht="20.25" customHeight="1" x14ac:dyDescent="0.25">
      <c r="A30" s="378"/>
      <c r="B30" s="456"/>
      <c r="C30" s="380"/>
      <c r="D30" s="381"/>
      <c r="E30" s="380"/>
      <c r="F30" s="338"/>
      <c r="G30" s="322"/>
      <c r="H30" s="322"/>
      <c r="I30" s="322"/>
      <c r="J30" s="338"/>
      <c r="K30" s="322"/>
      <c r="L30" s="322"/>
      <c r="M30" s="338"/>
      <c r="N30" s="329"/>
      <c r="O30" s="329"/>
      <c r="P30" s="419"/>
      <c r="Q30" s="338"/>
      <c r="R30" s="322"/>
      <c r="S30" s="322"/>
      <c r="T30" s="352"/>
      <c r="U30" s="329"/>
      <c r="V30" s="329"/>
      <c r="W30" s="329"/>
      <c r="X30" s="338"/>
      <c r="Y30" s="322"/>
      <c r="Z30" s="322"/>
      <c r="AA30" s="85"/>
      <c r="AB30" s="85"/>
      <c r="AC30" s="85"/>
      <c r="AD30" s="85"/>
      <c r="AE30" s="85"/>
      <c r="AF30" s="85"/>
      <c r="AG30" s="85"/>
      <c r="AH30" s="85"/>
      <c r="AI30" s="85"/>
      <c r="AJ30" s="85"/>
      <c r="AK30" s="85"/>
      <c r="AL30" s="85"/>
      <c r="AM30" s="85"/>
      <c r="AN30" s="85"/>
      <c r="AO30" s="85"/>
    </row>
    <row r="31" spans="1:41" s="91" customFormat="1" x14ac:dyDescent="0.25">
      <c r="A31" s="378"/>
      <c r="B31" s="457"/>
      <c r="C31" s="380"/>
      <c r="D31" s="381"/>
      <c r="E31" s="380"/>
      <c r="F31" s="338"/>
      <c r="G31" s="322"/>
      <c r="H31" s="322"/>
      <c r="I31" s="322"/>
      <c r="J31" s="338"/>
      <c r="K31" s="322"/>
      <c r="L31" s="322"/>
      <c r="M31" s="338"/>
      <c r="N31" s="329"/>
      <c r="O31" s="329"/>
      <c r="P31" s="420"/>
      <c r="Q31" s="338"/>
      <c r="R31" s="322"/>
      <c r="S31" s="322"/>
      <c r="T31" s="352"/>
      <c r="U31" s="329"/>
      <c r="V31" s="329"/>
      <c r="W31" s="329"/>
      <c r="X31" s="338"/>
      <c r="Y31" s="322"/>
      <c r="Z31" s="322"/>
      <c r="AA31" s="85"/>
      <c r="AB31" s="85"/>
      <c r="AC31" s="85"/>
      <c r="AD31" s="85"/>
      <c r="AE31" s="85"/>
      <c r="AF31" s="85"/>
      <c r="AG31" s="85"/>
      <c r="AH31" s="85"/>
      <c r="AI31" s="85"/>
      <c r="AJ31" s="85"/>
      <c r="AK31" s="85"/>
      <c r="AL31" s="85"/>
      <c r="AM31" s="85"/>
      <c r="AN31" s="85"/>
      <c r="AO31" s="85"/>
    </row>
    <row r="32" spans="1:41" s="91" customFormat="1" ht="73.5" customHeight="1" x14ac:dyDescent="0.25">
      <c r="A32" s="378">
        <v>9</v>
      </c>
      <c r="B32" s="455" t="s">
        <v>253</v>
      </c>
      <c r="C32" s="380" t="s">
        <v>307</v>
      </c>
      <c r="D32" s="381" t="s">
        <v>308</v>
      </c>
      <c r="E32" s="380" t="s">
        <v>312</v>
      </c>
      <c r="F32" s="338"/>
      <c r="G32" s="382"/>
      <c r="H32" s="382"/>
      <c r="I32" s="322"/>
      <c r="J32" s="338"/>
      <c r="K32" s="322"/>
      <c r="L32" s="322"/>
      <c r="M32" s="338">
        <v>1</v>
      </c>
      <c r="N32" s="316" t="s">
        <v>1002</v>
      </c>
      <c r="O32" s="316" t="s">
        <v>1003</v>
      </c>
      <c r="P32" s="316" t="s">
        <v>1427</v>
      </c>
      <c r="Q32" s="338"/>
      <c r="R32" s="322"/>
      <c r="S32" s="322"/>
      <c r="T32" s="352">
        <v>1</v>
      </c>
      <c r="U32" s="316" t="s">
        <v>1302</v>
      </c>
      <c r="V32" s="316" t="s">
        <v>1303</v>
      </c>
      <c r="W32" s="329" t="s">
        <v>1352</v>
      </c>
      <c r="X32" s="338"/>
      <c r="Y32" s="322"/>
      <c r="Z32" s="322"/>
      <c r="AA32" s="85"/>
      <c r="AB32" s="85"/>
      <c r="AC32" s="85"/>
      <c r="AD32" s="85"/>
      <c r="AE32" s="85"/>
      <c r="AF32" s="85"/>
      <c r="AG32" s="85"/>
      <c r="AH32" s="85"/>
      <c r="AI32" s="85"/>
      <c r="AJ32" s="85"/>
      <c r="AK32" s="85"/>
      <c r="AL32" s="85"/>
      <c r="AM32" s="85"/>
      <c r="AN32" s="85"/>
      <c r="AO32" s="85"/>
    </row>
    <row r="33" spans="1:41" s="91" customFormat="1" ht="27.75" customHeight="1" x14ac:dyDescent="0.25">
      <c r="A33" s="378"/>
      <c r="B33" s="456"/>
      <c r="C33" s="380"/>
      <c r="D33" s="381"/>
      <c r="E33" s="380"/>
      <c r="F33" s="338"/>
      <c r="G33" s="322"/>
      <c r="H33" s="322"/>
      <c r="I33" s="322"/>
      <c r="J33" s="338"/>
      <c r="K33" s="322"/>
      <c r="L33" s="322"/>
      <c r="M33" s="338"/>
      <c r="N33" s="329"/>
      <c r="O33" s="329"/>
      <c r="P33" s="329"/>
      <c r="Q33" s="338"/>
      <c r="R33" s="322"/>
      <c r="S33" s="322"/>
      <c r="T33" s="352"/>
      <c r="U33" s="329"/>
      <c r="V33" s="329"/>
      <c r="W33" s="329"/>
      <c r="X33" s="338"/>
      <c r="Y33" s="322"/>
      <c r="Z33" s="322"/>
      <c r="AA33" s="85"/>
      <c r="AB33" s="85"/>
      <c r="AC33" s="85"/>
      <c r="AD33" s="85"/>
      <c r="AE33" s="85"/>
      <c r="AF33" s="85"/>
      <c r="AG33" s="85"/>
      <c r="AH33" s="85"/>
      <c r="AI33" s="85"/>
      <c r="AJ33" s="85"/>
      <c r="AK33" s="85"/>
      <c r="AL33" s="85"/>
      <c r="AM33" s="85"/>
      <c r="AN33" s="85"/>
      <c r="AO33" s="85"/>
    </row>
    <row r="34" spans="1:41" s="91" customFormat="1" ht="27.75" customHeight="1" x14ac:dyDescent="0.25">
      <c r="A34" s="378"/>
      <c r="B34" s="457"/>
      <c r="C34" s="380"/>
      <c r="D34" s="381"/>
      <c r="E34" s="380"/>
      <c r="F34" s="338"/>
      <c r="G34" s="322"/>
      <c r="H34" s="322"/>
      <c r="I34" s="322"/>
      <c r="J34" s="338"/>
      <c r="K34" s="322"/>
      <c r="L34" s="322"/>
      <c r="M34" s="338"/>
      <c r="N34" s="329"/>
      <c r="O34" s="329"/>
      <c r="P34" s="329"/>
      <c r="Q34" s="338"/>
      <c r="R34" s="322"/>
      <c r="S34" s="322"/>
      <c r="T34" s="352"/>
      <c r="U34" s="329"/>
      <c r="V34" s="329"/>
      <c r="W34" s="329"/>
      <c r="X34" s="338"/>
      <c r="Y34" s="322"/>
      <c r="Z34" s="322"/>
      <c r="AA34" s="85"/>
      <c r="AB34" s="85"/>
      <c r="AC34" s="85"/>
      <c r="AD34" s="85"/>
      <c r="AE34" s="85"/>
      <c r="AF34" s="85"/>
      <c r="AG34" s="85"/>
      <c r="AH34" s="85"/>
      <c r="AI34" s="85"/>
      <c r="AJ34" s="85"/>
      <c r="AK34" s="85"/>
      <c r="AL34" s="85"/>
      <c r="AM34" s="85"/>
      <c r="AN34" s="85"/>
      <c r="AO34" s="85"/>
    </row>
    <row r="35" spans="1:41" s="91" customFormat="1" ht="73.5" customHeight="1" x14ac:dyDescent="0.25">
      <c r="A35" s="378">
        <v>10</v>
      </c>
      <c r="B35" s="455" t="s">
        <v>253</v>
      </c>
      <c r="C35" s="380" t="s">
        <v>321</v>
      </c>
      <c r="D35" s="381" t="s">
        <v>308</v>
      </c>
      <c r="E35" s="380" t="s">
        <v>324</v>
      </c>
      <c r="F35" s="338"/>
      <c r="G35" s="382"/>
      <c r="H35" s="382"/>
      <c r="I35" s="322"/>
      <c r="J35" s="338"/>
      <c r="K35" s="322"/>
      <c r="L35" s="322"/>
      <c r="M35" s="338">
        <v>1</v>
      </c>
      <c r="N35" s="316" t="s">
        <v>1004</v>
      </c>
      <c r="O35" s="316" t="s">
        <v>1005</v>
      </c>
      <c r="P35" s="316" t="s">
        <v>1428</v>
      </c>
      <c r="Q35" s="338"/>
      <c r="R35" s="322"/>
      <c r="S35" s="322"/>
      <c r="T35" s="352">
        <v>1</v>
      </c>
      <c r="U35" s="316" t="s">
        <v>1304</v>
      </c>
      <c r="V35" s="316" t="s">
        <v>1305</v>
      </c>
      <c r="W35" s="329" t="s">
        <v>1353</v>
      </c>
      <c r="X35" s="338"/>
      <c r="Y35" s="322"/>
      <c r="Z35" s="322"/>
      <c r="AA35" s="85"/>
      <c r="AB35" s="85"/>
      <c r="AC35" s="85"/>
      <c r="AD35" s="85"/>
      <c r="AE35" s="85"/>
      <c r="AF35" s="85"/>
      <c r="AG35" s="85"/>
      <c r="AH35" s="85"/>
      <c r="AI35" s="85"/>
      <c r="AJ35" s="85"/>
      <c r="AK35" s="85"/>
      <c r="AL35" s="85"/>
      <c r="AM35" s="85"/>
      <c r="AN35" s="85"/>
      <c r="AO35" s="85"/>
    </row>
    <row r="36" spans="1:41" s="91" customFormat="1" ht="25.5" customHeight="1" x14ac:dyDescent="0.25">
      <c r="A36" s="378"/>
      <c r="B36" s="456"/>
      <c r="C36" s="380"/>
      <c r="D36" s="381"/>
      <c r="E36" s="380"/>
      <c r="F36" s="338"/>
      <c r="G36" s="322"/>
      <c r="H36" s="322"/>
      <c r="I36" s="322"/>
      <c r="J36" s="338"/>
      <c r="K36" s="322"/>
      <c r="L36" s="322"/>
      <c r="M36" s="338"/>
      <c r="N36" s="329"/>
      <c r="O36" s="329"/>
      <c r="P36" s="329"/>
      <c r="Q36" s="338"/>
      <c r="R36" s="322"/>
      <c r="S36" s="322"/>
      <c r="T36" s="352"/>
      <c r="U36" s="329"/>
      <c r="V36" s="329"/>
      <c r="W36" s="329"/>
      <c r="X36" s="338"/>
      <c r="Y36" s="322"/>
      <c r="Z36" s="322"/>
      <c r="AA36" s="85"/>
      <c r="AB36" s="85"/>
      <c r="AC36" s="85"/>
      <c r="AD36" s="85"/>
      <c r="AE36" s="85"/>
      <c r="AF36" s="85"/>
      <c r="AG36" s="85"/>
      <c r="AH36" s="85"/>
      <c r="AI36" s="85"/>
      <c r="AJ36" s="85"/>
      <c r="AK36" s="85"/>
      <c r="AL36" s="85"/>
      <c r="AM36" s="85"/>
      <c r="AN36" s="85"/>
      <c r="AO36" s="85"/>
    </row>
    <row r="37" spans="1:41" s="91" customFormat="1" ht="27.75" customHeight="1" x14ac:dyDescent="0.25">
      <c r="A37" s="378"/>
      <c r="B37" s="457"/>
      <c r="C37" s="380"/>
      <c r="D37" s="381"/>
      <c r="E37" s="380"/>
      <c r="F37" s="338"/>
      <c r="G37" s="322"/>
      <c r="H37" s="322"/>
      <c r="I37" s="322"/>
      <c r="J37" s="338"/>
      <c r="K37" s="322"/>
      <c r="L37" s="322"/>
      <c r="M37" s="338"/>
      <c r="N37" s="329"/>
      <c r="O37" s="329"/>
      <c r="P37" s="329"/>
      <c r="Q37" s="338"/>
      <c r="R37" s="322"/>
      <c r="S37" s="322"/>
      <c r="T37" s="352"/>
      <c r="U37" s="329"/>
      <c r="V37" s="329"/>
      <c r="W37" s="329"/>
      <c r="X37" s="338"/>
      <c r="Y37" s="322"/>
      <c r="Z37" s="322"/>
      <c r="AA37" s="85"/>
      <c r="AB37" s="85"/>
      <c r="AC37" s="85"/>
      <c r="AD37" s="85"/>
      <c r="AE37" s="85"/>
      <c r="AF37" s="85"/>
      <c r="AG37" s="85"/>
      <c r="AH37" s="85"/>
      <c r="AI37" s="85"/>
      <c r="AJ37" s="85"/>
      <c r="AK37" s="85"/>
      <c r="AL37" s="85"/>
      <c r="AM37" s="85"/>
      <c r="AN37" s="85"/>
      <c r="AO37" s="85"/>
    </row>
    <row r="38" spans="1:41" s="91" customFormat="1" ht="73.5" customHeight="1" x14ac:dyDescent="0.25">
      <c r="A38" s="378">
        <v>11</v>
      </c>
      <c r="B38" s="455" t="s">
        <v>253</v>
      </c>
      <c r="C38" s="358" t="s">
        <v>330</v>
      </c>
      <c r="D38" s="361" t="s">
        <v>247</v>
      </c>
      <c r="E38" s="358" t="s">
        <v>334</v>
      </c>
      <c r="F38" s="395"/>
      <c r="G38" s="426"/>
      <c r="H38" s="426"/>
      <c r="I38" s="393"/>
      <c r="J38" s="395"/>
      <c r="K38" s="393"/>
      <c r="L38" s="393"/>
      <c r="M38" s="395">
        <v>1</v>
      </c>
      <c r="N38" s="412" t="s">
        <v>1006</v>
      </c>
      <c r="O38" s="412" t="s">
        <v>1007</v>
      </c>
      <c r="P38" s="412" t="s">
        <v>1429</v>
      </c>
      <c r="Q38" s="338"/>
      <c r="R38" s="322"/>
      <c r="S38" s="322"/>
      <c r="T38" s="352">
        <v>1</v>
      </c>
      <c r="U38" s="316" t="s">
        <v>1306</v>
      </c>
      <c r="V38" s="316" t="s">
        <v>1307</v>
      </c>
      <c r="W38" s="329" t="s">
        <v>1354</v>
      </c>
      <c r="X38" s="338"/>
      <c r="Y38" s="322"/>
      <c r="Z38" s="322"/>
      <c r="AA38" s="85"/>
      <c r="AB38" s="85"/>
      <c r="AC38" s="85"/>
      <c r="AD38" s="85"/>
      <c r="AE38" s="85"/>
      <c r="AF38" s="85"/>
      <c r="AG38" s="85"/>
      <c r="AH38" s="85"/>
      <c r="AI38" s="85"/>
      <c r="AJ38" s="85"/>
      <c r="AK38" s="85"/>
      <c r="AL38" s="85"/>
      <c r="AM38" s="85"/>
      <c r="AN38" s="85"/>
      <c r="AO38" s="85"/>
    </row>
    <row r="39" spans="1:41" s="91" customFormat="1" ht="14.25" customHeight="1" x14ac:dyDescent="0.25">
      <c r="A39" s="378"/>
      <c r="B39" s="456"/>
      <c r="C39" s="359"/>
      <c r="D39" s="362"/>
      <c r="E39" s="359"/>
      <c r="F39" s="396"/>
      <c r="G39" s="394"/>
      <c r="H39" s="394"/>
      <c r="I39" s="394"/>
      <c r="J39" s="396"/>
      <c r="K39" s="394"/>
      <c r="L39" s="394"/>
      <c r="M39" s="396"/>
      <c r="N39" s="404"/>
      <c r="O39" s="404"/>
      <c r="P39" s="404"/>
      <c r="Q39" s="338"/>
      <c r="R39" s="322"/>
      <c r="S39" s="322"/>
      <c r="T39" s="352"/>
      <c r="U39" s="329"/>
      <c r="V39" s="329"/>
      <c r="W39" s="329"/>
      <c r="X39" s="338"/>
      <c r="Y39" s="322"/>
      <c r="Z39" s="322"/>
      <c r="AA39" s="85"/>
      <c r="AB39" s="85"/>
      <c r="AC39" s="85"/>
      <c r="AD39" s="85"/>
      <c r="AE39" s="85"/>
      <c r="AF39" s="85"/>
      <c r="AG39" s="85"/>
      <c r="AH39" s="85"/>
      <c r="AI39" s="85"/>
      <c r="AJ39" s="85"/>
      <c r="AK39" s="85"/>
      <c r="AL39" s="85"/>
      <c r="AM39" s="85"/>
      <c r="AN39" s="85"/>
      <c r="AO39" s="85"/>
    </row>
    <row r="40" spans="1:41" s="91" customFormat="1" ht="24.75" customHeight="1" x14ac:dyDescent="0.25">
      <c r="A40" s="378"/>
      <c r="B40" s="457"/>
      <c r="C40" s="360"/>
      <c r="D40" s="363"/>
      <c r="E40" s="360"/>
      <c r="F40" s="371"/>
      <c r="G40" s="369"/>
      <c r="H40" s="369"/>
      <c r="I40" s="369"/>
      <c r="J40" s="371"/>
      <c r="K40" s="369"/>
      <c r="L40" s="369"/>
      <c r="M40" s="371"/>
      <c r="N40" s="405"/>
      <c r="O40" s="405"/>
      <c r="P40" s="405"/>
      <c r="Q40" s="338"/>
      <c r="R40" s="322"/>
      <c r="S40" s="322"/>
      <c r="T40" s="352"/>
      <c r="U40" s="329"/>
      <c r="V40" s="329"/>
      <c r="W40" s="329"/>
      <c r="X40" s="338"/>
      <c r="Y40" s="322"/>
      <c r="Z40" s="322"/>
      <c r="AA40" s="85"/>
      <c r="AB40" s="85"/>
      <c r="AC40" s="85"/>
      <c r="AD40" s="85"/>
      <c r="AE40" s="85"/>
      <c r="AF40" s="85"/>
      <c r="AG40" s="85"/>
      <c r="AH40" s="85"/>
      <c r="AI40" s="85"/>
      <c r="AJ40" s="85"/>
      <c r="AK40" s="85"/>
      <c r="AL40" s="85"/>
      <c r="AM40" s="85"/>
      <c r="AN40" s="85"/>
      <c r="AO40" s="85"/>
    </row>
    <row r="41" spans="1:41" s="91" customFormat="1" ht="73.5" customHeight="1" x14ac:dyDescent="0.25">
      <c r="A41" s="378">
        <v>12</v>
      </c>
      <c r="B41" s="455" t="s">
        <v>253</v>
      </c>
      <c r="C41" s="358" t="s">
        <v>343</v>
      </c>
      <c r="D41" s="361" t="s">
        <v>344</v>
      </c>
      <c r="E41" s="358" t="s">
        <v>352</v>
      </c>
      <c r="F41" s="395"/>
      <c r="G41" s="426"/>
      <c r="H41" s="426"/>
      <c r="I41" s="393"/>
      <c r="J41" s="395"/>
      <c r="K41" s="393"/>
      <c r="L41" s="393"/>
      <c r="M41" s="395">
        <v>1</v>
      </c>
      <c r="N41" s="412" t="s">
        <v>1008</v>
      </c>
      <c r="O41" s="412" t="s">
        <v>1009</v>
      </c>
      <c r="P41" s="418" t="s">
        <v>1430</v>
      </c>
      <c r="Q41" s="338"/>
      <c r="R41" s="322"/>
      <c r="S41" s="322"/>
      <c r="T41" s="352">
        <v>1</v>
      </c>
      <c r="U41" s="316" t="s">
        <v>1308</v>
      </c>
      <c r="V41" s="316" t="s">
        <v>1309</v>
      </c>
      <c r="W41" s="329" t="s">
        <v>1355</v>
      </c>
      <c r="X41" s="338"/>
      <c r="Y41" s="322"/>
      <c r="Z41" s="322"/>
      <c r="AA41" s="85"/>
      <c r="AB41" s="85"/>
      <c r="AC41" s="85"/>
      <c r="AD41" s="85"/>
      <c r="AE41" s="85"/>
      <c r="AF41" s="85"/>
      <c r="AG41" s="85"/>
      <c r="AH41" s="85"/>
      <c r="AI41" s="85"/>
      <c r="AJ41" s="85"/>
      <c r="AK41" s="85"/>
      <c r="AL41" s="85"/>
      <c r="AM41" s="85"/>
      <c r="AN41" s="85"/>
      <c r="AO41" s="85"/>
    </row>
    <row r="42" spans="1:41" s="91" customFormat="1" ht="12" customHeight="1" x14ac:dyDescent="0.25">
      <c r="A42" s="378"/>
      <c r="B42" s="456"/>
      <c r="C42" s="359"/>
      <c r="D42" s="362"/>
      <c r="E42" s="359"/>
      <c r="F42" s="396"/>
      <c r="G42" s="394"/>
      <c r="H42" s="394"/>
      <c r="I42" s="394"/>
      <c r="J42" s="396"/>
      <c r="K42" s="394"/>
      <c r="L42" s="394"/>
      <c r="M42" s="396"/>
      <c r="N42" s="404"/>
      <c r="O42" s="404"/>
      <c r="P42" s="419"/>
      <c r="Q42" s="338"/>
      <c r="R42" s="322"/>
      <c r="S42" s="322"/>
      <c r="T42" s="352"/>
      <c r="U42" s="329"/>
      <c r="V42" s="329"/>
      <c r="W42" s="329"/>
      <c r="X42" s="338"/>
      <c r="Y42" s="322"/>
      <c r="Z42" s="322"/>
      <c r="AA42" s="85"/>
      <c r="AB42" s="85"/>
      <c r="AC42" s="85"/>
      <c r="AD42" s="85"/>
      <c r="AE42" s="85"/>
      <c r="AF42" s="85"/>
      <c r="AG42" s="85"/>
      <c r="AH42" s="85"/>
      <c r="AI42" s="85"/>
      <c r="AJ42" s="85"/>
      <c r="AK42" s="85"/>
      <c r="AL42" s="85"/>
      <c r="AM42" s="85"/>
      <c r="AN42" s="85"/>
      <c r="AO42" s="85"/>
    </row>
    <row r="43" spans="1:41" s="91" customFormat="1" ht="17.25" customHeight="1" x14ac:dyDescent="0.25">
      <c r="A43" s="378"/>
      <c r="B43" s="457"/>
      <c r="C43" s="360"/>
      <c r="D43" s="363"/>
      <c r="E43" s="360"/>
      <c r="F43" s="371"/>
      <c r="G43" s="369"/>
      <c r="H43" s="369"/>
      <c r="I43" s="369"/>
      <c r="J43" s="371"/>
      <c r="K43" s="369"/>
      <c r="L43" s="369"/>
      <c r="M43" s="371"/>
      <c r="N43" s="405"/>
      <c r="O43" s="405"/>
      <c r="P43" s="420"/>
      <c r="Q43" s="338"/>
      <c r="R43" s="322"/>
      <c r="S43" s="322"/>
      <c r="T43" s="352"/>
      <c r="U43" s="329"/>
      <c r="V43" s="329"/>
      <c r="W43" s="329"/>
      <c r="X43" s="338"/>
      <c r="Y43" s="322"/>
      <c r="Z43" s="322"/>
      <c r="AA43" s="85"/>
      <c r="AB43" s="85"/>
      <c r="AC43" s="85"/>
      <c r="AD43" s="85"/>
      <c r="AE43" s="85"/>
      <c r="AF43" s="85"/>
      <c r="AG43" s="85"/>
      <c r="AH43" s="85"/>
      <c r="AI43" s="85"/>
      <c r="AJ43" s="85"/>
      <c r="AK43" s="85"/>
      <c r="AL43" s="85"/>
      <c r="AM43" s="85"/>
      <c r="AN43" s="85"/>
      <c r="AO43" s="85"/>
    </row>
    <row r="44" spans="1:41" s="91" customFormat="1" ht="61.5" customHeight="1" x14ac:dyDescent="0.25">
      <c r="A44" s="406">
        <v>13</v>
      </c>
      <c r="B44" s="455" t="s">
        <v>253</v>
      </c>
      <c r="C44" s="358" t="s">
        <v>356</v>
      </c>
      <c r="D44" s="361" t="s">
        <v>344</v>
      </c>
      <c r="E44" s="358" t="s">
        <v>359</v>
      </c>
      <c r="F44" s="395"/>
      <c r="G44" s="426"/>
      <c r="H44" s="426"/>
      <c r="I44" s="393"/>
      <c r="J44" s="395"/>
      <c r="K44" s="393"/>
      <c r="L44" s="393"/>
      <c r="M44" s="395">
        <v>1</v>
      </c>
      <c r="N44" s="412" t="s">
        <v>1010</v>
      </c>
      <c r="O44" s="412" t="s">
        <v>1011</v>
      </c>
      <c r="P44" s="418" t="s">
        <v>1431</v>
      </c>
      <c r="Q44" s="395"/>
      <c r="R44" s="393"/>
      <c r="S44" s="393"/>
      <c r="T44" s="352">
        <v>1</v>
      </c>
      <c r="U44" s="316" t="s">
        <v>1310</v>
      </c>
      <c r="V44" s="316" t="s">
        <v>1311</v>
      </c>
      <c r="W44" s="403" t="s">
        <v>1356</v>
      </c>
      <c r="X44" s="395"/>
      <c r="Y44" s="393"/>
      <c r="Z44" s="393"/>
      <c r="AA44" s="85"/>
      <c r="AB44" s="85"/>
      <c r="AC44" s="85"/>
      <c r="AD44" s="85"/>
      <c r="AE44" s="85"/>
      <c r="AF44" s="85"/>
      <c r="AG44" s="85"/>
      <c r="AH44" s="85"/>
      <c r="AI44" s="85"/>
      <c r="AJ44" s="85"/>
      <c r="AK44" s="85"/>
      <c r="AL44" s="85"/>
      <c r="AM44" s="85"/>
      <c r="AN44" s="85"/>
      <c r="AO44" s="85"/>
    </row>
    <row r="45" spans="1:41" s="91" customFormat="1" ht="73.5" customHeight="1" x14ac:dyDescent="0.25">
      <c r="A45" s="407"/>
      <c r="B45" s="456"/>
      <c r="C45" s="359"/>
      <c r="D45" s="362"/>
      <c r="E45" s="359"/>
      <c r="F45" s="396"/>
      <c r="G45" s="394"/>
      <c r="H45" s="394"/>
      <c r="I45" s="394"/>
      <c r="J45" s="396"/>
      <c r="K45" s="394"/>
      <c r="L45" s="394"/>
      <c r="M45" s="396"/>
      <c r="N45" s="404"/>
      <c r="O45" s="404"/>
      <c r="P45" s="419"/>
      <c r="Q45" s="396"/>
      <c r="R45" s="394"/>
      <c r="S45" s="394"/>
      <c r="T45" s="352"/>
      <c r="U45" s="329"/>
      <c r="V45" s="329"/>
      <c r="W45" s="404"/>
      <c r="X45" s="396"/>
      <c r="Y45" s="394"/>
      <c r="Z45" s="394"/>
      <c r="AA45" s="85"/>
      <c r="AB45" s="85"/>
      <c r="AC45" s="85"/>
      <c r="AD45" s="85"/>
      <c r="AE45" s="85"/>
      <c r="AF45" s="85"/>
      <c r="AG45" s="85"/>
      <c r="AH45" s="85"/>
      <c r="AI45" s="85"/>
      <c r="AJ45" s="85"/>
      <c r="AK45" s="85"/>
      <c r="AL45" s="85"/>
      <c r="AM45" s="85"/>
      <c r="AN45" s="85"/>
      <c r="AO45" s="85"/>
    </row>
    <row r="46" spans="1:41" s="91" customFormat="1" ht="73.5" customHeight="1" x14ac:dyDescent="0.25">
      <c r="A46" s="408"/>
      <c r="B46" s="457"/>
      <c r="C46" s="360"/>
      <c r="D46" s="363"/>
      <c r="E46" s="360"/>
      <c r="F46" s="371"/>
      <c r="G46" s="369"/>
      <c r="H46" s="369"/>
      <c r="I46" s="369"/>
      <c r="J46" s="371"/>
      <c r="K46" s="369"/>
      <c r="L46" s="369"/>
      <c r="M46" s="371"/>
      <c r="N46" s="405"/>
      <c r="O46" s="405"/>
      <c r="P46" s="420"/>
      <c r="Q46" s="371"/>
      <c r="R46" s="369"/>
      <c r="S46" s="369"/>
      <c r="T46" s="352"/>
      <c r="U46" s="329"/>
      <c r="V46" s="329"/>
      <c r="W46" s="405"/>
      <c r="X46" s="371"/>
      <c r="Y46" s="369"/>
      <c r="Z46" s="369"/>
      <c r="AA46" s="85"/>
      <c r="AB46" s="85"/>
      <c r="AC46" s="85"/>
      <c r="AD46" s="85"/>
      <c r="AE46" s="85"/>
      <c r="AF46" s="85"/>
      <c r="AG46" s="85"/>
      <c r="AH46" s="85"/>
      <c r="AI46" s="85"/>
      <c r="AJ46" s="85"/>
      <c r="AK46" s="85"/>
      <c r="AL46" s="85"/>
      <c r="AM46" s="85"/>
      <c r="AN46" s="85"/>
      <c r="AO46" s="85"/>
    </row>
    <row r="47" spans="1:41" s="91" customFormat="1" ht="73.5" customHeight="1" x14ac:dyDescent="0.25">
      <c r="A47" s="406">
        <v>14</v>
      </c>
      <c r="B47" s="431" t="s">
        <v>361</v>
      </c>
      <c r="C47" s="358" t="s">
        <v>365</v>
      </c>
      <c r="D47" s="361" t="s">
        <v>258</v>
      </c>
      <c r="E47" s="358" t="s">
        <v>1027</v>
      </c>
      <c r="F47" s="395"/>
      <c r="G47" s="426"/>
      <c r="H47" s="426"/>
      <c r="I47" s="393"/>
      <c r="J47" s="395"/>
      <c r="K47" s="393"/>
      <c r="L47" s="393"/>
      <c r="M47" s="395">
        <v>0.33329999999999999</v>
      </c>
      <c r="N47" s="403" t="s">
        <v>1012</v>
      </c>
      <c r="O47" s="403" t="s">
        <v>1013</v>
      </c>
      <c r="P47" s="403" t="s">
        <v>1432</v>
      </c>
      <c r="Q47" s="395"/>
      <c r="R47" s="393"/>
      <c r="S47" s="393"/>
      <c r="T47" s="375">
        <v>0.33</v>
      </c>
      <c r="U47" s="372" t="s">
        <v>1014</v>
      </c>
      <c r="V47" s="372" t="s">
        <v>1013</v>
      </c>
      <c r="W47" s="403" t="s">
        <v>1433</v>
      </c>
      <c r="X47" s="395"/>
      <c r="Y47" s="393"/>
      <c r="Z47" s="393"/>
      <c r="AA47" s="85"/>
      <c r="AB47" s="85"/>
      <c r="AC47" s="85"/>
      <c r="AD47" s="85"/>
      <c r="AE47" s="85"/>
      <c r="AF47" s="85"/>
      <c r="AG47" s="85"/>
      <c r="AH47" s="85"/>
      <c r="AI47" s="85"/>
      <c r="AJ47" s="85"/>
      <c r="AK47" s="85"/>
      <c r="AL47" s="85"/>
      <c r="AM47" s="85"/>
      <c r="AN47" s="85"/>
      <c r="AO47" s="85"/>
    </row>
    <row r="48" spans="1:41" s="91" customFormat="1" ht="73.5" customHeight="1" x14ac:dyDescent="0.25">
      <c r="A48" s="407"/>
      <c r="B48" s="431"/>
      <c r="C48" s="359"/>
      <c r="D48" s="362"/>
      <c r="E48" s="359"/>
      <c r="F48" s="396"/>
      <c r="G48" s="439"/>
      <c r="H48" s="439"/>
      <c r="I48" s="394"/>
      <c r="J48" s="396"/>
      <c r="K48" s="394"/>
      <c r="L48" s="394"/>
      <c r="M48" s="396"/>
      <c r="N48" s="404"/>
      <c r="O48" s="404"/>
      <c r="P48" s="404"/>
      <c r="Q48" s="396"/>
      <c r="R48" s="394"/>
      <c r="S48" s="394"/>
      <c r="T48" s="352"/>
      <c r="U48" s="329"/>
      <c r="V48" s="329"/>
      <c r="W48" s="404"/>
      <c r="X48" s="396"/>
      <c r="Y48" s="394"/>
      <c r="Z48" s="394"/>
      <c r="AA48" s="85"/>
      <c r="AB48" s="85"/>
      <c r="AC48" s="85"/>
      <c r="AD48" s="85"/>
      <c r="AE48" s="85"/>
      <c r="AF48" s="85"/>
      <c r="AG48" s="85"/>
      <c r="AH48" s="85"/>
      <c r="AI48" s="85"/>
      <c r="AJ48" s="85"/>
      <c r="AK48" s="85"/>
      <c r="AL48" s="85"/>
      <c r="AM48" s="85"/>
      <c r="AN48" s="85"/>
      <c r="AO48" s="85"/>
    </row>
    <row r="49" spans="1:41" s="91" customFormat="1" ht="108.75" customHeight="1" x14ac:dyDescent="0.25">
      <c r="A49" s="408"/>
      <c r="B49" s="431"/>
      <c r="C49" s="360"/>
      <c r="D49" s="363"/>
      <c r="E49" s="360"/>
      <c r="F49" s="371"/>
      <c r="G49" s="370"/>
      <c r="H49" s="370"/>
      <c r="I49" s="369"/>
      <c r="J49" s="371"/>
      <c r="K49" s="369"/>
      <c r="L49" s="369"/>
      <c r="M49" s="371"/>
      <c r="N49" s="405"/>
      <c r="O49" s="405"/>
      <c r="P49" s="405"/>
      <c r="Q49" s="371"/>
      <c r="R49" s="369"/>
      <c r="S49" s="369"/>
      <c r="T49" s="352"/>
      <c r="U49" s="329"/>
      <c r="V49" s="329"/>
      <c r="W49" s="405"/>
      <c r="X49" s="371"/>
      <c r="Y49" s="369"/>
      <c r="Z49" s="369"/>
      <c r="AA49" s="85"/>
      <c r="AB49" s="85"/>
      <c r="AC49" s="85"/>
      <c r="AD49" s="85"/>
      <c r="AE49" s="85"/>
      <c r="AF49" s="85"/>
      <c r="AG49" s="85"/>
      <c r="AH49" s="85"/>
      <c r="AI49" s="85"/>
      <c r="AJ49" s="85"/>
      <c r="AK49" s="85"/>
      <c r="AL49" s="85"/>
      <c r="AM49" s="85"/>
      <c r="AN49" s="85"/>
      <c r="AO49" s="85"/>
    </row>
    <row r="50" spans="1:41" s="91" customFormat="1" ht="73.5" customHeight="1" x14ac:dyDescent="0.25">
      <c r="A50" s="406">
        <v>15</v>
      </c>
      <c r="B50" s="431" t="s">
        <v>361</v>
      </c>
      <c r="C50" s="358" t="s">
        <v>380</v>
      </c>
      <c r="D50" s="361" t="s">
        <v>274</v>
      </c>
      <c r="E50" s="358" t="s">
        <v>1027</v>
      </c>
      <c r="F50" s="395"/>
      <c r="G50" s="426"/>
      <c r="H50" s="426"/>
      <c r="I50" s="393"/>
      <c r="J50" s="395"/>
      <c r="K50" s="393"/>
      <c r="L50" s="393"/>
      <c r="M50" s="395">
        <v>0.33329999999999999</v>
      </c>
      <c r="N50" s="403" t="s">
        <v>1015</v>
      </c>
      <c r="O50" s="403" t="s">
        <v>1016</v>
      </c>
      <c r="P50" s="403" t="s">
        <v>1434</v>
      </c>
      <c r="Q50" s="395"/>
      <c r="R50" s="393"/>
      <c r="S50" s="393"/>
      <c r="T50" s="375">
        <v>0.33</v>
      </c>
      <c r="U50" s="372" t="s">
        <v>1017</v>
      </c>
      <c r="V50" s="372" t="s">
        <v>1016</v>
      </c>
      <c r="W50" s="403" t="s">
        <v>1435</v>
      </c>
      <c r="X50" s="395"/>
      <c r="Y50" s="393"/>
      <c r="Z50" s="393"/>
      <c r="AA50" s="85"/>
      <c r="AB50" s="85"/>
      <c r="AC50" s="85"/>
      <c r="AD50" s="85"/>
      <c r="AE50" s="85"/>
      <c r="AF50" s="85"/>
      <c r="AG50" s="85"/>
      <c r="AH50" s="85"/>
      <c r="AI50" s="85"/>
      <c r="AJ50" s="85"/>
      <c r="AK50" s="85"/>
      <c r="AL50" s="85"/>
      <c r="AM50" s="85"/>
      <c r="AN50" s="85"/>
      <c r="AO50" s="85"/>
    </row>
    <row r="51" spans="1:41" s="91" customFormat="1" ht="73.5" customHeight="1" x14ac:dyDescent="0.25">
      <c r="A51" s="407"/>
      <c r="B51" s="431"/>
      <c r="C51" s="359"/>
      <c r="D51" s="362"/>
      <c r="E51" s="359"/>
      <c r="F51" s="396"/>
      <c r="G51" s="394"/>
      <c r="H51" s="394"/>
      <c r="I51" s="394"/>
      <c r="J51" s="396"/>
      <c r="K51" s="394"/>
      <c r="L51" s="394"/>
      <c r="M51" s="461"/>
      <c r="N51" s="404"/>
      <c r="O51" s="404"/>
      <c r="P51" s="404"/>
      <c r="Q51" s="396"/>
      <c r="R51" s="394"/>
      <c r="S51" s="394"/>
      <c r="T51" s="352"/>
      <c r="U51" s="329"/>
      <c r="V51" s="329"/>
      <c r="W51" s="404"/>
      <c r="X51" s="396"/>
      <c r="Y51" s="394"/>
      <c r="Z51" s="394"/>
      <c r="AA51" s="85"/>
      <c r="AB51" s="85"/>
      <c r="AC51" s="85"/>
      <c r="AD51" s="85"/>
      <c r="AE51" s="85"/>
      <c r="AF51" s="85"/>
      <c r="AG51" s="85"/>
      <c r="AH51" s="85"/>
      <c r="AI51" s="85"/>
      <c r="AJ51" s="85"/>
      <c r="AK51" s="85"/>
      <c r="AL51" s="85"/>
      <c r="AM51" s="85"/>
      <c r="AN51" s="85"/>
      <c r="AO51" s="85"/>
    </row>
    <row r="52" spans="1:41" s="91" customFormat="1" ht="73.5" customHeight="1" x14ac:dyDescent="0.25">
      <c r="A52" s="408"/>
      <c r="B52" s="431"/>
      <c r="C52" s="360"/>
      <c r="D52" s="363"/>
      <c r="E52" s="360"/>
      <c r="F52" s="371"/>
      <c r="G52" s="369"/>
      <c r="H52" s="369"/>
      <c r="I52" s="369"/>
      <c r="J52" s="371"/>
      <c r="K52" s="369"/>
      <c r="L52" s="369"/>
      <c r="M52" s="462"/>
      <c r="N52" s="405"/>
      <c r="O52" s="405"/>
      <c r="P52" s="405"/>
      <c r="Q52" s="371"/>
      <c r="R52" s="369"/>
      <c r="S52" s="369"/>
      <c r="T52" s="352"/>
      <c r="U52" s="329"/>
      <c r="V52" s="329"/>
      <c r="W52" s="405"/>
      <c r="X52" s="371"/>
      <c r="Y52" s="369"/>
      <c r="Z52" s="369"/>
      <c r="AA52" s="85"/>
      <c r="AB52" s="85"/>
      <c r="AC52" s="85"/>
      <c r="AD52" s="85"/>
      <c r="AE52" s="85"/>
      <c r="AF52" s="85"/>
      <c r="AG52" s="85"/>
      <c r="AH52" s="85"/>
      <c r="AI52" s="85"/>
      <c r="AJ52" s="85"/>
      <c r="AK52" s="85"/>
      <c r="AL52" s="85"/>
      <c r="AM52" s="85"/>
      <c r="AN52" s="85"/>
      <c r="AO52" s="85"/>
    </row>
    <row r="53" spans="1:41" s="91" customFormat="1" ht="73.5" customHeight="1" x14ac:dyDescent="0.25">
      <c r="A53" s="406">
        <v>16</v>
      </c>
      <c r="B53" s="431" t="s">
        <v>361</v>
      </c>
      <c r="C53" s="358" t="s">
        <v>388</v>
      </c>
      <c r="D53" s="361" t="s">
        <v>247</v>
      </c>
      <c r="E53" s="358" t="s">
        <v>1027</v>
      </c>
      <c r="F53" s="395"/>
      <c r="G53" s="426"/>
      <c r="H53" s="426"/>
      <c r="I53" s="393"/>
      <c r="J53" s="395"/>
      <c r="K53" s="393"/>
      <c r="L53" s="393"/>
      <c r="M53" s="395">
        <v>0.33329999999999999</v>
      </c>
      <c r="N53" s="403" t="s">
        <v>1018</v>
      </c>
      <c r="O53" s="403" t="s">
        <v>1019</v>
      </c>
      <c r="P53" s="403" t="s">
        <v>1436</v>
      </c>
      <c r="Q53" s="395"/>
      <c r="R53" s="393"/>
      <c r="S53" s="393"/>
      <c r="T53" s="375">
        <v>0.33</v>
      </c>
      <c r="U53" s="372" t="s">
        <v>1020</v>
      </c>
      <c r="V53" s="372" t="s">
        <v>1019</v>
      </c>
      <c r="W53" s="403" t="s">
        <v>1437</v>
      </c>
      <c r="X53" s="395"/>
      <c r="Y53" s="393"/>
      <c r="Z53" s="393"/>
      <c r="AA53" s="85"/>
      <c r="AB53" s="85"/>
      <c r="AC53" s="85"/>
      <c r="AD53" s="85"/>
      <c r="AE53" s="85"/>
      <c r="AF53" s="85"/>
      <c r="AG53" s="85"/>
      <c r="AH53" s="85"/>
      <c r="AI53" s="85"/>
      <c r="AJ53" s="85"/>
      <c r="AK53" s="85"/>
      <c r="AL53" s="85"/>
      <c r="AM53" s="85"/>
      <c r="AN53" s="85"/>
      <c r="AO53" s="85"/>
    </row>
    <row r="54" spans="1:41" s="91" customFormat="1" ht="73.5" customHeight="1" x14ac:dyDescent="0.25">
      <c r="A54" s="407"/>
      <c r="B54" s="431"/>
      <c r="C54" s="359"/>
      <c r="D54" s="362"/>
      <c r="E54" s="359"/>
      <c r="F54" s="396"/>
      <c r="G54" s="394"/>
      <c r="H54" s="394"/>
      <c r="I54" s="394"/>
      <c r="J54" s="396"/>
      <c r="K54" s="394"/>
      <c r="L54" s="394"/>
      <c r="M54" s="461"/>
      <c r="N54" s="404"/>
      <c r="O54" s="404"/>
      <c r="P54" s="404"/>
      <c r="Q54" s="396"/>
      <c r="R54" s="394"/>
      <c r="S54" s="394"/>
      <c r="T54" s="352"/>
      <c r="U54" s="329"/>
      <c r="V54" s="329"/>
      <c r="W54" s="404"/>
      <c r="X54" s="396"/>
      <c r="Y54" s="394"/>
      <c r="Z54" s="394"/>
      <c r="AA54" s="85"/>
      <c r="AB54" s="85"/>
      <c r="AC54" s="85"/>
      <c r="AD54" s="85"/>
      <c r="AE54" s="85"/>
      <c r="AF54" s="85"/>
      <c r="AG54" s="85"/>
      <c r="AH54" s="85"/>
      <c r="AI54" s="85"/>
      <c r="AJ54" s="85"/>
      <c r="AK54" s="85"/>
      <c r="AL54" s="85"/>
      <c r="AM54" s="85"/>
      <c r="AN54" s="85"/>
      <c r="AO54" s="85"/>
    </row>
    <row r="55" spans="1:41" s="91" customFormat="1" ht="73.5" customHeight="1" x14ac:dyDescent="0.25">
      <c r="A55" s="408"/>
      <c r="B55" s="431"/>
      <c r="C55" s="360"/>
      <c r="D55" s="363"/>
      <c r="E55" s="360"/>
      <c r="F55" s="371"/>
      <c r="G55" s="369"/>
      <c r="H55" s="369"/>
      <c r="I55" s="369"/>
      <c r="J55" s="371"/>
      <c r="K55" s="369"/>
      <c r="L55" s="369"/>
      <c r="M55" s="462"/>
      <c r="N55" s="405"/>
      <c r="O55" s="405"/>
      <c r="P55" s="405"/>
      <c r="Q55" s="371"/>
      <c r="R55" s="369"/>
      <c r="S55" s="369"/>
      <c r="T55" s="352"/>
      <c r="U55" s="329"/>
      <c r="V55" s="329"/>
      <c r="W55" s="405"/>
      <c r="X55" s="371"/>
      <c r="Y55" s="369"/>
      <c r="Z55" s="369"/>
      <c r="AA55" s="85"/>
      <c r="AB55" s="85"/>
      <c r="AC55" s="85"/>
      <c r="AD55" s="85"/>
      <c r="AE55" s="85"/>
      <c r="AF55" s="85"/>
      <c r="AG55" s="85"/>
      <c r="AH55" s="85"/>
      <c r="AI55" s="85"/>
      <c r="AJ55" s="85"/>
      <c r="AK55" s="85"/>
      <c r="AL55" s="85"/>
      <c r="AM55" s="85"/>
      <c r="AN55" s="85"/>
      <c r="AO55" s="85"/>
    </row>
    <row r="56" spans="1:41" s="91" customFormat="1" ht="73.5" customHeight="1" x14ac:dyDescent="0.25">
      <c r="A56" s="406">
        <v>17</v>
      </c>
      <c r="B56" s="431" t="s">
        <v>361</v>
      </c>
      <c r="C56" s="358" t="s">
        <v>399</v>
      </c>
      <c r="D56" s="361" t="s">
        <v>400</v>
      </c>
      <c r="E56" s="358" t="s">
        <v>1027</v>
      </c>
      <c r="F56" s="395"/>
      <c r="G56" s="426"/>
      <c r="H56" s="426"/>
      <c r="I56" s="393"/>
      <c r="J56" s="395"/>
      <c r="K56" s="393"/>
      <c r="L56" s="393"/>
      <c r="M56" s="395">
        <v>0.33329999999999999</v>
      </c>
      <c r="N56" s="403" t="s">
        <v>1021</v>
      </c>
      <c r="O56" s="403" t="s">
        <v>1022</v>
      </c>
      <c r="P56" s="403" t="s">
        <v>1438</v>
      </c>
      <c r="Q56" s="395"/>
      <c r="R56" s="393"/>
      <c r="S56" s="393"/>
      <c r="T56" s="373">
        <v>0.33</v>
      </c>
      <c r="U56" s="412" t="s">
        <v>1023</v>
      </c>
      <c r="V56" s="412" t="s">
        <v>1022</v>
      </c>
      <c r="W56" s="403" t="s">
        <v>1357</v>
      </c>
      <c r="X56" s="395"/>
      <c r="Y56" s="393"/>
      <c r="Z56" s="393"/>
      <c r="AA56" s="85"/>
      <c r="AB56" s="85"/>
      <c r="AC56" s="85"/>
      <c r="AD56" s="85"/>
      <c r="AE56" s="85"/>
      <c r="AF56" s="85"/>
      <c r="AG56" s="85"/>
      <c r="AH56" s="85"/>
      <c r="AI56" s="85"/>
      <c r="AJ56" s="85"/>
      <c r="AK56" s="85"/>
      <c r="AL56" s="85"/>
      <c r="AM56" s="85"/>
      <c r="AN56" s="85"/>
      <c r="AO56" s="85"/>
    </row>
    <row r="57" spans="1:41" s="91" customFormat="1" ht="73.5" customHeight="1" x14ac:dyDescent="0.25">
      <c r="A57" s="407"/>
      <c r="B57" s="431"/>
      <c r="C57" s="359"/>
      <c r="D57" s="362"/>
      <c r="E57" s="359"/>
      <c r="F57" s="396"/>
      <c r="G57" s="394"/>
      <c r="H57" s="394"/>
      <c r="I57" s="394"/>
      <c r="J57" s="396"/>
      <c r="K57" s="394"/>
      <c r="L57" s="394"/>
      <c r="M57" s="461"/>
      <c r="N57" s="404"/>
      <c r="O57" s="404"/>
      <c r="P57" s="404"/>
      <c r="Q57" s="396"/>
      <c r="R57" s="394"/>
      <c r="S57" s="394"/>
      <c r="T57" s="374"/>
      <c r="U57" s="413"/>
      <c r="V57" s="413"/>
      <c r="W57" s="404"/>
      <c r="X57" s="396"/>
      <c r="Y57" s="394"/>
      <c r="Z57" s="394"/>
      <c r="AA57" s="85"/>
      <c r="AB57" s="85"/>
      <c r="AC57" s="85"/>
      <c r="AD57" s="85"/>
      <c r="AE57" s="85"/>
      <c r="AF57" s="85"/>
      <c r="AG57" s="85"/>
      <c r="AH57" s="85"/>
      <c r="AI57" s="85"/>
      <c r="AJ57" s="85"/>
      <c r="AK57" s="85"/>
      <c r="AL57" s="85"/>
      <c r="AM57" s="85"/>
      <c r="AN57" s="85"/>
      <c r="AO57" s="85"/>
    </row>
    <row r="58" spans="1:41" s="91" customFormat="1" ht="73.5" customHeight="1" x14ac:dyDescent="0.25">
      <c r="A58" s="408"/>
      <c r="B58" s="431"/>
      <c r="C58" s="360"/>
      <c r="D58" s="363"/>
      <c r="E58" s="360"/>
      <c r="F58" s="371"/>
      <c r="G58" s="369"/>
      <c r="H58" s="369"/>
      <c r="I58" s="369"/>
      <c r="J58" s="371"/>
      <c r="K58" s="369"/>
      <c r="L58" s="369"/>
      <c r="M58" s="462"/>
      <c r="N58" s="405"/>
      <c r="O58" s="405"/>
      <c r="P58" s="405"/>
      <c r="Q58" s="371"/>
      <c r="R58" s="369"/>
      <c r="S58" s="369"/>
      <c r="T58" s="375"/>
      <c r="U58" s="372"/>
      <c r="V58" s="372"/>
      <c r="W58" s="405"/>
      <c r="X58" s="371"/>
      <c r="Y58" s="369"/>
      <c r="Z58" s="369"/>
      <c r="AA58" s="85"/>
      <c r="AB58" s="85"/>
      <c r="AC58" s="85"/>
      <c r="AD58" s="85"/>
      <c r="AE58" s="85"/>
      <c r="AF58" s="85"/>
      <c r="AG58" s="85"/>
      <c r="AH58" s="85"/>
      <c r="AI58" s="85"/>
      <c r="AJ58" s="85"/>
      <c r="AK58" s="85"/>
      <c r="AL58" s="85"/>
      <c r="AM58" s="85"/>
      <c r="AN58" s="85"/>
      <c r="AO58" s="85"/>
    </row>
    <row r="59" spans="1:41" s="91" customFormat="1" ht="73.5" customHeight="1" x14ac:dyDescent="0.25">
      <c r="A59" s="378">
        <v>18</v>
      </c>
      <c r="B59" s="334" t="s">
        <v>405</v>
      </c>
      <c r="C59" s="380" t="s">
        <v>409</v>
      </c>
      <c r="D59" s="381" t="s">
        <v>274</v>
      </c>
      <c r="E59" s="380" t="s">
        <v>418</v>
      </c>
      <c r="F59" s="371"/>
      <c r="G59" s="370"/>
      <c r="H59" s="370"/>
      <c r="I59" s="369"/>
      <c r="J59" s="371"/>
      <c r="K59" s="369"/>
      <c r="L59" s="369"/>
      <c r="M59" s="371">
        <v>1</v>
      </c>
      <c r="N59" s="372" t="s">
        <v>1439</v>
      </c>
      <c r="O59" s="372" t="s">
        <v>1024</v>
      </c>
      <c r="P59" s="372" t="s">
        <v>1440</v>
      </c>
      <c r="Q59" s="371"/>
      <c r="R59" s="369"/>
      <c r="S59" s="369"/>
      <c r="T59" s="375">
        <v>1</v>
      </c>
      <c r="U59" s="372" t="s">
        <v>1025</v>
      </c>
      <c r="V59" s="372" t="s">
        <v>1026</v>
      </c>
      <c r="W59" s="405" t="s">
        <v>1441</v>
      </c>
      <c r="X59" s="371"/>
      <c r="Y59" s="369"/>
      <c r="Z59" s="369"/>
      <c r="AA59" s="85"/>
      <c r="AB59" s="85"/>
      <c r="AC59" s="85"/>
      <c r="AD59" s="85"/>
      <c r="AE59" s="85"/>
      <c r="AF59" s="85"/>
      <c r="AG59" s="85"/>
      <c r="AH59" s="85"/>
      <c r="AI59" s="85"/>
      <c r="AJ59" s="85"/>
      <c r="AK59" s="85"/>
      <c r="AL59" s="85"/>
      <c r="AM59" s="85"/>
      <c r="AN59" s="85"/>
      <c r="AO59" s="85"/>
    </row>
    <row r="60" spans="1:41" s="91" customFormat="1" ht="73.5" customHeight="1" x14ac:dyDescent="0.25">
      <c r="A60" s="378"/>
      <c r="B60" s="334"/>
      <c r="C60" s="380"/>
      <c r="D60" s="381"/>
      <c r="E60" s="380"/>
      <c r="F60" s="338"/>
      <c r="G60" s="322"/>
      <c r="H60" s="322"/>
      <c r="I60" s="322"/>
      <c r="J60" s="338"/>
      <c r="K60" s="322"/>
      <c r="L60" s="322"/>
      <c r="M60" s="338"/>
      <c r="N60" s="329"/>
      <c r="O60" s="329"/>
      <c r="P60" s="329"/>
      <c r="Q60" s="338"/>
      <c r="R60" s="322"/>
      <c r="S60" s="322"/>
      <c r="T60" s="352"/>
      <c r="U60" s="329"/>
      <c r="V60" s="329"/>
      <c r="W60" s="329"/>
      <c r="X60" s="338"/>
      <c r="Y60" s="322"/>
      <c r="Z60" s="322"/>
      <c r="AA60" s="85"/>
      <c r="AB60" s="85"/>
      <c r="AC60" s="85"/>
      <c r="AD60" s="85"/>
      <c r="AE60" s="85"/>
      <c r="AF60" s="85"/>
      <c r="AG60" s="85"/>
      <c r="AH60" s="85"/>
      <c r="AI60" s="85"/>
      <c r="AJ60" s="85"/>
      <c r="AK60" s="85"/>
      <c r="AL60" s="85"/>
      <c r="AM60" s="85"/>
      <c r="AN60" s="85"/>
      <c r="AO60" s="85"/>
    </row>
    <row r="61" spans="1:41" s="91" customFormat="1" ht="73.5" customHeight="1" x14ac:dyDescent="0.25">
      <c r="A61" s="378"/>
      <c r="B61" s="334"/>
      <c r="C61" s="380"/>
      <c r="D61" s="381"/>
      <c r="E61" s="380"/>
      <c r="F61" s="338"/>
      <c r="G61" s="322"/>
      <c r="H61" s="322"/>
      <c r="I61" s="322"/>
      <c r="J61" s="338"/>
      <c r="K61" s="322"/>
      <c r="L61" s="322"/>
      <c r="M61" s="338"/>
      <c r="N61" s="329"/>
      <c r="O61" s="329"/>
      <c r="P61" s="329"/>
      <c r="Q61" s="338"/>
      <c r="R61" s="322"/>
      <c r="S61" s="322"/>
      <c r="T61" s="352"/>
      <c r="U61" s="329"/>
      <c r="V61" s="329"/>
      <c r="W61" s="329"/>
      <c r="X61" s="338"/>
      <c r="Y61" s="322"/>
      <c r="Z61" s="322"/>
      <c r="AA61" s="85"/>
      <c r="AB61" s="85"/>
      <c r="AC61" s="85"/>
      <c r="AD61" s="85"/>
      <c r="AE61" s="85"/>
      <c r="AF61" s="85"/>
      <c r="AG61" s="85"/>
      <c r="AH61" s="85"/>
      <c r="AI61" s="85"/>
      <c r="AJ61" s="85"/>
      <c r="AK61" s="85"/>
      <c r="AL61" s="85"/>
      <c r="AM61" s="85"/>
      <c r="AN61" s="85"/>
      <c r="AO61" s="85"/>
    </row>
    <row r="62" spans="1:41" s="91" customFormat="1" ht="73.5" customHeight="1" x14ac:dyDescent="0.25">
      <c r="A62" s="378">
        <v>19</v>
      </c>
      <c r="B62" s="430" t="s">
        <v>405</v>
      </c>
      <c r="C62" s="380" t="s">
        <v>423</v>
      </c>
      <c r="D62" s="381" t="s">
        <v>274</v>
      </c>
      <c r="E62" s="380" t="s">
        <v>1027</v>
      </c>
      <c r="F62" s="338"/>
      <c r="G62" s="382"/>
      <c r="H62" s="382"/>
      <c r="I62" s="322"/>
      <c r="J62" s="338"/>
      <c r="K62" s="322"/>
      <c r="L62" s="322"/>
      <c r="M62" s="338" t="s">
        <v>1027</v>
      </c>
      <c r="N62" s="316" t="s">
        <v>1442</v>
      </c>
      <c r="O62" s="316" t="s">
        <v>1024</v>
      </c>
      <c r="P62" s="316" t="s">
        <v>1028</v>
      </c>
      <c r="Q62" s="338"/>
      <c r="R62" s="322"/>
      <c r="S62" s="322"/>
      <c r="T62" s="352">
        <v>1</v>
      </c>
      <c r="U62" s="316" t="s">
        <v>1029</v>
      </c>
      <c r="V62" s="316" t="s">
        <v>1030</v>
      </c>
      <c r="W62" s="329" t="s">
        <v>1358</v>
      </c>
      <c r="X62" s="338"/>
      <c r="Y62" s="322"/>
      <c r="Z62" s="322"/>
      <c r="AA62" s="85"/>
      <c r="AB62" s="85"/>
      <c r="AC62" s="85"/>
      <c r="AD62" s="85"/>
      <c r="AE62" s="85"/>
      <c r="AF62" s="85"/>
      <c r="AG62" s="85"/>
      <c r="AH62" s="85"/>
      <c r="AI62" s="85"/>
      <c r="AJ62" s="85"/>
      <c r="AK62" s="85"/>
      <c r="AL62" s="85"/>
      <c r="AM62" s="85"/>
      <c r="AN62" s="85"/>
      <c r="AO62" s="85"/>
    </row>
    <row r="63" spans="1:41" s="91" customFormat="1" ht="73.5" customHeight="1" x14ac:dyDescent="0.25">
      <c r="A63" s="378"/>
      <c r="B63" s="430"/>
      <c r="C63" s="380"/>
      <c r="D63" s="381"/>
      <c r="E63" s="380"/>
      <c r="F63" s="338"/>
      <c r="G63" s="322"/>
      <c r="H63" s="322"/>
      <c r="I63" s="322"/>
      <c r="J63" s="338"/>
      <c r="K63" s="322"/>
      <c r="L63" s="322"/>
      <c r="M63" s="338"/>
      <c r="N63" s="329"/>
      <c r="O63" s="329"/>
      <c r="P63" s="329"/>
      <c r="Q63" s="338"/>
      <c r="R63" s="322"/>
      <c r="S63" s="322"/>
      <c r="T63" s="352"/>
      <c r="U63" s="329"/>
      <c r="V63" s="329"/>
      <c r="W63" s="329"/>
      <c r="X63" s="338"/>
      <c r="Y63" s="322"/>
      <c r="Z63" s="322"/>
      <c r="AA63" s="85"/>
      <c r="AB63" s="85"/>
      <c r="AC63" s="85"/>
      <c r="AD63" s="85"/>
      <c r="AE63" s="85"/>
      <c r="AF63" s="85"/>
      <c r="AG63" s="85"/>
      <c r="AH63" s="85"/>
      <c r="AI63" s="85"/>
      <c r="AJ63" s="85"/>
      <c r="AK63" s="85"/>
      <c r="AL63" s="85"/>
      <c r="AM63" s="85"/>
      <c r="AN63" s="85"/>
      <c r="AO63" s="85"/>
    </row>
    <row r="64" spans="1:41" s="91" customFormat="1" ht="73.5" customHeight="1" x14ac:dyDescent="0.25">
      <c r="A64" s="378"/>
      <c r="B64" s="430"/>
      <c r="C64" s="380"/>
      <c r="D64" s="381"/>
      <c r="E64" s="380"/>
      <c r="F64" s="338"/>
      <c r="G64" s="322"/>
      <c r="H64" s="322"/>
      <c r="I64" s="322"/>
      <c r="J64" s="338"/>
      <c r="K64" s="322"/>
      <c r="L64" s="322"/>
      <c r="M64" s="338"/>
      <c r="N64" s="329"/>
      <c r="O64" s="329"/>
      <c r="P64" s="329"/>
      <c r="Q64" s="338"/>
      <c r="R64" s="322"/>
      <c r="S64" s="322"/>
      <c r="T64" s="352"/>
      <c r="U64" s="329"/>
      <c r="V64" s="329"/>
      <c r="W64" s="329"/>
      <c r="X64" s="338"/>
      <c r="Y64" s="322"/>
      <c r="Z64" s="322"/>
      <c r="AA64" s="85"/>
      <c r="AB64" s="85"/>
      <c r="AC64" s="85"/>
      <c r="AD64" s="85"/>
      <c r="AE64" s="85"/>
      <c r="AF64" s="85"/>
      <c r="AG64" s="85"/>
      <c r="AH64" s="85"/>
      <c r="AI64" s="85"/>
      <c r="AJ64" s="85"/>
      <c r="AK64" s="85"/>
      <c r="AL64" s="85"/>
      <c r="AM64" s="85"/>
      <c r="AN64" s="85"/>
      <c r="AO64" s="85"/>
    </row>
    <row r="65" spans="1:41" s="91" customFormat="1" ht="73.5" customHeight="1" x14ac:dyDescent="0.25">
      <c r="A65" s="378">
        <v>20</v>
      </c>
      <c r="B65" s="430" t="s">
        <v>405</v>
      </c>
      <c r="C65" s="380" t="s">
        <v>432</v>
      </c>
      <c r="D65" s="381" t="s">
        <v>274</v>
      </c>
      <c r="E65" s="380" t="s">
        <v>1027</v>
      </c>
      <c r="F65" s="338"/>
      <c r="G65" s="382"/>
      <c r="H65" s="382"/>
      <c r="I65" s="322"/>
      <c r="J65" s="338"/>
      <c r="K65" s="322"/>
      <c r="L65" s="322"/>
      <c r="M65" s="338" t="s">
        <v>1027</v>
      </c>
      <c r="N65" s="339" t="s">
        <v>1443</v>
      </c>
      <c r="O65" s="316" t="s">
        <v>1024</v>
      </c>
      <c r="P65" s="339" t="s">
        <v>1031</v>
      </c>
      <c r="Q65" s="338"/>
      <c r="R65" s="322"/>
      <c r="S65" s="322"/>
      <c r="T65" s="352">
        <v>1</v>
      </c>
      <c r="U65" s="316" t="s">
        <v>1029</v>
      </c>
      <c r="V65" s="316" t="s">
        <v>1032</v>
      </c>
      <c r="W65" s="329" t="s">
        <v>1359</v>
      </c>
      <c r="X65" s="338"/>
      <c r="Y65" s="322"/>
      <c r="Z65" s="322"/>
      <c r="AA65" s="85"/>
      <c r="AB65" s="85"/>
      <c r="AC65" s="85"/>
      <c r="AD65" s="85"/>
      <c r="AE65" s="85"/>
      <c r="AF65" s="85"/>
      <c r="AG65" s="85"/>
      <c r="AH65" s="85"/>
      <c r="AI65" s="85"/>
      <c r="AJ65" s="85"/>
      <c r="AK65" s="85"/>
      <c r="AL65" s="85"/>
      <c r="AM65" s="85"/>
      <c r="AN65" s="85"/>
      <c r="AO65" s="85"/>
    </row>
    <row r="66" spans="1:41" s="91" customFormat="1" ht="73.5" customHeight="1" x14ac:dyDescent="0.25">
      <c r="A66" s="378"/>
      <c r="B66" s="430"/>
      <c r="C66" s="380"/>
      <c r="D66" s="381"/>
      <c r="E66" s="380"/>
      <c r="F66" s="338"/>
      <c r="G66" s="322"/>
      <c r="H66" s="322"/>
      <c r="I66" s="322"/>
      <c r="J66" s="338"/>
      <c r="K66" s="322"/>
      <c r="L66" s="322"/>
      <c r="M66" s="338"/>
      <c r="N66" s="329"/>
      <c r="O66" s="329"/>
      <c r="P66" s="329"/>
      <c r="Q66" s="338"/>
      <c r="R66" s="322"/>
      <c r="S66" s="322"/>
      <c r="T66" s="352"/>
      <c r="U66" s="329"/>
      <c r="V66" s="329"/>
      <c r="W66" s="329"/>
      <c r="X66" s="338"/>
      <c r="Y66" s="322"/>
      <c r="Z66" s="322"/>
      <c r="AA66" s="85"/>
      <c r="AB66" s="85"/>
      <c r="AC66" s="85"/>
      <c r="AD66" s="85"/>
      <c r="AE66" s="85"/>
      <c r="AF66" s="85"/>
      <c r="AG66" s="85"/>
      <c r="AH66" s="85"/>
      <c r="AI66" s="85"/>
      <c r="AJ66" s="85"/>
      <c r="AK66" s="85"/>
      <c r="AL66" s="85"/>
      <c r="AM66" s="85"/>
      <c r="AN66" s="85"/>
      <c r="AO66" s="85"/>
    </row>
    <row r="67" spans="1:41" s="91" customFormat="1" ht="73.5" customHeight="1" x14ac:dyDescent="0.25">
      <c r="A67" s="378"/>
      <c r="B67" s="430"/>
      <c r="C67" s="380"/>
      <c r="D67" s="381"/>
      <c r="E67" s="380"/>
      <c r="F67" s="338"/>
      <c r="G67" s="322"/>
      <c r="H67" s="322"/>
      <c r="I67" s="322"/>
      <c r="J67" s="338"/>
      <c r="K67" s="322"/>
      <c r="L67" s="322"/>
      <c r="M67" s="338"/>
      <c r="N67" s="329"/>
      <c r="O67" s="329"/>
      <c r="P67" s="329"/>
      <c r="Q67" s="338"/>
      <c r="R67" s="322"/>
      <c r="S67" s="322"/>
      <c r="T67" s="352"/>
      <c r="U67" s="329"/>
      <c r="V67" s="329"/>
      <c r="W67" s="329"/>
      <c r="X67" s="338"/>
      <c r="Y67" s="322"/>
      <c r="Z67" s="322"/>
      <c r="AA67" s="85"/>
      <c r="AB67" s="85"/>
      <c r="AC67" s="85"/>
      <c r="AD67" s="85"/>
      <c r="AE67" s="85"/>
      <c r="AF67" s="85"/>
      <c r="AG67" s="85"/>
      <c r="AH67" s="85"/>
      <c r="AI67" s="85"/>
      <c r="AJ67" s="85"/>
      <c r="AK67" s="85"/>
      <c r="AL67" s="85"/>
      <c r="AM67" s="85"/>
      <c r="AN67" s="85"/>
      <c r="AO67" s="85"/>
    </row>
    <row r="68" spans="1:41" s="91" customFormat="1" ht="73.5" customHeight="1" x14ac:dyDescent="0.25">
      <c r="A68" s="378">
        <v>21</v>
      </c>
      <c r="B68" s="334" t="s">
        <v>405</v>
      </c>
      <c r="C68" s="380" t="s">
        <v>439</v>
      </c>
      <c r="D68" s="381" t="s">
        <v>274</v>
      </c>
      <c r="E68" s="380" t="s">
        <v>1027</v>
      </c>
      <c r="F68" s="338"/>
      <c r="G68" s="382"/>
      <c r="H68" s="382"/>
      <c r="I68" s="322"/>
      <c r="J68" s="338"/>
      <c r="K68" s="322"/>
      <c r="L68" s="322"/>
      <c r="M68" s="338" t="s">
        <v>1027</v>
      </c>
      <c r="N68" s="339" t="s">
        <v>1444</v>
      </c>
      <c r="O68" s="316" t="s">
        <v>1024</v>
      </c>
      <c r="P68" s="383" t="s">
        <v>1033</v>
      </c>
      <c r="Q68" s="338"/>
      <c r="R68" s="322"/>
      <c r="S68" s="322"/>
      <c r="T68" s="352">
        <v>1</v>
      </c>
      <c r="U68" s="316" t="s">
        <v>1029</v>
      </c>
      <c r="V68" s="316" t="s">
        <v>1034</v>
      </c>
      <c r="W68" s="329" t="s">
        <v>1360</v>
      </c>
      <c r="X68" s="338"/>
      <c r="Y68" s="322"/>
      <c r="Z68" s="322"/>
      <c r="AA68" s="85"/>
      <c r="AB68" s="85"/>
      <c r="AC68" s="85"/>
      <c r="AD68" s="85"/>
      <c r="AE68" s="85"/>
      <c r="AF68" s="85"/>
      <c r="AG68" s="85"/>
      <c r="AH68" s="85"/>
      <c r="AI68" s="85"/>
      <c r="AJ68" s="85"/>
      <c r="AK68" s="85"/>
      <c r="AL68" s="85"/>
      <c r="AM68" s="85"/>
      <c r="AN68" s="85"/>
      <c r="AO68" s="85"/>
    </row>
    <row r="69" spans="1:41" s="91" customFormat="1" ht="73.5" customHeight="1" x14ac:dyDescent="0.25">
      <c r="A69" s="378"/>
      <c r="B69" s="334"/>
      <c r="C69" s="380"/>
      <c r="D69" s="381"/>
      <c r="E69" s="380"/>
      <c r="F69" s="338"/>
      <c r="G69" s="322"/>
      <c r="H69" s="322"/>
      <c r="I69" s="322"/>
      <c r="J69" s="338"/>
      <c r="K69" s="322"/>
      <c r="L69" s="322"/>
      <c r="M69" s="338"/>
      <c r="N69" s="329"/>
      <c r="O69" s="329"/>
      <c r="P69" s="383"/>
      <c r="Q69" s="338"/>
      <c r="R69" s="322"/>
      <c r="S69" s="322"/>
      <c r="T69" s="352"/>
      <c r="U69" s="329"/>
      <c r="V69" s="329"/>
      <c r="W69" s="329"/>
      <c r="X69" s="338"/>
      <c r="Y69" s="322"/>
      <c r="Z69" s="322"/>
      <c r="AA69" s="85"/>
      <c r="AB69" s="85"/>
      <c r="AC69" s="85"/>
      <c r="AD69" s="85"/>
      <c r="AE69" s="85"/>
      <c r="AF69" s="85"/>
      <c r="AG69" s="85"/>
      <c r="AH69" s="85"/>
      <c r="AI69" s="85"/>
      <c r="AJ69" s="85"/>
      <c r="AK69" s="85"/>
      <c r="AL69" s="85"/>
      <c r="AM69" s="85"/>
      <c r="AN69" s="85"/>
      <c r="AO69" s="85"/>
    </row>
    <row r="70" spans="1:41" s="91" customFormat="1" ht="73.5" customHeight="1" x14ac:dyDescent="0.25">
      <c r="A70" s="378"/>
      <c r="B70" s="334"/>
      <c r="C70" s="380"/>
      <c r="D70" s="381"/>
      <c r="E70" s="380"/>
      <c r="F70" s="338"/>
      <c r="G70" s="322"/>
      <c r="H70" s="322"/>
      <c r="I70" s="322"/>
      <c r="J70" s="338"/>
      <c r="K70" s="322"/>
      <c r="L70" s="322"/>
      <c r="M70" s="338"/>
      <c r="N70" s="329"/>
      <c r="O70" s="329"/>
      <c r="P70" s="383"/>
      <c r="Q70" s="338"/>
      <c r="R70" s="322"/>
      <c r="S70" s="322"/>
      <c r="T70" s="352"/>
      <c r="U70" s="329"/>
      <c r="V70" s="329"/>
      <c r="W70" s="329"/>
      <c r="X70" s="338"/>
      <c r="Y70" s="322"/>
      <c r="Z70" s="322"/>
      <c r="AA70" s="85"/>
      <c r="AB70" s="85"/>
      <c r="AC70" s="85"/>
      <c r="AD70" s="85"/>
      <c r="AE70" s="85"/>
      <c r="AF70" s="85"/>
      <c r="AG70" s="85"/>
      <c r="AH70" s="85"/>
      <c r="AI70" s="85"/>
      <c r="AJ70" s="85"/>
      <c r="AK70" s="85"/>
      <c r="AL70" s="85"/>
      <c r="AM70" s="85"/>
      <c r="AN70" s="85"/>
      <c r="AO70" s="85"/>
    </row>
    <row r="71" spans="1:41" s="91" customFormat="1" ht="73.5" customHeight="1" x14ac:dyDescent="0.25">
      <c r="A71" s="378">
        <v>22</v>
      </c>
      <c r="B71" s="334" t="s">
        <v>405</v>
      </c>
      <c r="C71" s="380" t="s">
        <v>447</v>
      </c>
      <c r="D71" s="381" t="s">
        <v>274</v>
      </c>
      <c r="E71" s="380" t="s">
        <v>1027</v>
      </c>
      <c r="F71" s="338"/>
      <c r="G71" s="382"/>
      <c r="H71" s="382"/>
      <c r="I71" s="322"/>
      <c r="J71" s="338"/>
      <c r="K71" s="322"/>
      <c r="L71" s="322"/>
      <c r="M71" s="338" t="s">
        <v>1027</v>
      </c>
      <c r="N71" s="316" t="s">
        <v>1442</v>
      </c>
      <c r="O71" s="316" t="s">
        <v>1024</v>
      </c>
      <c r="P71" s="383" t="s">
        <v>1035</v>
      </c>
      <c r="Q71" s="338"/>
      <c r="R71" s="322"/>
      <c r="S71" s="322"/>
      <c r="T71" s="352">
        <v>1</v>
      </c>
      <c r="U71" s="316" t="s">
        <v>1029</v>
      </c>
      <c r="V71" s="316" t="s">
        <v>1036</v>
      </c>
      <c r="W71" s="316" t="s">
        <v>1361</v>
      </c>
      <c r="X71" s="338"/>
      <c r="Y71" s="322"/>
      <c r="Z71" s="322"/>
      <c r="AA71" s="85"/>
      <c r="AB71" s="85"/>
      <c r="AC71" s="85"/>
      <c r="AD71" s="85"/>
      <c r="AE71" s="85"/>
      <c r="AF71" s="85"/>
      <c r="AG71" s="85"/>
      <c r="AH71" s="85"/>
      <c r="AI71" s="85"/>
      <c r="AJ71" s="85"/>
      <c r="AK71" s="85"/>
      <c r="AL71" s="85"/>
      <c r="AM71" s="85"/>
      <c r="AN71" s="85"/>
      <c r="AO71" s="85"/>
    </row>
    <row r="72" spans="1:41" s="91" customFormat="1" ht="73.5" customHeight="1" x14ac:dyDescent="0.25">
      <c r="A72" s="378"/>
      <c r="B72" s="334"/>
      <c r="C72" s="380"/>
      <c r="D72" s="381"/>
      <c r="E72" s="380"/>
      <c r="F72" s="338"/>
      <c r="G72" s="322"/>
      <c r="H72" s="322"/>
      <c r="I72" s="322"/>
      <c r="J72" s="338"/>
      <c r="K72" s="322"/>
      <c r="L72" s="322"/>
      <c r="M72" s="338"/>
      <c r="N72" s="329"/>
      <c r="O72" s="329"/>
      <c r="P72" s="383"/>
      <c r="Q72" s="338"/>
      <c r="R72" s="322"/>
      <c r="S72" s="322"/>
      <c r="T72" s="352"/>
      <c r="U72" s="329"/>
      <c r="V72" s="329"/>
      <c r="W72" s="329"/>
      <c r="X72" s="338"/>
      <c r="Y72" s="322"/>
      <c r="Z72" s="322"/>
      <c r="AA72" s="85"/>
      <c r="AB72" s="85"/>
      <c r="AC72" s="85"/>
      <c r="AD72" s="85"/>
      <c r="AE72" s="85"/>
      <c r="AF72" s="85"/>
      <c r="AG72" s="85"/>
      <c r="AH72" s="85"/>
      <c r="AI72" s="85"/>
      <c r="AJ72" s="85"/>
      <c r="AK72" s="85"/>
      <c r="AL72" s="85"/>
      <c r="AM72" s="85"/>
      <c r="AN72" s="85"/>
      <c r="AO72" s="85"/>
    </row>
    <row r="73" spans="1:41" s="91" customFormat="1" ht="73.5" customHeight="1" x14ac:dyDescent="0.25">
      <c r="A73" s="378"/>
      <c r="B73" s="334"/>
      <c r="C73" s="380"/>
      <c r="D73" s="381"/>
      <c r="E73" s="380"/>
      <c r="F73" s="338"/>
      <c r="G73" s="322"/>
      <c r="H73" s="322"/>
      <c r="I73" s="322"/>
      <c r="J73" s="338"/>
      <c r="K73" s="322"/>
      <c r="L73" s="322"/>
      <c r="M73" s="338"/>
      <c r="N73" s="329"/>
      <c r="O73" s="329"/>
      <c r="P73" s="383"/>
      <c r="Q73" s="338"/>
      <c r="R73" s="322"/>
      <c r="S73" s="322"/>
      <c r="T73" s="352"/>
      <c r="U73" s="329"/>
      <c r="V73" s="329"/>
      <c r="W73" s="329"/>
      <c r="X73" s="338"/>
      <c r="Y73" s="322"/>
      <c r="Z73" s="322"/>
      <c r="AA73" s="85"/>
      <c r="AB73" s="85"/>
      <c r="AC73" s="85"/>
      <c r="AD73" s="85"/>
      <c r="AE73" s="85"/>
      <c r="AF73" s="85"/>
      <c r="AG73" s="85"/>
      <c r="AH73" s="85"/>
      <c r="AI73" s="85"/>
      <c r="AJ73" s="85"/>
      <c r="AK73" s="85"/>
      <c r="AL73" s="85"/>
      <c r="AM73" s="85"/>
      <c r="AN73" s="85"/>
      <c r="AO73" s="85"/>
    </row>
    <row r="74" spans="1:41" s="91" customFormat="1" ht="73.5" customHeight="1" x14ac:dyDescent="0.25">
      <c r="A74" s="378">
        <v>23</v>
      </c>
      <c r="B74" s="334" t="s">
        <v>405</v>
      </c>
      <c r="C74" s="380" t="s">
        <v>452</v>
      </c>
      <c r="D74" s="381" t="s">
        <v>308</v>
      </c>
      <c r="E74" s="380" t="s">
        <v>455</v>
      </c>
      <c r="F74" s="338"/>
      <c r="G74" s="382"/>
      <c r="H74" s="382"/>
      <c r="I74" s="322"/>
      <c r="J74" s="338"/>
      <c r="K74" s="322"/>
      <c r="L74" s="322"/>
      <c r="M74" s="338">
        <v>1</v>
      </c>
      <c r="N74" s="339" t="s">
        <v>1445</v>
      </c>
      <c r="O74" s="316" t="s">
        <v>1024</v>
      </c>
      <c r="P74" s="383" t="s">
        <v>1446</v>
      </c>
      <c r="Q74" s="338"/>
      <c r="R74" s="322"/>
      <c r="S74" s="322"/>
      <c r="T74" s="352">
        <v>1</v>
      </c>
      <c r="U74" s="316" t="s">
        <v>1025</v>
      </c>
      <c r="V74" s="316" t="s">
        <v>1037</v>
      </c>
      <c r="W74" s="329" t="s">
        <v>1447</v>
      </c>
      <c r="X74" s="338"/>
      <c r="Y74" s="322"/>
      <c r="Z74" s="322"/>
      <c r="AA74" s="85"/>
      <c r="AB74" s="85"/>
      <c r="AC74" s="85"/>
      <c r="AD74" s="85"/>
      <c r="AE74" s="85"/>
      <c r="AF74" s="85"/>
      <c r="AG74" s="85"/>
      <c r="AH74" s="85"/>
      <c r="AI74" s="85"/>
      <c r="AJ74" s="85"/>
      <c r="AK74" s="85"/>
      <c r="AL74" s="85"/>
      <c r="AM74" s="85"/>
      <c r="AN74" s="85"/>
      <c r="AO74" s="85"/>
    </row>
    <row r="75" spans="1:41" s="91" customFormat="1" ht="73.5" customHeight="1" x14ac:dyDescent="0.25">
      <c r="A75" s="378"/>
      <c r="B75" s="334"/>
      <c r="C75" s="380"/>
      <c r="D75" s="381"/>
      <c r="E75" s="380"/>
      <c r="F75" s="338"/>
      <c r="G75" s="322"/>
      <c r="H75" s="322"/>
      <c r="I75" s="322"/>
      <c r="J75" s="338"/>
      <c r="K75" s="322"/>
      <c r="L75" s="322"/>
      <c r="M75" s="338"/>
      <c r="N75" s="329"/>
      <c r="O75" s="329"/>
      <c r="P75" s="383"/>
      <c r="Q75" s="338"/>
      <c r="R75" s="322"/>
      <c r="S75" s="322"/>
      <c r="T75" s="352"/>
      <c r="U75" s="329"/>
      <c r="V75" s="329"/>
      <c r="W75" s="329"/>
      <c r="X75" s="338"/>
      <c r="Y75" s="322"/>
      <c r="Z75" s="322"/>
      <c r="AA75" s="85"/>
      <c r="AB75" s="85"/>
      <c r="AC75" s="85"/>
      <c r="AD75" s="85"/>
      <c r="AE75" s="85"/>
      <c r="AF75" s="85"/>
      <c r="AG75" s="85"/>
      <c r="AH75" s="85"/>
      <c r="AI75" s="85"/>
      <c r="AJ75" s="85"/>
      <c r="AK75" s="85"/>
      <c r="AL75" s="85"/>
      <c r="AM75" s="85"/>
      <c r="AN75" s="85"/>
      <c r="AO75" s="85"/>
    </row>
    <row r="76" spans="1:41" s="91" customFormat="1" ht="73.5" customHeight="1" x14ac:dyDescent="0.25">
      <c r="A76" s="378"/>
      <c r="B76" s="334"/>
      <c r="C76" s="380"/>
      <c r="D76" s="381"/>
      <c r="E76" s="380"/>
      <c r="F76" s="338"/>
      <c r="G76" s="322"/>
      <c r="H76" s="322"/>
      <c r="I76" s="322"/>
      <c r="J76" s="338"/>
      <c r="K76" s="322"/>
      <c r="L76" s="322"/>
      <c r="M76" s="338"/>
      <c r="N76" s="329"/>
      <c r="O76" s="329"/>
      <c r="P76" s="383"/>
      <c r="Q76" s="338"/>
      <c r="R76" s="322"/>
      <c r="S76" s="322"/>
      <c r="T76" s="352"/>
      <c r="U76" s="329"/>
      <c r="V76" s="329"/>
      <c r="W76" s="329"/>
      <c r="X76" s="338"/>
      <c r="Y76" s="322"/>
      <c r="Z76" s="322"/>
      <c r="AA76" s="85"/>
      <c r="AB76" s="85"/>
      <c r="AC76" s="85"/>
      <c r="AD76" s="85"/>
      <c r="AE76" s="85"/>
      <c r="AF76" s="85"/>
      <c r="AG76" s="85"/>
      <c r="AH76" s="85"/>
      <c r="AI76" s="85"/>
      <c r="AJ76" s="85"/>
      <c r="AK76" s="85"/>
      <c r="AL76" s="85"/>
      <c r="AM76" s="85"/>
      <c r="AN76" s="85"/>
      <c r="AO76" s="85"/>
    </row>
    <row r="77" spans="1:41" s="91" customFormat="1" ht="73.5" customHeight="1" x14ac:dyDescent="0.25">
      <c r="A77" s="378">
        <v>24</v>
      </c>
      <c r="B77" s="334" t="s">
        <v>405</v>
      </c>
      <c r="C77" s="380" t="s">
        <v>458</v>
      </c>
      <c r="D77" s="381" t="s">
        <v>308</v>
      </c>
      <c r="E77" s="380" t="s">
        <v>461</v>
      </c>
      <c r="F77" s="338"/>
      <c r="G77" s="382"/>
      <c r="H77" s="382"/>
      <c r="I77" s="322"/>
      <c r="J77" s="338"/>
      <c r="K77" s="322"/>
      <c r="L77" s="322"/>
      <c r="M77" s="338">
        <v>1</v>
      </c>
      <c r="N77" s="339" t="s">
        <v>1448</v>
      </c>
      <c r="O77" s="316" t="s">
        <v>1024</v>
      </c>
      <c r="P77" s="383" t="s">
        <v>1449</v>
      </c>
      <c r="Q77" s="338"/>
      <c r="R77" s="322"/>
      <c r="S77" s="322"/>
      <c r="T77" s="352">
        <v>1</v>
      </c>
      <c r="U77" s="316" t="s">
        <v>1025</v>
      </c>
      <c r="V77" s="316" t="s">
        <v>1037</v>
      </c>
      <c r="W77" s="329" t="s">
        <v>1362</v>
      </c>
      <c r="X77" s="338"/>
      <c r="Y77" s="322"/>
      <c r="Z77" s="322"/>
      <c r="AA77" s="85"/>
      <c r="AB77" s="85"/>
      <c r="AC77" s="85"/>
      <c r="AD77" s="85"/>
      <c r="AE77" s="85"/>
      <c r="AF77" s="85"/>
      <c r="AG77" s="85"/>
      <c r="AH77" s="85"/>
      <c r="AI77" s="85"/>
      <c r="AJ77" s="85"/>
      <c r="AK77" s="85"/>
      <c r="AL77" s="85"/>
      <c r="AM77" s="85"/>
      <c r="AN77" s="85"/>
      <c r="AO77" s="85"/>
    </row>
    <row r="78" spans="1:41" s="91" customFormat="1" ht="73.5" customHeight="1" x14ac:dyDescent="0.25">
      <c r="A78" s="378"/>
      <c r="B78" s="334"/>
      <c r="C78" s="380"/>
      <c r="D78" s="381"/>
      <c r="E78" s="380"/>
      <c r="F78" s="338"/>
      <c r="G78" s="322"/>
      <c r="H78" s="322"/>
      <c r="I78" s="322"/>
      <c r="J78" s="338"/>
      <c r="K78" s="322"/>
      <c r="L78" s="322"/>
      <c r="M78" s="338"/>
      <c r="N78" s="329"/>
      <c r="O78" s="329"/>
      <c r="P78" s="383"/>
      <c r="Q78" s="338"/>
      <c r="R78" s="322"/>
      <c r="S78" s="322"/>
      <c r="T78" s="352"/>
      <c r="U78" s="329"/>
      <c r="V78" s="329"/>
      <c r="W78" s="329"/>
      <c r="X78" s="338"/>
      <c r="Y78" s="322"/>
      <c r="Z78" s="322"/>
      <c r="AA78" s="85"/>
      <c r="AB78" s="85"/>
      <c r="AC78" s="85"/>
      <c r="AD78" s="85"/>
      <c r="AE78" s="85"/>
      <c r="AF78" s="85"/>
      <c r="AG78" s="85"/>
      <c r="AH78" s="85"/>
      <c r="AI78" s="85"/>
      <c r="AJ78" s="85"/>
      <c r="AK78" s="85"/>
      <c r="AL78" s="85"/>
      <c r="AM78" s="85"/>
      <c r="AN78" s="85"/>
      <c r="AO78" s="85"/>
    </row>
    <row r="79" spans="1:41" s="91" customFormat="1" ht="73.5" customHeight="1" x14ac:dyDescent="0.25">
      <c r="A79" s="378"/>
      <c r="B79" s="334"/>
      <c r="C79" s="380"/>
      <c r="D79" s="381"/>
      <c r="E79" s="380"/>
      <c r="F79" s="338"/>
      <c r="G79" s="322"/>
      <c r="H79" s="322"/>
      <c r="I79" s="322"/>
      <c r="J79" s="338"/>
      <c r="K79" s="322"/>
      <c r="L79" s="322"/>
      <c r="M79" s="338"/>
      <c r="N79" s="329"/>
      <c r="O79" s="329"/>
      <c r="P79" s="383"/>
      <c r="Q79" s="338"/>
      <c r="R79" s="322"/>
      <c r="S79" s="322"/>
      <c r="T79" s="352"/>
      <c r="U79" s="329"/>
      <c r="V79" s="329"/>
      <c r="W79" s="329"/>
      <c r="X79" s="338"/>
      <c r="Y79" s="322"/>
      <c r="Z79" s="322"/>
      <c r="AA79" s="85"/>
      <c r="AB79" s="85"/>
      <c r="AC79" s="85"/>
      <c r="AD79" s="85"/>
      <c r="AE79" s="85"/>
      <c r="AF79" s="85"/>
      <c r="AG79" s="85"/>
      <c r="AH79" s="85"/>
      <c r="AI79" s="85"/>
      <c r="AJ79" s="85"/>
      <c r="AK79" s="85"/>
      <c r="AL79" s="85"/>
      <c r="AM79" s="85"/>
      <c r="AN79" s="85"/>
      <c r="AO79" s="85"/>
    </row>
    <row r="80" spans="1:41" s="91" customFormat="1" ht="73.5" customHeight="1" x14ac:dyDescent="0.25">
      <c r="A80" s="378">
        <v>25</v>
      </c>
      <c r="B80" s="427" t="s">
        <v>405</v>
      </c>
      <c r="C80" s="380" t="s">
        <v>464</v>
      </c>
      <c r="D80" s="381" t="s">
        <v>400</v>
      </c>
      <c r="E80" s="380" t="s">
        <v>466</v>
      </c>
      <c r="F80" s="338"/>
      <c r="G80" s="382"/>
      <c r="H80" s="382"/>
      <c r="I80" s="322"/>
      <c r="J80" s="338"/>
      <c r="K80" s="322"/>
      <c r="L80" s="322"/>
      <c r="M80" s="338">
        <v>0</v>
      </c>
      <c r="N80" s="316" t="s">
        <v>1450</v>
      </c>
      <c r="O80" s="316" t="s">
        <v>1024</v>
      </c>
      <c r="P80" s="383" t="s">
        <v>1451</v>
      </c>
      <c r="Q80" s="338"/>
      <c r="R80" s="322"/>
      <c r="S80" s="322"/>
      <c r="T80" s="352">
        <v>1</v>
      </c>
      <c r="U80" s="316" t="s">
        <v>1038</v>
      </c>
      <c r="V80" s="316" t="s">
        <v>1039</v>
      </c>
      <c r="W80" s="329" t="s">
        <v>1363</v>
      </c>
      <c r="X80" s="338"/>
      <c r="Y80" s="322"/>
      <c r="Z80" s="322"/>
      <c r="AA80" s="85"/>
      <c r="AB80" s="85"/>
      <c r="AC80" s="85"/>
      <c r="AD80" s="85"/>
      <c r="AE80" s="85"/>
      <c r="AF80" s="85"/>
      <c r="AG80" s="85"/>
      <c r="AH80" s="85"/>
      <c r="AI80" s="85"/>
      <c r="AJ80" s="85"/>
      <c r="AK80" s="85"/>
      <c r="AL80" s="85"/>
      <c r="AM80" s="85"/>
      <c r="AN80" s="85"/>
      <c r="AO80" s="85"/>
    </row>
    <row r="81" spans="1:41" s="91" customFormat="1" ht="73.5" customHeight="1" x14ac:dyDescent="0.25">
      <c r="A81" s="378"/>
      <c r="B81" s="428"/>
      <c r="C81" s="380"/>
      <c r="D81" s="381"/>
      <c r="E81" s="380"/>
      <c r="F81" s="338"/>
      <c r="G81" s="322"/>
      <c r="H81" s="322"/>
      <c r="I81" s="322"/>
      <c r="J81" s="338"/>
      <c r="K81" s="322"/>
      <c r="L81" s="322"/>
      <c r="M81" s="338"/>
      <c r="N81" s="329"/>
      <c r="O81" s="329"/>
      <c r="P81" s="383"/>
      <c r="Q81" s="338"/>
      <c r="R81" s="322"/>
      <c r="S81" s="322"/>
      <c r="T81" s="352"/>
      <c r="U81" s="329"/>
      <c r="V81" s="329"/>
      <c r="W81" s="329"/>
      <c r="X81" s="338"/>
      <c r="Y81" s="322"/>
      <c r="Z81" s="322"/>
      <c r="AA81" s="85"/>
      <c r="AB81" s="85"/>
      <c r="AC81" s="85"/>
      <c r="AD81" s="85"/>
      <c r="AE81" s="85"/>
      <c r="AF81" s="85"/>
      <c r="AG81" s="85"/>
      <c r="AH81" s="85"/>
      <c r="AI81" s="85"/>
      <c r="AJ81" s="85"/>
      <c r="AK81" s="85"/>
      <c r="AL81" s="85"/>
      <c r="AM81" s="85"/>
      <c r="AN81" s="85"/>
      <c r="AO81" s="85"/>
    </row>
    <row r="82" spans="1:41" s="91" customFormat="1" ht="73.5" customHeight="1" x14ac:dyDescent="0.25">
      <c r="A82" s="378"/>
      <c r="B82" s="429"/>
      <c r="C82" s="380"/>
      <c r="D82" s="381"/>
      <c r="E82" s="380"/>
      <c r="F82" s="338"/>
      <c r="G82" s="322"/>
      <c r="H82" s="322"/>
      <c r="I82" s="322"/>
      <c r="J82" s="338"/>
      <c r="K82" s="322"/>
      <c r="L82" s="322"/>
      <c r="M82" s="338"/>
      <c r="N82" s="329"/>
      <c r="O82" s="329"/>
      <c r="P82" s="383"/>
      <c r="Q82" s="338"/>
      <c r="R82" s="322"/>
      <c r="S82" s="322"/>
      <c r="T82" s="352"/>
      <c r="U82" s="329"/>
      <c r="V82" s="329"/>
      <c r="W82" s="329"/>
      <c r="X82" s="338"/>
      <c r="Y82" s="322"/>
      <c r="Z82" s="322"/>
      <c r="AA82" s="85"/>
      <c r="AB82" s="85"/>
      <c r="AC82" s="85"/>
      <c r="AD82" s="85"/>
      <c r="AE82" s="85"/>
      <c r="AF82" s="85"/>
      <c r="AG82" s="85"/>
      <c r="AH82" s="85"/>
      <c r="AI82" s="85"/>
      <c r="AJ82" s="85"/>
      <c r="AK82" s="85"/>
      <c r="AL82" s="85"/>
      <c r="AM82" s="85"/>
      <c r="AN82" s="85"/>
      <c r="AO82" s="85"/>
    </row>
    <row r="83" spans="1:41" s="91" customFormat="1" ht="73.5" customHeight="1" x14ac:dyDescent="0.25">
      <c r="A83" s="378">
        <v>26</v>
      </c>
      <c r="B83" s="334" t="s">
        <v>405</v>
      </c>
      <c r="C83" s="380" t="s">
        <v>470</v>
      </c>
      <c r="D83" s="381" t="s">
        <v>344</v>
      </c>
      <c r="E83" s="380" t="s">
        <v>475</v>
      </c>
      <c r="F83" s="338"/>
      <c r="G83" s="382"/>
      <c r="H83" s="382"/>
      <c r="I83" s="322"/>
      <c r="J83" s="338"/>
      <c r="K83" s="322"/>
      <c r="L83" s="322"/>
      <c r="M83" s="338">
        <v>1</v>
      </c>
      <c r="N83" s="339" t="s">
        <v>1452</v>
      </c>
      <c r="O83" s="316" t="s">
        <v>1024</v>
      </c>
      <c r="P83" s="339" t="s">
        <v>1040</v>
      </c>
      <c r="Q83" s="338"/>
      <c r="R83" s="322"/>
      <c r="S83" s="322"/>
      <c r="T83" s="352">
        <v>1</v>
      </c>
      <c r="U83" s="316" t="s">
        <v>1025</v>
      </c>
      <c r="V83" s="316" t="s">
        <v>1041</v>
      </c>
      <c r="W83" s="329" t="s">
        <v>1364</v>
      </c>
      <c r="X83" s="338"/>
      <c r="Y83" s="322"/>
      <c r="Z83" s="322"/>
      <c r="AA83" s="85"/>
      <c r="AB83" s="85"/>
      <c r="AC83" s="85"/>
      <c r="AD83" s="85"/>
      <c r="AE83" s="85"/>
      <c r="AF83" s="85"/>
      <c r="AG83" s="85"/>
      <c r="AH83" s="85"/>
      <c r="AI83" s="85"/>
      <c r="AJ83" s="85"/>
      <c r="AK83" s="85"/>
      <c r="AL83" s="85"/>
      <c r="AM83" s="85"/>
      <c r="AN83" s="85"/>
      <c r="AO83" s="85"/>
    </row>
    <row r="84" spans="1:41" s="91" customFormat="1" ht="73.5" customHeight="1" x14ac:dyDescent="0.25">
      <c r="A84" s="378"/>
      <c r="B84" s="334"/>
      <c r="C84" s="380"/>
      <c r="D84" s="381"/>
      <c r="E84" s="380"/>
      <c r="F84" s="338"/>
      <c r="G84" s="322"/>
      <c r="H84" s="322"/>
      <c r="I84" s="322"/>
      <c r="J84" s="338"/>
      <c r="K84" s="322"/>
      <c r="L84" s="322"/>
      <c r="M84" s="338"/>
      <c r="N84" s="329"/>
      <c r="O84" s="329"/>
      <c r="P84" s="329"/>
      <c r="Q84" s="338"/>
      <c r="R84" s="322"/>
      <c r="S84" s="322"/>
      <c r="T84" s="352"/>
      <c r="U84" s="329"/>
      <c r="V84" s="329"/>
      <c r="W84" s="329"/>
      <c r="X84" s="338"/>
      <c r="Y84" s="322"/>
      <c r="Z84" s="322"/>
      <c r="AA84" s="85"/>
      <c r="AB84" s="85"/>
      <c r="AC84" s="85"/>
      <c r="AD84" s="85"/>
      <c r="AE84" s="85"/>
      <c r="AF84" s="85"/>
      <c r="AG84" s="85"/>
      <c r="AH84" s="85"/>
      <c r="AI84" s="85"/>
      <c r="AJ84" s="85"/>
      <c r="AK84" s="85"/>
      <c r="AL84" s="85"/>
      <c r="AM84" s="85"/>
      <c r="AN84" s="85"/>
      <c r="AO84" s="85"/>
    </row>
    <row r="85" spans="1:41" s="91" customFormat="1" ht="73.5" customHeight="1" x14ac:dyDescent="0.25">
      <c r="A85" s="378"/>
      <c r="B85" s="334"/>
      <c r="C85" s="380"/>
      <c r="D85" s="381"/>
      <c r="E85" s="380"/>
      <c r="F85" s="338"/>
      <c r="G85" s="322"/>
      <c r="H85" s="322"/>
      <c r="I85" s="322"/>
      <c r="J85" s="338"/>
      <c r="K85" s="322"/>
      <c r="L85" s="322"/>
      <c r="M85" s="338"/>
      <c r="N85" s="329"/>
      <c r="O85" s="329"/>
      <c r="P85" s="329"/>
      <c r="Q85" s="338"/>
      <c r="R85" s="322"/>
      <c r="S85" s="322"/>
      <c r="T85" s="352"/>
      <c r="U85" s="329"/>
      <c r="V85" s="329"/>
      <c r="W85" s="329"/>
      <c r="X85" s="338"/>
      <c r="Y85" s="322"/>
      <c r="Z85" s="322"/>
      <c r="AA85" s="85"/>
      <c r="AB85" s="85"/>
      <c r="AC85" s="85"/>
      <c r="AD85" s="85"/>
      <c r="AE85" s="85"/>
      <c r="AF85" s="85"/>
      <c r="AG85" s="85"/>
      <c r="AH85" s="85"/>
      <c r="AI85" s="85"/>
      <c r="AJ85" s="85"/>
      <c r="AK85" s="85"/>
      <c r="AL85" s="85"/>
      <c r="AM85" s="85"/>
      <c r="AN85" s="85"/>
      <c r="AO85" s="85"/>
    </row>
    <row r="86" spans="1:41" s="91" customFormat="1" ht="73.5" customHeight="1" x14ac:dyDescent="0.25">
      <c r="A86" s="378">
        <v>27</v>
      </c>
      <c r="B86" s="334" t="s">
        <v>405</v>
      </c>
      <c r="C86" s="380" t="s">
        <v>477</v>
      </c>
      <c r="D86" s="381" t="s">
        <v>344</v>
      </c>
      <c r="E86" s="380" t="s">
        <v>475</v>
      </c>
      <c r="F86" s="338"/>
      <c r="G86" s="382"/>
      <c r="H86" s="382"/>
      <c r="I86" s="322"/>
      <c r="J86" s="338"/>
      <c r="K86" s="322"/>
      <c r="L86" s="322"/>
      <c r="M86" s="338">
        <v>1</v>
      </c>
      <c r="N86" s="339" t="s">
        <v>1453</v>
      </c>
      <c r="O86" s="316" t="s">
        <v>1024</v>
      </c>
      <c r="P86" s="339" t="s">
        <v>1042</v>
      </c>
      <c r="Q86" s="338"/>
      <c r="R86" s="322"/>
      <c r="S86" s="322"/>
      <c r="T86" s="352">
        <v>1</v>
      </c>
      <c r="U86" s="316" t="s">
        <v>1043</v>
      </c>
      <c r="V86" s="316" t="s">
        <v>1044</v>
      </c>
      <c r="W86" s="329" t="s">
        <v>1365</v>
      </c>
      <c r="X86" s="338"/>
      <c r="Y86" s="322"/>
      <c r="Z86" s="322"/>
      <c r="AA86" s="85"/>
      <c r="AB86" s="85"/>
      <c r="AC86" s="85"/>
      <c r="AD86" s="85"/>
      <c r="AE86" s="85"/>
      <c r="AF86" s="85"/>
      <c r="AG86" s="85"/>
      <c r="AH86" s="85"/>
      <c r="AI86" s="85"/>
      <c r="AJ86" s="85"/>
      <c r="AK86" s="85"/>
      <c r="AL86" s="85"/>
      <c r="AM86" s="85"/>
      <c r="AN86" s="85"/>
      <c r="AO86" s="85"/>
    </row>
    <row r="87" spans="1:41" s="91" customFormat="1" ht="73.5" customHeight="1" x14ac:dyDescent="0.25">
      <c r="A87" s="378"/>
      <c r="B87" s="334"/>
      <c r="C87" s="380"/>
      <c r="D87" s="381"/>
      <c r="E87" s="380"/>
      <c r="F87" s="338"/>
      <c r="G87" s="322"/>
      <c r="H87" s="322"/>
      <c r="I87" s="322"/>
      <c r="J87" s="338"/>
      <c r="K87" s="322"/>
      <c r="L87" s="322"/>
      <c r="M87" s="338"/>
      <c r="N87" s="329"/>
      <c r="O87" s="329"/>
      <c r="P87" s="329"/>
      <c r="Q87" s="338"/>
      <c r="R87" s="322"/>
      <c r="S87" s="322"/>
      <c r="T87" s="352"/>
      <c r="U87" s="329"/>
      <c r="V87" s="329"/>
      <c r="W87" s="329"/>
      <c r="X87" s="338"/>
      <c r="Y87" s="322"/>
      <c r="Z87" s="322"/>
      <c r="AA87" s="85"/>
      <c r="AB87" s="85"/>
      <c r="AC87" s="85"/>
      <c r="AD87" s="85"/>
      <c r="AE87" s="85"/>
      <c r="AF87" s="85"/>
      <c r="AG87" s="85"/>
      <c r="AH87" s="85"/>
      <c r="AI87" s="85"/>
      <c r="AJ87" s="85"/>
      <c r="AK87" s="85"/>
      <c r="AL87" s="85"/>
      <c r="AM87" s="85"/>
      <c r="AN87" s="85"/>
      <c r="AO87" s="85"/>
    </row>
    <row r="88" spans="1:41" s="91" customFormat="1" ht="73.5" customHeight="1" x14ac:dyDescent="0.25">
      <c r="A88" s="378"/>
      <c r="B88" s="334"/>
      <c r="C88" s="380"/>
      <c r="D88" s="381"/>
      <c r="E88" s="380"/>
      <c r="F88" s="338"/>
      <c r="G88" s="322"/>
      <c r="H88" s="322"/>
      <c r="I88" s="322"/>
      <c r="J88" s="338"/>
      <c r="K88" s="322"/>
      <c r="L88" s="322"/>
      <c r="M88" s="338"/>
      <c r="N88" s="329"/>
      <c r="O88" s="329"/>
      <c r="P88" s="329"/>
      <c r="Q88" s="338"/>
      <c r="R88" s="322"/>
      <c r="S88" s="322"/>
      <c r="T88" s="352"/>
      <c r="U88" s="329"/>
      <c r="V88" s="329"/>
      <c r="W88" s="329"/>
      <c r="X88" s="338"/>
      <c r="Y88" s="322"/>
      <c r="Z88" s="322"/>
      <c r="AA88" s="85"/>
      <c r="AB88" s="85"/>
      <c r="AC88" s="85"/>
      <c r="AD88" s="85"/>
      <c r="AE88" s="85"/>
      <c r="AF88" s="85"/>
      <c r="AG88" s="85"/>
      <c r="AH88" s="85"/>
      <c r="AI88" s="85"/>
      <c r="AJ88" s="85"/>
      <c r="AK88" s="85"/>
      <c r="AL88" s="85"/>
      <c r="AM88" s="85"/>
      <c r="AN88" s="85"/>
      <c r="AO88" s="85"/>
    </row>
    <row r="89" spans="1:41" s="91" customFormat="1" ht="72" customHeight="1" x14ac:dyDescent="0.25">
      <c r="A89" s="378">
        <v>28</v>
      </c>
      <c r="B89" s="334" t="s">
        <v>405</v>
      </c>
      <c r="C89" s="380" t="s">
        <v>482</v>
      </c>
      <c r="D89" s="381" t="s">
        <v>344</v>
      </c>
      <c r="E89" s="380" t="s">
        <v>484</v>
      </c>
      <c r="F89" s="338"/>
      <c r="G89" s="382"/>
      <c r="H89" s="382"/>
      <c r="I89" s="322"/>
      <c r="J89" s="338"/>
      <c r="K89" s="322"/>
      <c r="L89" s="322"/>
      <c r="M89" s="338">
        <v>0</v>
      </c>
      <c r="N89" s="316" t="s">
        <v>1454</v>
      </c>
      <c r="O89" s="316" t="s">
        <v>1024</v>
      </c>
      <c r="P89" s="316" t="s">
        <v>1455</v>
      </c>
      <c r="Q89" s="338"/>
      <c r="R89" s="322"/>
      <c r="S89" s="322"/>
      <c r="T89" s="352">
        <v>1</v>
      </c>
      <c r="U89" s="316" t="s">
        <v>1045</v>
      </c>
      <c r="V89" s="316" t="s">
        <v>1046</v>
      </c>
      <c r="W89" s="329" t="s">
        <v>1366</v>
      </c>
      <c r="X89" s="338"/>
      <c r="Y89" s="322"/>
      <c r="Z89" s="322"/>
      <c r="AA89" s="85"/>
      <c r="AB89" s="85"/>
      <c r="AC89" s="85"/>
      <c r="AD89" s="85"/>
      <c r="AE89" s="85"/>
      <c r="AF89" s="85"/>
      <c r="AG89" s="85"/>
      <c r="AH89" s="85"/>
      <c r="AI89" s="85"/>
      <c r="AJ89" s="85"/>
      <c r="AK89" s="85"/>
      <c r="AL89" s="85"/>
      <c r="AM89" s="85"/>
      <c r="AN89" s="85"/>
      <c r="AO89" s="85"/>
    </row>
    <row r="90" spans="1:41" s="91" customFormat="1" ht="72" customHeight="1" x14ac:dyDescent="0.25">
      <c r="A90" s="378"/>
      <c r="B90" s="334"/>
      <c r="C90" s="380"/>
      <c r="D90" s="381"/>
      <c r="E90" s="380"/>
      <c r="F90" s="338"/>
      <c r="G90" s="322"/>
      <c r="H90" s="322"/>
      <c r="I90" s="322"/>
      <c r="J90" s="338"/>
      <c r="K90" s="322"/>
      <c r="L90" s="322"/>
      <c r="M90" s="338"/>
      <c r="N90" s="329"/>
      <c r="O90" s="329"/>
      <c r="P90" s="329"/>
      <c r="Q90" s="338"/>
      <c r="R90" s="322"/>
      <c r="S90" s="322"/>
      <c r="T90" s="352"/>
      <c r="U90" s="329"/>
      <c r="V90" s="329"/>
      <c r="W90" s="329"/>
      <c r="X90" s="338"/>
      <c r="Y90" s="322"/>
      <c r="Z90" s="322"/>
      <c r="AA90" s="85"/>
      <c r="AB90" s="85"/>
      <c r="AC90" s="85"/>
      <c r="AD90" s="85"/>
      <c r="AE90" s="85"/>
      <c r="AF90" s="85"/>
      <c r="AG90" s="85"/>
      <c r="AH90" s="85"/>
      <c r="AI90" s="85"/>
      <c r="AJ90" s="85"/>
      <c r="AK90" s="85"/>
      <c r="AL90" s="85"/>
      <c r="AM90" s="85"/>
      <c r="AN90" s="85"/>
      <c r="AO90" s="85"/>
    </row>
    <row r="91" spans="1:41" s="91" customFormat="1" ht="72" customHeight="1" x14ac:dyDescent="0.25">
      <c r="A91" s="378"/>
      <c r="B91" s="334"/>
      <c r="C91" s="380"/>
      <c r="D91" s="381"/>
      <c r="E91" s="380"/>
      <c r="F91" s="338"/>
      <c r="G91" s="322"/>
      <c r="H91" s="322"/>
      <c r="I91" s="322"/>
      <c r="J91" s="338"/>
      <c r="K91" s="322"/>
      <c r="L91" s="322"/>
      <c r="M91" s="338"/>
      <c r="N91" s="329"/>
      <c r="O91" s="329"/>
      <c r="P91" s="329"/>
      <c r="Q91" s="338"/>
      <c r="R91" s="322"/>
      <c r="S91" s="322"/>
      <c r="T91" s="352"/>
      <c r="U91" s="329"/>
      <c r="V91" s="329"/>
      <c r="W91" s="329"/>
      <c r="X91" s="338"/>
      <c r="Y91" s="322"/>
      <c r="Z91" s="322"/>
      <c r="AA91" s="85"/>
      <c r="AB91" s="85"/>
      <c r="AC91" s="85"/>
      <c r="AD91" s="85"/>
      <c r="AE91" s="85"/>
      <c r="AF91" s="85"/>
      <c r="AG91" s="85"/>
      <c r="AH91" s="85"/>
      <c r="AI91" s="85"/>
      <c r="AJ91" s="85"/>
      <c r="AK91" s="85"/>
      <c r="AL91" s="85"/>
      <c r="AM91" s="85"/>
      <c r="AN91" s="85"/>
      <c r="AO91" s="85"/>
    </row>
    <row r="92" spans="1:41" s="91" customFormat="1" ht="71.25" customHeight="1" x14ac:dyDescent="0.25">
      <c r="A92" s="378">
        <v>29</v>
      </c>
      <c r="B92" s="423" t="s">
        <v>486</v>
      </c>
      <c r="C92" s="335" t="s">
        <v>490</v>
      </c>
      <c r="D92" s="336" t="s">
        <v>258</v>
      </c>
      <c r="E92" s="335" t="s">
        <v>1325</v>
      </c>
      <c r="F92" s="371"/>
      <c r="G92" s="370"/>
      <c r="H92" s="370"/>
      <c r="I92" s="369"/>
      <c r="J92" s="371"/>
      <c r="K92" s="369"/>
      <c r="L92" s="369"/>
      <c r="M92" s="371" t="s">
        <v>1047</v>
      </c>
      <c r="N92" s="372" t="s">
        <v>1048</v>
      </c>
      <c r="O92" s="372" t="s">
        <v>1049</v>
      </c>
      <c r="P92" s="372" t="s">
        <v>1050</v>
      </c>
      <c r="Q92" s="371"/>
      <c r="R92" s="369"/>
      <c r="S92" s="369"/>
      <c r="T92" s="375">
        <v>1</v>
      </c>
      <c r="U92" s="372" t="s">
        <v>1051</v>
      </c>
      <c r="V92" s="372" t="s">
        <v>1052</v>
      </c>
      <c r="W92" s="405" t="s">
        <v>1367</v>
      </c>
      <c r="X92" s="371"/>
      <c r="Y92" s="369"/>
      <c r="Z92" s="369"/>
      <c r="AA92" s="85"/>
      <c r="AB92" s="85"/>
      <c r="AC92" s="85"/>
      <c r="AD92" s="85"/>
      <c r="AE92" s="85"/>
      <c r="AF92" s="85"/>
      <c r="AG92" s="85"/>
      <c r="AH92" s="85"/>
      <c r="AI92" s="85"/>
      <c r="AJ92" s="85"/>
      <c r="AK92" s="85"/>
      <c r="AL92" s="85"/>
      <c r="AM92" s="85"/>
      <c r="AN92" s="85"/>
      <c r="AO92" s="85"/>
    </row>
    <row r="93" spans="1:41" s="91" customFormat="1" ht="82.5" customHeight="1" x14ac:dyDescent="0.25">
      <c r="A93" s="378"/>
      <c r="B93" s="424"/>
      <c r="C93" s="335"/>
      <c r="D93" s="336"/>
      <c r="E93" s="335"/>
      <c r="F93" s="338"/>
      <c r="G93" s="322"/>
      <c r="H93" s="322"/>
      <c r="I93" s="322"/>
      <c r="J93" s="338"/>
      <c r="K93" s="322"/>
      <c r="L93" s="322"/>
      <c r="M93" s="338"/>
      <c r="N93" s="329"/>
      <c r="O93" s="329"/>
      <c r="P93" s="329"/>
      <c r="Q93" s="338"/>
      <c r="R93" s="322"/>
      <c r="S93" s="322"/>
      <c r="T93" s="352"/>
      <c r="U93" s="329"/>
      <c r="V93" s="329"/>
      <c r="W93" s="329"/>
      <c r="X93" s="338"/>
      <c r="Y93" s="322"/>
      <c r="Z93" s="322"/>
      <c r="AA93" s="85"/>
      <c r="AB93" s="85"/>
      <c r="AC93" s="85"/>
      <c r="AD93" s="85"/>
      <c r="AE93" s="85"/>
      <c r="AF93" s="85"/>
      <c r="AG93" s="85"/>
      <c r="AH93" s="85"/>
      <c r="AI93" s="85"/>
      <c r="AJ93" s="85"/>
      <c r="AK93" s="85"/>
      <c r="AL93" s="85"/>
      <c r="AM93" s="85"/>
      <c r="AN93" s="85"/>
      <c r="AO93" s="85"/>
    </row>
    <row r="94" spans="1:41" s="91" customFormat="1" ht="97.5" customHeight="1" x14ac:dyDescent="0.25">
      <c r="A94" s="378"/>
      <c r="B94" s="425"/>
      <c r="C94" s="335"/>
      <c r="D94" s="336"/>
      <c r="E94" s="335"/>
      <c r="F94" s="338"/>
      <c r="G94" s="322"/>
      <c r="H94" s="322"/>
      <c r="I94" s="322"/>
      <c r="J94" s="338"/>
      <c r="K94" s="322"/>
      <c r="L94" s="322"/>
      <c r="M94" s="338"/>
      <c r="N94" s="329"/>
      <c r="O94" s="329"/>
      <c r="P94" s="329"/>
      <c r="Q94" s="338"/>
      <c r="R94" s="322"/>
      <c r="S94" s="322"/>
      <c r="T94" s="352"/>
      <c r="U94" s="329"/>
      <c r="V94" s="329"/>
      <c r="W94" s="329"/>
      <c r="X94" s="338"/>
      <c r="Y94" s="322"/>
      <c r="Z94" s="322"/>
      <c r="AA94" s="85"/>
      <c r="AB94" s="85"/>
      <c r="AC94" s="85"/>
      <c r="AD94" s="85"/>
      <c r="AE94" s="85"/>
      <c r="AF94" s="85"/>
      <c r="AG94" s="85"/>
      <c r="AH94" s="85"/>
      <c r="AI94" s="85"/>
      <c r="AJ94" s="85"/>
      <c r="AK94" s="85"/>
      <c r="AL94" s="85"/>
      <c r="AM94" s="85"/>
      <c r="AN94" s="85"/>
      <c r="AO94" s="85"/>
    </row>
    <row r="95" spans="1:41" s="91" customFormat="1" ht="90.75" customHeight="1" x14ac:dyDescent="0.25">
      <c r="A95" s="378">
        <v>30</v>
      </c>
      <c r="B95" s="423" t="s">
        <v>486</v>
      </c>
      <c r="C95" s="335" t="s">
        <v>501</v>
      </c>
      <c r="D95" s="336" t="s">
        <v>247</v>
      </c>
      <c r="E95" s="335" t="s">
        <v>1326</v>
      </c>
      <c r="F95" s="338"/>
      <c r="G95" s="382"/>
      <c r="H95" s="382"/>
      <c r="I95" s="322"/>
      <c r="J95" s="338"/>
      <c r="K95" s="322"/>
      <c r="L95" s="322"/>
      <c r="M95" s="338">
        <v>1</v>
      </c>
      <c r="N95" s="316" t="s">
        <v>1053</v>
      </c>
      <c r="O95" s="316" t="s">
        <v>1054</v>
      </c>
      <c r="P95" s="316" t="s">
        <v>1456</v>
      </c>
      <c r="Q95" s="338"/>
      <c r="R95" s="322"/>
      <c r="S95" s="322"/>
      <c r="T95" s="352">
        <v>1</v>
      </c>
      <c r="U95" s="316" t="s">
        <v>1055</v>
      </c>
      <c r="V95" s="316" t="s">
        <v>1056</v>
      </c>
      <c r="W95" s="329" t="s">
        <v>1457</v>
      </c>
      <c r="X95" s="338"/>
      <c r="Y95" s="322"/>
      <c r="Z95" s="322"/>
      <c r="AA95" s="85"/>
      <c r="AB95" s="85"/>
      <c r="AC95" s="85"/>
      <c r="AD95" s="85"/>
      <c r="AE95" s="85"/>
      <c r="AF95" s="85"/>
      <c r="AG95" s="85"/>
      <c r="AH95" s="85"/>
      <c r="AI95" s="85"/>
      <c r="AJ95" s="85"/>
      <c r="AK95" s="85"/>
      <c r="AL95" s="85"/>
      <c r="AM95" s="85"/>
      <c r="AN95" s="85"/>
      <c r="AO95" s="85"/>
    </row>
    <row r="96" spans="1:41" s="91" customFormat="1" ht="103.5" customHeight="1" x14ac:dyDescent="0.25">
      <c r="A96" s="378"/>
      <c r="B96" s="424"/>
      <c r="C96" s="335"/>
      <c r="D96" s="336"/>
      <c r="E96" s="335"/>
      <c r="F96" s="338"/>
      <c r="G96" s="322"/>
      <c r="H96" s="322"/>
      <c r="I96" s="322"/>
      <c r="J96" s="338"/>
      <c r="K96" s="322"/>
      <c r="L96" s="322"/>
      <c r="M96" s="338"/>
      <c r="N96" s="329"/>
      <c r="O96" s="329"/>
      <c r="P96" s="329"/>
      <c r="Q96" s="338"/>
      <c r="R96" s="322"/>
      <c r="S96" s="322"/>
      <c r="T96" s="352"/>
      <c r="U96" s="329"/>
      <c r="V96" s="329"/>
      <c r="W96" s="329"/>
      <c r="X96" s="338"/>
      <c r="Y96" s="322"/>
      <c r="Z96" s="322"/>
      <c r="AA96" s="85"/>
      <c r="AB96" s="85"/>
      <c r="AC96" s="85"/>
      <c r="AD96" s="85"/>
      <c r="AE96" s="85"/>
      <c r="AF96" s="85"/>
      <c r="AG96" s="85"/>
      <c r="AH96" s="85"/>
      <c r="AI96" s="85"/>
      <c r="AJ96" s="85"/>
      <c r="AK96" s="85"/>
      <c r="AL96" s="85"/>
      <c r="AM96" s="85"/>
      <c r="AN96" s="85"/>
      <c r="AO96" s="85"/>
    </row>
    <row r="97" spans="1:41" s="91" customFormat="1" ht="153.75" customHeight="1" x14ac:dyDescent="0.25">
      <c r="A97" s="378"/>
      <c r="B97" s="425"/>
      <c r="C97" s="335"/>
      <c r="D97" s="336"/>
      <c r="E97" s="335"/>
      <c r="F97" s="338"/>
      <c r="G97" s="322"/>
      <c r="H97" s="322"/>
      <c r="I97" s="322"/>
      <c r="J97" s="338"/>
      <c r="K97" s="322"/>
      <c r="L97" s="322"/>
      <c r="M97" s="338"/>
      <c r="N97" s="329"/>
      <c r="O97" s="329"/>
      <c r="P97" s="329"/>
      <c r="Q97" s="338"/>
      <c r="R97" s="322"/>
      <c r="S97" s="322"/>
      <c r="T97" s="352"/>
      <c r="U97" s="329"/>
      <c r="V97" s="329"/>
      <c r="W97" s="329"/>
      <c r="X97" s="338"/>
      <c r="Y97" s="322"/>
      <c r="Z97" s="322"/>
      <c r="AA97" s="85"/>
      <c r="AB97" s="85"/>
      <c r="AC97" s="85"/>
      <c r="AD97" s="85"/>
      <c r="AE97" s="85"/>
      <c r="AF97" s="85"/>
      <c r="AG97" s="85"/>
      <c r="AH97" s="85"/>
      <c r="AI97" s="85"/>
      <c r="AJ97" s="85"/>
      <c r="AK97" s="85"/>
      <c r="AL97" s="85"/>
      <c r="AM97" s="85"/>
      <c r="AN97" s="85"/>
      <c r="AO97" s="85"/>
    </row>
    <row r="98" spans="1:41" s="91" customFormat="1" ht="66.75" customHeight="1" x14ac:dyDescent="0.25">
      <c r="A98" s="378">
        <v>31</v>
      </c>
      <c r="B98" s="423" t="s">
        <v>486</v>
      </c>
      <c r="C98" s="335" t="s">
        <v>509</v>
      </c>
      <c r="D98" s="336" t="s">
        <v>274</v>
      </c>
      <c r="E98" s="335" t="s">
        <v>1327</v>
      </c>
      <c r="F98" s="338"/>
      <c r="G98" s="382"/>
      <c r="H98" s="382"/>
      <c r="I98" s="322"/>
      <c r="J98" s="338"/>
      <c r="K98" s="322"/>
      <c r="L98" s="322"/>
      <c r="M98" s="338">
        <v>1</v>
      </c>
      <c r="N98" s="316" t="s">
        <v>1057</v>
      </c>
      <c r="O98" s="316" t="s">
        <v>1058</v>
      </c>
      <c r="P98" s="316" t="s">
        <v>1458</v>
      </c>
      <c r="Q98" s="338"/>
      <c r="R98" s="322"/>
      <c r="S98" s="322"/>
      <c r="T98" s="352">
        <v>1</v>
      </c>
      <c r="U98" s="316" t="s">
        <v>1059</v>
      </c>
      <c r="V98" s="316" t="s">
        <v>1060</v>
      </c>
      <c r="W98" s="329" t="s">
        <v>1368</v>
      </c>
      <c r="X98" s="338"/>
      <c r="Y98" s="322"/>
      <c r="Z98" s="322"/>
      <c r="AA98" s="85"/>
      <c r="AB98" s="85"/>
      <c r="AC98" s="85"/>
      <c r="AD98" s="85"/>
      <c r="AE98" s="85"/>
      <c r="AF98" s="85"/>
      <c r="AG98" s="85"/>
      <c r="AH98" s="85"/>
      <c r="AI98" s="85"/>
      <c r="AJ98" s="85"/>
      <c r="AK98" s="85"/>
      <c r="AL98" s="85"/>
      <c r="AM98" s="85"/>
      <c r="AN98" s="85"/>
      <c r="AO98" s="85"/>
    </row>
    <row r="99" spans="1:41" s="91" customFormat="1" ht="94.5" customHeight="1" x14ac:dyDescent="0.25">
      <c r="A99" s="378"/>
      <c r="B99" s="424"/>
      <c r="C99" s="335"/>
      <c r="D99" s="336"/>
      <c r="E99" s="335"/>
      <c r="F99" s="338"/>
      <c r="G99" s="322"/>
      <c r="H99" s="322"/>
      <c r="I99" s="322"/>
      <c r="J99" s="338"/>
      <c r="K99" s="322"/>
      <c r="L99" s="322"/>
      <c r="M99" s="338"/>
      <c r="N99" s="329"/>
      <c r="O99" s="329"/>
      <c r="P99" s="329"/>
      <c r="Q99" s="338"/>
      <c r="R99" s="322"/>
      <c r="S99" s="322"/>
      <c r="T99" s="352"/>
      <c r="U99" s="329"/>
      <c r="V99" s="329"/>
      <c r="W99" s="329"/>
      <c r="X99" s="338"/>
      <c r="Y99" s="322"/>
      <c r="Z99" s="322"/>
      <c r="AA99" s="85"/>
      <c r="AB99" s="85"/>
      <c r="AC99" s="85"/>
      <c r="AD99" s="85"/>
      <c r="AE99" s="85"/>
      <c r="AF99" s="85"/>
      <c r="AG99" s="85"/>
      <c r="AH99" s="85"/>
      <c r="AI99" s="85"/>
      <c r="AJ99" s="85"/>
      <c r="AK99" s="85"/>
      <c r="AL99" s="85"/>
      <c r="AM99" s="85"/>
      <c r="AN99" s="85"/>
      <c r="AO99" s="85"/>
    </row>
    <row r="100" spans="1:41" s="91" customFormat="1" ht="111.75" customHeight="1" x14ac:dyDescent="0.25">
      <c r="A100" s="378"/>
      <c r="B100" s="425"/>
      <c r="C100" s="335"/>
      <c r="D100" s="336"/>
      <c r="E100" s="335"/>
      <c r="F100" s="338"/>
      <c r="G100" s="322"/>
      <c r="H100" s="322"/>
      <c r="I100" s="322"/>
      <c r="J100" s="338"/>
      <c r="K100" s="322"/>
      <c r="L100" s="322"/>
      <c r="M100" s="338"/>
      <c r="N100" s="329"/>
      <c r="O100" s="329"/>
      <c r="P100" s="329"/>
      <c r="Q100" s="338"/>
      <c r="R100" s="322"/>
      <c r="S100" s="322"/>
      <c r="T100" s="352"/>
      <c r="U100" s="329"/>
      <c r="V100" s="329"/>
      <c r="W100" s="329"/>
      <c r="X100" s="338"/>
      <c r="Y100" s="322"/>
      <c r="Z100" s="322"/>
      <c r="AA100" s="85"/>
      <c r="AB100" s="85"/>
      <c r="AC100" s="85"/>
      <c r="AD100" s="85"/>
      <c r="AE100" s="85"/>
      <c r="AF100" s="85"/>
      <c r="AG100" s="85"/>
      <c r="AH100" s="85"/>
      <c r="AI100" s="85"/>
      <c r="AJ100" s="85"/>
      <c r="AK100" s="85"/>
      <c r="AL100" s="85"/>
      <c r="AM100" s="85"/>
      <c r="AN100" s="85"/>
      <c r="AO100" s="85"/>
    </row>
    <row r="101" spans="1:41" s="91" customFormat="1" ht="39.75" customHeight="1" x14ac:dyDescent="0.25">
      <c r="A101" s="378">
        <v>32</v>
      </c>
      <c r="B101" s="423" t="s">
        <v>486</v>
      </c>
      <c r="C101" s="335" t="s">
        <v>516</v>
      </c>
      <c r="D101" s="336" t="s">
        <v>344</v>
      </c>
      <c r="E101" s="335" t="s">
        <v>1061</v>
      </c>
      <c r="F101" s="338"/>
      <c r="G101" s="426" t="s">
        <v>1062</v>
      </c>
      <c r="H101" s="382"/>
      <c r="I101" s="322"/>
      <c r="J101" s="338"/>
      <c r="K101" s="322"/>
      <c r="L101" s="322"/>
      <c r="M101" s="338">
        <v>1</v>
      </c>
      <c r="N101" s="316" t="s">
        <v>1063</v>
      </c>
      <c r="O101" s="316" t="s">
        <v>1064</v>
      </c>
      <c r="P101" s="316" t="s">
        <v>1459</v>
      </c>
      <c r="Q101" s="338"/>
      <c r="R101" s="322"/>
      <c r="S101" s="322"/>
      <c r="T101" s="352">
        <v>1</v>
      </c>
      <c r="U101" s="316" t="s">
        <v>1065</v>
      </c>
      <c r="V101" s="316" t="s">
        <v>1066</v>
      </c>
      <c r="W101" s="329" t="s">
        <v>1460</v>
      </c>
      <c r="X101" s="338"/>
      <c r="Y101" s="322"/>
      <c r="Z101" s="322"/>
      <c r="AA101" s="85"/>
      <c r="AB101" s="85"/>
      <c r="AC101" s="85"/>
      <c r="AD101" s="85"/>
      <c r="AE101" s="85"/>
      <c r="AF101" s="85"/>
      <c r="AG101" s="85"/>
      <c r="AH101" s="85"/>
      <c r="AI101" s="85"/>
      <c r="AJ101" s="85"/>
      <c r="AK101" s="85"/>
      <c r="AL101" s="85"/>
      <c r="AM101" s="85"/>
      <c r="AN101" s="85"/>
      <c r="AO101" s="85"/>
    </row>
    <row r="102" spans="1:41" s="91" customFormat="1" ht="39.75" customHeight="1" x14ac:dyDescent="0.25">
      <c r="A102" s="378"/>
      <c r="B102" s="424"/>
      <c r="C102" s="335"/>
      <c r="D102" s="336"/>
      <c r="E102" s="335"/>
      <c r="F102" s="338"/>
      <c r="G102" s="394"/>
      <c r="H102" s="322"/>
      <c r="I102" s="322"/>
      <c r="J102" s="338"/>
      <c r="K102" s="322"/>
      <c r="L102" s="322"/>
      <c r="M102" s="338"/>
      <c r="N102" s="329"/>
      <c r="O102" s="329"/>
      <c r="P102" s="329"/>
      <c r="Q102" s="338"/>
      <c r="R102" s="322"/>
      <c r="S102" s="322"/>
      <c r="T102" s="352"/>
      <c r="U102" s="329"/>
      <c r="V102" s="329"/>
      <c r="W102" s="329"/>
      <c r="X102" s="338"/>
      <c r="Y102" s="322"/>
      <c r="Z102" s="322"/>
      <c r="AA102" s="85"/>
      <c r="AB102" s="85"/>
      <c r="AC102" s="85"/>
      <c r="AD102" s="85"/>
      <c r="AE102" s="85"/>
      <c r="AF102" s="85"/>
      <c r="AG102" s="85"/>
      <c r="AH102" s="85"/>
      <c r="AI102" s="85"/>
      <c r="AJ102" s="85"/>
      <c r="AK102" s="85"/>
      <c r="AL102" s="85"/>
      <c r="AM102" s="85"/>
      <c r="AN102" s="85"/>
      <c r="AO102" s="85"/>
    </row>
    <row r="103" spans="1:41" s="91" customFormat="1" ht="48" customHeight="1" x14ac:dyDescent="0.25">
      <c r="A103" s="378"/>
      <c r="B103" s="425"/>
      <c r="C103" s="335"/>
      <c r="D103" s="336"/>
      <c r="E103" s="335"/>
      <c r="F103" s="338"/>
      <c r="G103" s="369"/>
      <c r="H103" s="322"/>
      <c r="I103" s="322"/>
      <c r="J103" s="338"/>
      <c r="K103" s="322"/>
      <c r="L103" s="322"/>
      <c r="M103" s="338"/>
      <c r="N103" s="329"/>
      <c r="O103" s="329"/>
      <c r="P103" s="329"/>
      <c r="Q103" s="338"/>
      <c r="R103" s="322"/>
      <c r="S103" s="322"/>
      <c r="T103" s="352"/>
      <c r="U103" s="329"/>
      <c r="V103" s="329"/>
      <c r="W103" s="329"/>
      <c r="X103" s="338"/>
      <c r="Y103" s="322"/>
      <c r="Z103" s="322"/>
      <c r="AA103" s="85"/>
      <c r="AB103" s="85"/>
      <c r="AC103" s="85"/>
      <c r="AD103" s="85"/>
      <c r="AE103" s="85"/>
      <c r="AF103" s="85"/>
      <c r="AG103" s="85"/>
      <c r="AH103" s="85"/>
      <c r="AI103" s="85"/>
      <c r="AJ103" s="85"/>
      <c r="AK103" s="85"/>
      <c r="AL103" s="85"/>
      <c r="AM103" s="85"/>
      <c r="AN103" s="85"/>
      <c r="AO103" s="85"/>
    </row>
    <row r="104" spans="1:41" s="91" customFormat="1" ht="52.5" customHeight="1" x14ac:dyDescent="0.25">
      <c r="A104" s="378">
        <v>33</v>
      </c>
      <c r="B104" s="414" t="s">
        <v>521</v>
      </c>
      <c r="C104" s="380" t="s">
        <v>525</v>
      </c>
      <c r="D104" s="381" t="s">
        <v>274</v>
      </c>
      <c r="E104" s="380" t="s">
        <v>1027</v>
      </c>
      <c r="F104" s="371"/>
      <c r="G104" s="370"/>
      <c r="H104" s="370"/>
      <c r="I104" s="369"/>
      <c r="J104" s="371"/>
      <c r="K104" s="369"/>
      <c r="L104" s="369"/>
      <c r="M104" s="371">
        <v>0.75</v>
      </c>
      <c r="N104" s="372" t="s">
        <v>1067</v>
      </c>
      <c r="O104" s="372" t="s">
        <v>1068</v>
      </c>
      <c r="P104" s="372" t="s">
        <v>1461</v>
      </c>
      <c r="Q104" s="395"/>
      <c r="R104" s="393"/>
      <c r="S104" s="393"/>
      <c r="T104" s="352">
        <v>1</v>
      </c>
      <c r="U104" s="316" t="s">
        <v>1379</v>
      </c>
      <c r="V104" s="316" t="s">
        <v>1322</v>
      </c>
      <c r="W104" s="403" t="s">
        <v>1369</v>
      </c>
      <c r="X104" s="395"/>
      <c r="Y104" s="393"/>
      <c r="Z104" s="393"/>
      <c r="AA104" s="85"/>
      <c r="AB104" s="85"/>
      <c r="AC104" s="85"/>
      <c r="AD104" s="85"/>
      <c r="AE104" s="85"/>
      <c r="AF104" s="85"/>
      <c r="AG104" s="85"/>
      <c r="AH104" s="85"/>
      <c r="AI104" s="85"/>
      <c r="AJ104" s="85"/>
      <c r="AK104" s="85"/>
      <c r="AL104" s="85"/>
      <c r="AM104" s="85"/>
      <c r="AN104" s="85"/>
      <c r="AO104" s="85"/>
    </row>
    <row r="105" spans="1:41" s="91" customFormat="1" ht="17.25" customHeight="1" x14ac:dyDescent="0.25">
      <c r="A105" s="378"/>
      <c r="B105" s="415"/>
      <c r="C105" s="380"/>
      <c r="D105" s="381"/>
      <c r="E105" s="380"/>
      <c r="F105" s="338"/>
      <c r="G105" s="322"/>
      <c r="H105" s="322"/>
      <c r="I105" s="322"/>
      <c r="J105" s="338"/>
      <c r="K105" s="322"/>
      <c r="L105" s="322"/>
      <c r="M105" s="338"/>
      <c r="N105" s="329"/>
      <c r="O105" s="329"/>
      <c r="P105" s="329"/>
      <c r="Q105" s="396"/>
      <c r="R105" s="394"/>
      <c r="S105" s="394"/>
      <c r="T105" s="352"/>
      <c r="U105" s="329"/>
      <c r="V105" s="329"/>
      <c r="W105" s="404"/>
      <c r="X105" s="396"/>
      <c r="Y105" s="394"/>
      <c r="Z105" s="394"/>
      <c r="AA105" s="85"/>
      <c r="AB105" s="85"/>
      <c r="AC105" s="85"/>
      <c r="AD105" s="85"/>
      <c r="AE105" s="85"/>
      <c r="AF105" s="85"/>
      <c r="AG105" s="85"/>
      <c r="AH105" s="85"/>
      <c r="AI105" s="85"/>
      <c r="AJ105" s="85"/>
      <c r="AK105" s="85"/>
      <c r="AL105" s="85"/>
      <c r="AM105" s="85"/>
      <c r="AN105" s="85"/>
      <c r="AO105" s="85"/>
    </row>
    <row r="106" spans="1:41" s="91" customFormat="1" ht="24.75" customHeight="1" x14ac:dyDescent="0.25">
      <c r="A106" s="378"/>
      <c r="B106" s="416"/>
      <c r="C106" s="380"/>
      <c r="D106" s="381"/>
      <c r="E106" s="380"/>
      <c r="F106" s="338"/>
      <c r="G106" s="322"/>
      <c r="H106" s="322"/>
      <c r="I106" s="322"/>
      <c r="J106" s="338"/>
      <c r="K106" s="322"/>
      <c r="L106" s="322"/>
      <c r="M106" s="338"/>
      <c r="N106" s="329"/>
      <c r="O106" s="329"/>
      <c r="P106" s="329"/>
      <c r="Q106" s="371"/>
      <c r="R106" s="369"/>
      <c r="S106" s="369"/>
      <c r="T106" s="352"/>
      <c r="U106" s="329"/>
      <c r="V106" s="329"/>
      <c r="W106" s="405"/>
      <c r="X106" s="371"/>
      <c r="Y106" s="369"/>
      <c r="Z106" s="369"/>
      <c r="AA106" s="85"/>
      <c r="AB106" s="85"/>
      <c r="AC106" s="85"/>
      <c r="AD106" s="85"/>
      <c r="AE106" s="85"/>
      <c r="AF106" s="85"/>
      <c r="AG106" s="85"/>
      <c r="AH106" s="85"/>
      <c r="AI106" s="85"/>
      <c r="AJ106" s="85"/>
      <c r="AK106" s="85"/>
      <c r="AL106" s="85"/>
      <c r="AM106" s="85"/>
      <c r="AN106" s="85"/>
      <c r="AO106" s="85"/>
    </row>
    <row r="107" spans="1:41" s="91" customFormat="1" ht="52.5" customHeight="1" x14ac:dyDescent="0.25">
      <c r="A107" s="333">
        <v>34</v>
      </c>
      <c r="B107" s="414" t="s">
        <v>521</v>
      </c>
      <c r="C107" s="335" t="s">
        <v>535</v>
      </c>
      <c r="D107" s="336" t="s">
        <v>274</v>
      </c>
      <c r="E107" s="335" t="s">
        <v>1027</v>
      </c>
      <c r="F107" s="337"/>
      <c r="G107" s="330"/>
      <c r="H107" s="330"/>
      <c r="I107" s="321"/>
      <c r="J107" s="337"/>
      <c r="K107" s="321"/>
      <c r="L107" s="321"/>
      <c r="M107" s="337"/>
      <c r="N107" s="339" t="s">
        <v>1069</v>
      </c>
      <c r="O107" s="339" t="s">
        <v>1070</v>
      </c>
      <c r="P107" s="339" t="s">
        <v>1462</v>
      </c>
      <c r="Q107" s="395"/>
      <c r="R107" s="393"/>
      <c r="S107" s="393"/>
      <c r="T107" s="352">
        <v>1</v>
      </c>
      <c r="U107" s="339" t="s">
        <v>1069</v>
      </c>
      <c r="V107" s="339" t="s">
        <v>1070</v>
      </c>
      <c r="W107" s="403" t="s">
        <v>1370</v>
      </c>
      <c r="X107" s="395"/>
      <c r="Y107" s="393"/>
      <c r="Z107" s="393"/>
      <c r="AA107" s="85"/>
      <c r="AB107" s="85"/>
      <c r="AC107" s="85"/>
      <c r="AD107" s="85"/>
      <c r="AE107" s="85"/>
      <c r="AF107" s="85"/>
      <c r="AG107" s="85"/>
      <c r="AH107" s="85"/>
      <c r="AI107" s="85"/>
      <c r="AJ107" s="85"/>
      <c r="AK107" s="85"/>
      <c r="AL107" s="85"/>
      <c r="AM107" s="85"/>
      <c r="AN107" s="85"/>
      <c r="AO107" s="85"/>
    </row>
    <row r="108" spans="1:41" s="91" customFormat="1" ht="8.25" customHeight="1" x14ac:dyDescent="0.25">
      <c r="A108" s="333"/>
      <c r="B108" s="415"/>
      <c r="C108" s="335"/>
      <c r="D108" s="336"/>
      <c r="E108" s="335"/>
      <c r="F108" s="338"/>
      <c r="G108" s="321"/>
      <c r="H108" s="321"/>
      <c r="I108" s="321"/>
      <c r="J108" s="338"/>
      <c r="K108" s="321"/>
      <c r="L108" s="321"/>
      <c r="M108" s="338"/>
      <c r="N108" s="328"/>
      <c r="O108" s="328"/>
      <c r="P108" s="328"/>
      <c r="Q108" s="396"/>
      <c r="R108" s="394"/>
      <c r="S108" s="394"/>
      <c r="T108" s="352"/>
      <c r="U108" s="328"/>
      <c r="V108" s="328"/>
      <c r="W108" s="404"/>
      <c r="X108" s="396"/>
      <c r="Y108" s="394"/>
      <c r="Z108" s="394"/>
      <c r="AA108" s="85"/>
      <c r="AB108" s="85"/>
      <c r="AC108" s="85"/>
      <c r="AD108" s="85"/>
      <c r="AE108" s="85"/>
      <c r="AF108" s="85"/>
      <c r="AG108" s="85"/>
      <c r="AH108" s="85"/>
      <c r="AI108" s="85"/>
      <c r="AJ108" s="85"/>
      <c r="AK108" s="85"/>
      <c r="AL108" s="85"/>
      <c r="AM108" s="85"/>
      <c r="AN108" s="85"/>
      <c r="AO108" s="85"/>
    </row>
    <row r="109" spans="1:41" s="91" customFormat="1" ht="12.75" customHeight="1" x14ac:dyDescent="0.25">
      <c r="A109" s="333"/>
      <c r="B109" s="416"/>
      <c r="C109" s="335"/>
      <c r="D109" s="336"/>
      <c r="E109" s="335"/>
      <c r="F109" s="338"/>
      <c r="G109" s="321"/>
      <c r="H109" s="321"/>
      <c r="I109" s="321"/>
      <c r="J109" s="338"/>
      <c r="K109" s="321"/>
      <c r="L109" s="321"/>
      <c r="M109" s="338"/>
      <c r="N109" s="328"/>
      <c r="O109" s="328"/>
      <c r="P109" s="328"/>
      <c r="Q109" s="371"/>
      <c r="R109" s="369"/>
      <c r="S109" s="369"/>
      <c r="T109" s="352"/>
      <c r="U109" s="328"/>
      <c r="V109" s="328"/>
      <c r="W109" s="405"/>
      <c r="X109" s="371"/>
      <c r="Y109" s="369"/>
      <c r="Z109" s="369"/>
      <c r="AA109" s="85"/>
      <c r="AB109" s="85"/>
      <c r="AC109" s="85"/>
      <c r="AD109" s="85"/>
      <c r="AE109" s="85"/>
      <c r="AF109" s="85"/>
      <c r="AG109" s="85"/>
      <c r="AH109" s="85"/>
      <c r="AI109" s="85"/>
      <c r="AJ109" s="85"/>
      <c r="AK109" s="85"/>
      <c r="AL109" s="85"/>
      <c r="AM109" s="85"/>
      <c r="AN109" s="85"/>
      <c r="AO109" s="85"/>
    </row>
    <row r="110" spans="1:41" s="91" customFormat="1" ht="52.5" customHeight="1" x14ac:dyDescent="0.25">
      <c r="A110" s="333">
        <v>35</v>
      </c>
      <c r="B110" s="414" t="s">
        <v>521</v>
      </c>
      <c r="C110" s="335" t="s">
        <v>544</v>
      </c>
      <c r="D110" s="336" t="s">
        <v>400</v>
      </c>
      <c r="E110" s="335" t="s">
        <v>1027</v>
      </c>
      <c r="F110" s="337"/>
      <c r="G110" s="330"/>
      <c r="H110" s="330"/>
      <c r="I110" s="321"/>
      <c r="J110" s="337"/>
      <c r="K110" s="321"/>
      <c r="L110" s="321"/>
      <c r="M110" s="337"/>
      <c r="N110" s="339" t="s">
        <v>1071</v>
      </c>
      <c r="O110" s="339" t="s">
        <v>1072</v>
      </c>
      <c r="P110" s="339" t="s">
        <v>1073</v>
      </c>
      <c r="Q110" s="395"/>
      <c r="R110" s="393"/>
      <c r="S110" s="393"/>
      <c r="T110" s="352">
        <v>1</v>
      </c>
      <c r="U110" s="412" t="s">
        <v>1071</v>
      </c>
      <c r="V110" s="93" t="s">
        <v>1072</v>
      </c>
      <c r="W110" s="339" t="s">
        <v>1371</v>
      </c>
      <c r="X110" s="395"/>
      <c r="Y110" s="393"/>
      <c r="Z110" s="393"/>
      <c r="AA110" s="85"/>
      <c r="AB110" s="85"/>
      <c r="AC110" s="85"/>
      <c r="AD110" s="85"/>
      <c r="AE110" s="85"/>
      <c r="AF110" s="85"/>
      <c r="AG110" s="85"/>
      <c r="AH110" s="85"/>
      <c r="AI110" s="85"/>
      <c r="AJ110" s="85"/>
      <c r="AK110" s="85"/>
      <c r="AL110" s="85"/>
      <c r="AM110" s="85"/>
      <c r="AN110" s="85"/>
      <c r="AO110" s="85"/>
    </row>
    <row r="111" spans="1:41" s="91" customFormat="1" ht="12" customHeight="1" x14ac:dyDescent="0.25">
      <c r="A111" s="333"/>
      <c r="B111" s="415"/>
      <c r="C111" s="335"/>
      <c r="D111" s="336"/>
      <c r="E111" s="335"/>
      <c r="F111" s="338"/>
      <c r="G111" s="321"/>
      <c r="H111" s="321"/>
      <c r="I111" s="321"/>
      <c r="J111" s="338"/>
      <c r="K111" s="321"/>
      <c r="L111" s="321"/>
      <c r="M111" s="338"/>
      <c r="N111" s="328"/>
      <c r="O111" s="328"/>
      <c r="P111" s="328"/>
      <c r="Q111" s="396"/>
      <c r="R111" s="394"/>
      <c r="S111" s="394"/>
      <c r="T111" s="352"/>
      <c r="U111" s="413"/>
      <c r="V111" s="316" t="s">
        <v>1072</v>
      </c>
      <c r="W111" s="328"/>
      <c r="X111" s="396"/>
      <c r="Y111" s="394"/>
      <c r="Z111" s="394"/>
      <c r="AA111" s="85"/>
      <c r="AB111" s="85"/>
      <c r="AC111" s="85"/>
      <c r="AD111" s="85"/>
      <c r="AE111" s="85"/>
      <c r="AF111" s="85"/>
      <c r="AG111" s="85"/>
      <c r="AH111" s="85"/>
      <c r="AI111" s="85"/>
      <c r="AJ111" s="85"/>
      <c r="AK111" s="85"/>
      <c r="AL111" s="85"/>
      <c r="AM111" s="85"/>
      <c r="AN111" s="85"/>
      <c r="AO111" s="85"/>
    </row>
    <row r="112" spans="1:41" s="91" customFormat="1" ht="20.25" customHeight="1" x14ac:dyDescent="0.25">
      <c r="A112" s="333"/>
      <c r="B112" s="416"/>
      <c r="C112" s="335"/>
      <c r="D112" s="336"/>
      <c r="E112" s="335"/>
      <c r="F112" s="338"/>
      <c r="G112" s="321"/>
      <c r="H112" s="321"/>
      <c r="I112" s="321"/>
      <c r="J112" s="338"/>
      <c r="K112" s="321"/>
      <c r="L112" s="321"/>
      <c r="M112" s="338"/>
      <c r="N112" s="328"/>
      <c r="O112" s="328"/>
      <c r="P112" s="328"/>
      <c r="Q112" s="371"/>
      <c r="R112" s="369"/>
      <c r="S112" s="369"/>
      <c r="T112" s="352"/>
      <c r="U112" s="372"/>
      <c r="V112" s="316" t="s">
        <v>1072</v>
      </c>
      <c r="W112" s="328"/>
      <c r="X112" s="371"/>
      <c r="Y112" s="369"/>
      <c r="Z112" s="369"/>
      <c r="AA112" s="85"/>
      <c r="AB112" s="85"/>
      <c r="AC112" s="85"/>
      <c r="AD112" s="85"/>
      <c r="AE112" s="85"/>
      <c r="AF112" s="85"/>
      <c r="AG112" s="85"/>
      <c r="AH112" s="85"/>
      <c r="AI112" s="85"/>
      <c r="AJ112" s="85"/>
      <c r="AK112" s="85"/>
      <c r="AL112" s="85"/>
      <c r="AM112" s="85"/>
      <c r="AN112" s="85"/>
      <c r="AO112" s="85"/>
    </row>
    <row r="113" spans="1:41" s="91" customFormat="1" ht="52.5" customHeight="1" x14ac:dyDescent="0.25">
      <c r="A113" s="333">
        <v>36</v>
      </c>
      <c r="B113" s="414" t="s">
        <v>521</v>
      </c>
      <c r="C113" s="335" t="s">
        <v>549</v>
      </c>
      <c r="D113" s="336" t="s">
        <v>274</v>
      </c>
      <c r="E113" s="335" t="s">
        <v>1027</v>
      </c>
      <c r="F113" s="337"/>
      <c r="G113" s="330"/>
      <c r="H113" s="330"/>
      <c r="I113" s="321"/>
      <c r="J113" s="337"/>
      <c r="K113" s="321"/>
      <c r="L113" s="321"/>
      <c r="M113" s="337"/>
      <c r="N113" s="339" t="s">
        <v>1074</v>
      </c>
      <c r="O113" s="339" t="s">
        <v>1075</v>
      </c>
      <c r="P113" s="339" t="s">
        <v>1463</v>
      </c>
      <c r="Q113" s="395"/>
      <c r="R113" s="393"/>
      <c r="S113" s="393"/>
      <c r="T113" s="352">
        <v>1</v>
      </c>
      <c r="U113" s="339" t="s">
        <v>1380</v>
      </c>
      <c r="V113" s="339" t="s">
        <v>1075</v>
      </c>
      <c r="W113" s="403" t="s">
        <v>1372</v>
      </c>
      <c r="X113" s="395"/>
      <c r="Y113" s="393"/>
      <c r="Z113" s="393"/>
      <c r="AA113" s="85"/>
      <c r="AB113" s="85"/>
      <c r="AC113" s="85"/>
      <c r="AD113" s="85"/>
      <c r="AE113" s="85"/>
      <c r="AF113" s="85"/>
      <c r="AG113" s="85"/>
      <c r="AH113" s="85"/>
      <c r="AI113" s="85"/>
      <c r="AJ113" s="85"/>
      <c r="AK113" s="85"/>
      <c r="AL113" s="85"/>
      <c r="AM113" s="85"/>
      <c r="AN113" s="85"/>
      <c r="AO113" s="85"/>
    </row>
    <row r="114" spans="1:41" s="91" customFormat="1" ht="21.75" customHeight="1" x14ac:dyDescent="0.25">
      <c r="A114" s="333"/>
      <c r="B114" s="415"/>
      <c r="C114" s="335"/>
      <c r="D114" s="336"/>
      <c r="E114" s="335"/>
      <c r="F114" s="338"/>
      <c r="G114" s="321"/>
      <c r="H114" s="321"/>
      <c r="I114" s="321"/>
      <c r="J114" s="338"/>
      <c r="K114" s="321"/>
      <c r="L114" s="321"/>
      <c r="M114" s="338"/>
      <c r="N114" s="328"/>
      <c r="O114" s="328"/>
      <c r="P114" s="328"/>
      <c r="Q114" s="396"/>
      <c r="R114" s="394"/>
      <c r="S114" s="394"/>
      <c r="T114" s="352"/>
      <c r="U114" s="328"/>
      <c r="V114" s="328"/>
      <c r="W114" s="404"/>
      <c r="X114" s="396"/>
      <c r="Y114" s="394"/>
      <c r="Z114" s="394"/>
      <c r="AA114" s="85"/>
      <c r="AB114" s="85"/>
      <c r="AC114" s="85"/>
      <c r="AD114" s="85"/>
      <c r="AE114" s="85"/>
      <c r="AF114" s="85"/>
      <c r="AG114" s="85"/>
      <c r="AH114" s="85"/>
      <c r="AI114" s="85"/>
      <c r="AJ114" s="85"/>
      <c r="AK114" s="85"/>
      <c r="AL114" s="85"/>
      <c r="AM114" s="85"/>
      <c r="AN114" s="85"/>
      <c r="AO114" s="85"/>
    </row>
    <row r="115" spans="1:41" s="91" customFormat="1" ht="12" customHeight="1" x14ac:dyDescent="0.25">
      <c r="A115" s="333"/>
      <c r="B115" s="416"/>
      <c r="C115" s="335"/>
      <c r="D115" s="336"/>
      <c r="E115" s="335"/>
      <c r="F115" s="338"/>
      <c r="G115" s="321"/>
      <c r="H115" s="321"/>
      <c r="I115" s="321"/>
      <c r="J115" s="338"/>
      <c r="K115" s="321"/>
      <c r="L115" s="321"/>
      <c r="M115" s="338"/>
      <c r="N115" s="328"/>
      <c r="O115" s="328"/>
      <c r="P115" s="328"/>
      <c r="Q115" s="371"/>
      <c r="R115" s="369"/>
      <c r="S115" s="369"/>
      <c r="T115" s="352"/>
      <c r="U115" s="328"/>
      <c r="V115" s="328"/>
      <c r="W115" s="405"/>
      <c r="X115" s="371"/>
      <c r="Y115" s="369"/>
      <c r="Z115" s="369"/>
      <c r="AA115" s="85"/>
      <c r="AB115" s="85"/>
      <c r="AC115" s="85"/>
      <c r="AD115" s="85"/>
      <c r="AE115" s="85"/>
      <c r="AF115" s="85"/>
      <c r="AG115" s="85"/>
      <c r="AH115" s="85"/>
      <c r="AI115" s="85"/>
      <c r="AJ115" s="85"/>
      <c r="AK115" s="85"/>
      <c r="AL115" s="85"/>
      <c r="AM115" s="85"/>
      <c r="AN115" s="85"/>
      <c r="AO115" s="85"/>
    </row>
    <row r="116" spans="1:41" s="91" customFormat="1" ht="52.5" customHeight="1" x14ac:dyDescent="0.25">
      <c r="A116" s="333">
        <v>37</v>
      </c>
      <c r="B116" s="414" t="s">
        <v>521</v>
      </c>
      <c r="C116" s="335" t="s">
        <v>557</v>
      </c>
      <c r="D116" s="336" t="s">
        <v>344</v>
      </c>
      <c r="E116" s="335" t="s">
        <v>560</v>
      </c>
      <c r="F116" s="337"/>
      <c r="G116" s="330"/>
      <c r="H116" s="330"/>
      <c r="I116" s="321"/>
      <c r="J116" s="337"/>
      <c r="K116" s="321"/>
      <c r="L116" s="321"/>
      <c r="M116" s="337">
        <v>1</v>
      </c>
      <c r="N116" s="339" t="s">
        <v>1076</v>
      </c>
      <c r="O116" s="339" t="s">
        <v>1077</v>
      </c>
      <c r="P116" s="339" t="s">
        <v>1464</v>
      </c>
      <c r="Q116" s="395"/>
      <c r="R116" s="393"/>
      <c r="S116" s="393"/>
      <c r="T116" s="352">
        <v>1</v>
      </c>
      <c r="U116" s="412" t="s">
        <v>1323</v>
      </c>
      <c r="V116" s="412" t="s">
        <v>1077</v>
      </c>
      <c r="W116" s="403" t="s">
        <v>1373</v>
      </c>
      <c r="X116" s="395"/>
      <c r="Y116" s="393"/>
      <c r="Z116" s="393"/>
      <c r="AA116" s="85"/>
      <c r="AB116" s="85"/>
      <c r="AC116" s="85"/>
      <c r="AD116" s="85"/>
      <c r="AE116" s="85"/>
      <c r="AF116" s="85"/>
      <c r="AG116" s="85"/>
      <c r="AH116" s="85"/>
      <c r="AI116" s="85"/>
      <c r="AJ116" s="85"/>
      <c r="AK116" s="85"/>
      <c r="AL116" s="85"/>
      <c r="AM116" s="85"/>
      <c r="AN116" s="85"/>
      <c r="AO116" s="85"/>
    </row>
    <row r="117" spans="1:41" s="91" customFormat="1" ht="25.5" customHeight="1" x14ac:dyDescent="0.25">
      <c r="A117" s="333"/>
      <c r="B117" s="415"/>
      <c r="C117" s="335"/>
      <c r="D117" s="336"/>
      <c r="E117" s="335"/>
      <c r="F117" s="338"/>
      <c r="G117" s="321"/>
      <c r="H117" s="321"/>
      <c r="I117" s="321"/>
      <c r="J117" s="338"/>
      <c r="K117" s="321"/>
      <c r="L117" s="321"/>
      <c r="M117" s="338"/>
      <c r="N117" s="328"/>
      <c r="O117" s="328"/>
      <c r="P117" s="328"/>
      <c r="Q117" s="396"/>
      <c r="R117" s="394"/>
      <c r="S117" s="394"/>
      <c r="T117" s="352"/>
      <c r="U117" s="413"/>
      <c r="V117" s="413"/>
      <c r="W117" s="404"/>
      <c r="X117" s="396"/>
      <c r="Y117" s="394"/>
      <c r="Z117" s="394"/>
      <c r="AA117" s="85"/>
      <c r="AB117" s="85"/>
      <c r="AC117" s="85"/>
      <c r="AD117" s="85"/>
      <c r="AE117" s="85"/>
      <c r="AF117" s="85"/>
      <c r="AG117" s="85"/>
      <c r="AH117" s="85"/>
      <c r="AI117" s="85"/>
      <c r="AJ117" s="85"/>
      <c r="AK117" s="85"/>
      <c r="AL117" s="85"/>
      <c r="AM117" s="85"/>
      <c r="AN117" s="85"/>
      <c r="AO117" s="85"/>
    </row>
    <row r="118" spans="1:41" s="91" customFormat="1" ht="19.5" customHeight="1" x14ac:dyDescent="0.25">
      <c r="A118" s="333"/>
      <c r="B118" s="416"/>
      <c r="C118" s="335"/>
      <c r="D118" s="336"/>
      <c r="E118" s="335"/>
      <c r="F118" s="338"/>
      <c r="G118" s="321"/>
      <c r="H118" s="321"/>
      <c r="I118" s="321"/>
      <c r="J118" s="338"/>
      <c r="K118" s="321"/>
      <c r="L118" s="321"/>
      <c r="M118" s="338"/>
      <c r="N118" s="328"/>
      <c r="O118" s="328"/>
      <c r="P118" s="328"/>
      <c r="Q118" s="371"/>
      <c r="R118" s="369"/>
      <c r="S118" s="369"/>
      <c r="T118" s="352"/>
      <c r="U118" s="372"/>
      <c r="V118" s="372"/>
      <c r="W118" s="405"/>
      <c r="X118" s="371"/>
      <c r="Y118" s="369"/>
      <c r="Z118" s="369"/>
      <c r="AA118" s="85"/>
      <c r="AB118" s="85"/>
      <c r="AC118" s="85"/>
      <c r="AD118" s="85"/>
      <c r="AE118" s="85"/>
      <c r="AF118" s="85"/>
      <c r="AG118" s="85"/>
      <c r="AH118" s="85"/>
      <c r="AI118" s="85"/>
      <c r="AJ118" s="85"/>
      <c r="AK118" s="85"/>
      <c r="AL118" s="85"/>
      <c r="AM118" s="85"/>
      <c r="AN118" s="85"/>
      <c r="AO118" s="85"/>
    </row>
    <row r="119" spans="1:41" s="91" customFormat="1" ht="52.5" customHeight="1" x14ac:dyDescent="0.25">
      <c r="A119" s="333">
        <v>38</v>
      </c>
      <c r="B119" s="414" t="s">
        <v>521</v>
      </c>
      <c r="C119" s="335" t="s">
        <v>566</v>
      </c>
      <c r="D119" s="336" t="s">
        <v>344</v>
      </c>
      <c r="E119" s="335" t="s">
        <v>568</v>
      </c>
      <c r="F119" s="337"/>
      <c r="G119" s="330"/>
      <c r="H119" s="330"/>
      <c r="I119" s="321"/>
      <c r="J119" s="337"/>
      <c r="K119" s="321"/>
      <c r="L119" s="321"/>
      <c r="M119" s="337">
        <v>1</v>
      </c>
      <c r="N119" s="339" t="s">
        <v>1078</v>
      </c>
      <c r="O119" s="339" t="s">
        <v>1079</v>
      </c>
      <c r="P119" s="339" t="s">
        <v>1080</v>
      </c>
      <c r="Q119" s="395"/>
      <c r="R119" s="393"/>
      <c r="S119" s="393"/>
      <c r="T119" s="352">
        <v>1</v>
      </c>
      <c r="U119" s="316" t="s">
        <v>1381</v>
      </c>
      <c r="V119" s="316" t="s">
        <v>1324</v>
      </c>
      <c r="W119" s="339" t="s">
        <v>1374</v>
      </c>
      <c r="X119" s="395"/>
      <c r="Y119" s="393"/>
      <c r="Z119" s="393"/>
      <c r="AA119" s="85"/>
      <c r="AB119" s="85"/>
      <c r="AC119" s="85"/>
      <c r="AD119" s="85"/>
      <c r="AE119" s="85"/>
      <c r="AF119" s="85"/>
      <c r="AG119" s="85"/>
      <c r="AH119" s="85"/>
      <c r="AI119" s="85"/>
      <c r="AJ119" s="85"/>
      <c r="AK119" s="85"/>
      <c r="AL119" s="85"/>
      <c r="AM119" s="85"/>
      <c r="AN119" s="85"/>
      <c r="AO119" s="85"/>
    </row>
    <row r="120" spans="1:41" s="91" customFormat="1" ht="52.5" customHeight="1" x14ac:dyDescent="0.25">
      <c r="A120" s="333"/>
      <c r="B120" s="415"/>
      <c r="C120" s="335"/>
      <c r="D120" s="336"/>
      <c r="E120" s="335"/>
      <c r="F120" s="338"/>
      <c r="G120" s="321"/>
      <c r="H120" s="321"/>
      <c r="I120" s="321"/>
      <c r="J120" s="338"/>
      <c r="K120" s="321"/>
      <c r="L120" s="321"/>
      <c r="M120" s="338"/>
      <c r="N120" s="328"/>
      <c r="O120" s="328"/>
      <c r="P120" s="328"/>
      <c r="Q120" s="396"/>
      <c r="R120" s="394"/>
      <c r="S120" s="394"/>
      <c r="T120" s="352"/>
      <c r="U120" s="329"/>
      <c r="V120" s="329"/>
      <c r="W120" s="328"/>
      <c r="X120" s="396"/>
      <c r="Y120" s="394"/>
      <c r="Z120" s="394"/>
      <c r="AA120" s="85"/>
      <c r="AB120" s="85"/>
      <c r="AC120" s="85"/>
      <c r="AD120" s="85"/>
      <c r="AE120" s="85"/>
      <c r="AF120" s="85"/>
      <c r="AG120" s="85"/>
      <c r="AH120" s="85"/>
      <c r="AI120" s="85"/>
      <c r="AJ120" s="85"/>
      <c r="AK120" s="85"/>
      <c r="AL120" s="85"/>
      <c r="AM120" s="85"/>
      <c r="AN120" s="85"/>
      <c r="AO120" s="85"/>
    </row>
    <row r="121" spans="1:41" s="91" customFormat="1" ht="52.5" customHeight="1" x14ac:dyDescent="0.25">
      <c r="A121" s="333"/>
      <c r="B121" s="416"/>
      <c r="C121" s="335"/>
      <c r="D121" s="336"/>
      <c r="E121" s="335"/>
      <c r="F121" s="338"/>
      <c r="G121" s="321"/>
      <c r="H121" s="321"/>
      <c r="I121" s="321"/>
      <c r="J121" s="338"/>
      <c r="K121" s="321"/>
      <c r="L121" s="321"/>
      <c r="M121" s="338"/>
      <c r="N121" s="328"/>
      <c r="O121" s="328"/>
      <c r="P121" s="328"/>
      <c r="Q121" s="371"/>
      <c r="R121" s="369"/>
      <c r="S121" s="369"/>
      <c r="T121" s="352"/>
      <c r="U121" s="329"/>
      <c r="V121" s="329"/>
      <c r="W121" s="328"/>
      <c r="X121" s="371"/>
      <c r="Y121" s="369"/>
      <c r="Z121" s="369"/>
      <c r="AA121" s="85"/>
      <c r="AB121" s="85"/>
      <c r="AC121" s="85"/>
      <c r="AD121" s="85"/>
      <c r="AE121" s="85"/>
      <c r="AF121" s="85"/>
      <c r="AG121" s="85"/>
      <c r="AH121" s="85"/>
      <c r="AI121" s="85"/>
      <c r="AJ121" s="85"/>
      <c r="AK121" s="85"/>
      <c r="AL121" s="85"/>
      <c r="AM121" s="85"/>
      <c r="AN121" s="85"/>
      <c r="AO121" s="85"/>
    </row>
    <row r="122" spans="1:41" s="91" customFormat="1" ht="52.5" customHeight="1" x14ac:dyDescent="0.25">
      <c r="A122" s="406">
        <v>39</v>
      </c>
      <c r="B122" s="417" t="s">
        <v>572</v>
      </c>
      <c r="C122" s="335" t="s">
        <v>576</v>
      </c>
      <c r="D122" s="336" t="s">
        <v>274</v>
      </c>
      <c r="E122" s="335" t="s">
        <v>1328</v>
      </c>
      <c r="F122" s="347"/>
      <c r="G122" s="348"/>
      <c r="H122" s="348"/>
      <c r="I122" s="349"/>
      <c r="J122" s="347"/>
      <c r="K122" s="349"/>
      <c r="L122" s="349"/>
      <c r="M122" s="347">
        <v>1</v>
      </c>
      <c r="N122" s="350" t="s">
        <v>1081</v>
      </c>
      <c r="O122" s="372" t="s">
        <v>1082</v>
      </c>
      <c r="P122" s="418" t="s">
        <v>1083</v>
      </c>
      <c r="Q122" s="395"/>
      <c r="R122" s="393"/>
      <c r="S122" s="393"/>
      <c r="T122" s="375">
        <v>1</v>
      </c>
      <c r="U122" s="372" t="s">
        <v>1375</v>
      </c>
      <c r="V122" s="372" t="s">
        <v>1376</v>
      </c>
      <c r="W122" s="403" t="s">
        <v>1083</v>
      </c>
      <c r="X122" s="395"/>
      <c r="Y122" s="393"/>
      <c r="Z122" s="393"/>
      <c r="AA122" s="85"/>
      <c r="AB122" s="85"/>
      <c r="AC122" s="85"/>
      <c r="AD122" s="85"/>
      <c r="AE122" s="85"/>
      <c r="AF122" s="85"/>
      <c r="AG122" s="85"/>
      <c r="AH122" s="85"/>
      <c r="AI122" s="85"/>
      <c r="AJ122" s="85"/>
      <c r="AK122" s="85"/>
      <c r="AL122" s="85"/>
      <c r="AM122" s="85"/>
      <c r="AN122" s="85"/>
      <c r="AO122" s="85"/>
    </row>
    <row r="123" spans="1:41" s="91" customFormat="1" ht="52.5" customHeight="1" x14ac:dyDescent="0.25">
      <c r="A123" s="407"/>
      <c r="B123" s="417"/>
      <c r="C123" s="335"/>
      <c r="D123" s="336"/>
      <c r="E123" s="335"/>
      <c r="F123" s="338"/>
      <c r="G123" s="321"/>
      <c r="H123" s="321"/>
      <c r="I123" s="321"/>
      <c r="J123" s="338"/>
      <c r="K123" s="321"/>
      <c r="L123" s="321"/>
      <c r="M123" s="338"/>
      <c r="N123" s="328"/>
      <c r="O123" s="329"/>
      <c r="P123" s="419"/>
      <c r="Q123" s="396"/>
      <c r="R123" s="394"/>
      <c r="S123" s="394"/>
      <c r="T123" s="352"/>
      <c r="U123" s="329"/>
      <c r="V123" s="329"/>
      <c r="W123" s="404"/>
      <c r="X123" s="396"/>
      <c r="Y123" s="394"/>
      <c r="Z123" s="394"/>
      <c r="AA123" s="85"/>
      <c r="AB123" s="85"/>
      <c r="AC123" s="85"/>
      <c r="AD123" s="85"/>
      <c r="AE123" s="85"/>
      <c r="AF123" s="85"/>
      <c r="AG123" s="85"/>
      <c r="AH123" s="85"/>
      <c r="AI123" s="85"/>
      <c r="AJ123" s="85"/>
      <c r="AK123" s="85"/>
      <c r="AL123" s="85"/>
      <c r="AM123" s="85"/>
      <c r="AN123" s="85"/>
      <c r="AO123" s="85"/>
    </row>
    <row r="124" spans="1:41" s="91" customFormat="1" ht="52.5" customHeight="1" x14ac:dyDescent="0.25">
      <c r="A124" s="408"/>
      <c r="B124" s="417"/>
      <c r="C124" s="335"/>
      <c r="D124" s="336"/>
      <c r="E124" s="335"/>
      <c r="F124" s="338"/>
      <c r="G124" s="321"/>
      <c r="H124" s="321"/>
      <c r="I124" s="321"/>
      <c r="J124" s="338"/>
      <c r="K124" s="321"/>
      <c r="L124" s="321"/>
      <c r="M124" s="338"/>
      <c r="N124" s="328"/>
      <c r="O124" s="329"/>
      <c r="P124" s="420"/>
      <c r="Q124" s="371"/>
      <c r="R124" s="369"/>
      <c r="S124" s="369"/>
      <c r="T124" s="352"/>
      <c r="U124" s="329"/>
      <c r="V124" s="329"/>
      <c r="W124" s="405"/>
      <c r="X124" s="371"/>
      <c r="Y124" s="369"/>
      <c r="Z124" s="369"/>
      <c r="AA124" s="85"/>
      <c r="AB124" s="85"/>
      <c r="AC124" s="85"/>
      <c r="AD124" s="85"/>
      <c r="AE124" s="85"/>
      <c r="AF124" s="85"/>
      <c r="AG124" s="85"/>
      <c r="AH124" s="85"/>
      <c r="AI124" s="85"/>
      <c r="AJ124" s="85"/>
      <c r="AK124" s="85"/>
      <c r="AL124" s="85"/>
      <c r="AM124" s="85"/>
      <c r="AN124" s="85"/>
      <c r="AO124" s="85"/>
    </row>
    <row r="125" spans="1:41" s="91" customFormat="1" ht="52.5" customHeight="1" x14ac:dyDescent="0.25">
      <c r="A125" s="406">
        <v>40</v>
      </c>
      <c r="B125" s="417" t="s">
        <v>572</v>
      </c>
      <c r="C125" s="335" t="s">
        <v>587</v>
      </c>
      <c r="D125" s="336" t="s">
        <v>274</v>
      </c>
      <c r="E125" s="335" t="s">
        <v>1329</v>
      </c>
      <c r="F125" s="337"/>
      <c r="G125" s="330"/>
      <c r="H125" s="330"/>
      <c r="I125" s="321"/>
      <c r="J125" s="337"/>
      <c r="K125" s="321"/>
      <c r="L125" s="321"/>
      <c r="M125" s="337">
        <v>1</v>
      </c>
      <c r="N125" s="339" t="s">
        <v>1084</v>
      </c>
      <c r="O125" s="316" t="s">
        <v>1085</v>
      </c>
      <c r="P125" s="418" t="s">
        <v>1086</v>
      </c>
      <c r="Q125" s="395"/>
      <c r="R125" s="393"/>
      <c r="S125" s="393"/>
      <c r="T125" s="352">
        <v>1</v>
      </c>
      <c r="U125" s="372" t="s">
        <v>1377</v>
      </c>
      <c r="V125" s="316" t="s">
        <v>1087</v>
      </c>
      <c r="W125" s="403" t="s">
        <v>1378</v>
      </c>
      <c r="X125" s="395"/>
      <c r="Y125" s="393"/>
      <c r="Z125" s="393"/>
      <c r="AA125" s="85"/>
      <c r="AB125" s="85"/>
      <c r="AC125" s="85"/>
      <c r="AD125" s="85"/>
      <c r="AE125" s="85"/>
      <c r="AF125" s="85"/>
      <c r="AG125" s="85"/>
      <c r="AH125" s="85"/>
      <c r="AI125" s="85"/>
      <c r="AJ125" s="85"/>
      <c r="AK125" s="85"/>
      <c r="AL125" s="85"/>
      <c r="AM125" s="85"/>
      <c r="AN125" s="85"/>
      <c r="AO125" s="85"/>
    </row>
    <row r="126" spans="1:41" s="91" customFormat="1" ht="52.5" customHeight="1" x14ac:dyDescent="0.25">
      <c r="A126" s="407"/>
      <c r="B126" s="417"/>
      <c r="C126" s="335"/>
      <c r="D126" s="336"/>
      <c r="E126" s="335"/>
      <c r="F126" s="338"/>
      <c r="G126" s="321"/>
      <c r="H126" s="321"/>
      <c r="I126" s="321"/>
      <c r="J126" s="338"/>
      <c r="K126" s="321"/>
      <c r="L126" s="321"/>
      <c r="M126" s="338"/>
      <c r="N126" s="328"/>
      <c r="O126" s="329"/>
      <c r="P126" s="419"/>
      <c r="Q126" s="396"/>
      <c r="R126" s="394"/>
      <c r="S126" s="394"/>
      <c r="T126" s="352"/>
      <c r="U126" s="329"/>
      <c r="V126" s="329"/>
      <c r="W126" s="404"/>
      <c r="X126" s="396"/>
      <c r="Y126" s="394"/>
      <c r="Z126" s="394"/>
      <c r="AA126" s="85"/>
      <c r="AB126" s="85"/>
      <c r="AC126" s="85"/>
      <c r="AD126" s="85"/>
      <c r="AE126" s="85"/>
      <c r="AF126" s="85"/>
      <c r="AG126" s="85"/>
      <c r="AH126" s="85"/>
      <c r="AI126" s="85"/>
      <c r="AJ126" s="85"/>
      <c r="AK126" s="85"/>
      <c r="AL126" s="85"/>
      <c r="AM126" s="85"/>
      <c r="AN126" s="85"/>
      <c r="AO126" s="85"/>
    </row>
    <row r="127" spans="1:41" s="91" customFormat="1" ht="52.5" customHeight="1" x14ac:dyDescent="0.25">
      <c r="A127" s="408"/>
      <c r="B127" s="417"/>
      <c r="C127" s="335"/>
      <c r="D127" s="336"/>
      <c r="E127" s="335"/>
      <c r="F127" s="338"/>
      <c r="G127" s="321"/>
      <c r="H127" s="321"/>
      <c r="I127" s="321"/>
      <c r="J127" s="338"/>
      <c r="K127" s="321"/>
      <c r="L127" s="321"/>
      <c r="M127" s="338"/>
      <c r="N127" s="328"/>
      <c r="O127" s="329"/>
      <c r="P127" s="420"/>
      <c r="Q127" s="371"/>
      <c r="R127" s="369"/>
      <c r="S127" s="369"/>
      <c r="T127" s="352"/>
      <c r="U127" s="329"/>
      <c r="V127" s="329"/>
      <c r="W127" s="405"/>
      <c r="X127" s="371"/>
      <c r="Y127" s="369"/>
      <c r="Z127" s="369"/>
      <c r="AA127" s="85"/>
      <c r="AB127" s="85"/>
      <c r="AC127" s="85"/>
      <c r="AD127" s="85"/>
      <c r="AE127" s="85"/>
      <c r="AF127" s="85"/>
      <c r="AG127" s="85"/>
      <c r="AH127" s="85"/>
      <c r="AI127" s="85"/>
      <c r="AJ127" s="85"/>
      <c r="AK127" s="85"/>
      <c r="AL127" s="85"/>
      <c r="AM127" s="85"/>
      <c r="AN127" s="85"/>
      <c r="AO127" s="85"/>
    </row>
    <row r="128" spans="1:41" s="91" customFormat="1" ht="52.5" customHeight="1" x14ac:dyDescent="0.25">
      <c r="A128" s="406">
        <v>41</v>
      </c>
      <c r="B128" s="409" t="s">
        <v>572</v>
      </c>
      <c r="C128" s="335" t="s">
        <v>600</v>
      </c>
      <c r="D128" s="336" t="s">
        <v>274</v>
      </c>
      <c r="E128" s="335" t="s">
        <v>1088</v>
      </c>
      <c r="F128" s="337"/>
      <c r="G128" s="330"/>
      <c r="H128" s="330"/>
      <c r="I128" s="321"/>
      <c r="J128" s="337"/>
      <c r="K128" s="321"/>
      <c r="L128" s="321"/>
      <c r="M128" s="337">
        <v>1</v>
      </c>
      <c r="N128" s="339" t="s">
        <v>1089</v>
      </c>
      <c r="O128" s="316" t="s">
        <v>1090</v>
      </c>
      <c r="P128" s="418" t="s">
        <v>1091</v>
      </c>
      <c r="Q128" s="395"/>
      <c r="R128" s="393"/>
      <c r="S128" s="393"/>
      <c r="T128" s="375">
        <v>1</v>
      </c>
      <c r="U128" s="372" t="s">
        <v>1382</v>
      </c>
      <c r="V128" s="316" t="s">
        <v>1092</v>
      </c>
      <c r="W128" s="403" t="s">
        <v>1383</v>
      </c>
      <c r="X128" s="395"/>
      <c r="Y128" s="393"/>
      <c r="Z128" s="393"/>
      <c r="AA128" s="85"/>
      <c r="AB128" s="85"/>
      <c r="AC128" s="85"/>
      <c r="AD128" s="85"/>
      <c r="AE128" s="85"/>
      <c r="AF128" s="85"/>
      <c r="AG128" s="85"/>
      <c r="AH128" s="85"/>
      <c r="AI128" s="85"/>
      <c r="AJ128" s="85"/>
      <c r="AK128" s="85"/>
      <c r="AL128" s="85"/>
      <c r="AM128" s="85"/>
      <c r="AN128" s="85"/>
      <c r="AO128" s="85"/>
    </row>
    <row r="129" spans="1:41" s="91" customFormat="1" ht="52.5" customHeight="1" x14ac:dyDescent="0.25">
      <c r="A129" s="407"/>
      <c r="B129" s="409"/>
      <c r="C129" s="335"/>
      <c r="D129" s="336"/>
      <c r="E129" s="335"/>
      <c r="F129" s="338"/>
      <c r="G129" s="321"/>
      <c r="H129" s="321"/>
      <c r="I129" s="321"/>
      <c r="J129" s="338"/>
      <c r="K129" s="321"/>
      <c r="L129" s="321"/>
      <c r="M129" s="338"/>
      <c r="N129" s="328"/>
      <c r="O129" s="329"/>
      <c r="P129" s="419"/>
      <c r="Q129" s="396"/>
      <c r="R129" s="394"/>
      <c r="S129" s="394"/>
      <c r="T129" s="352"/>
      <c r="U129" s="329"/>
      <c r="V129" s="329"/>
      <c r="W129" s="404"/>
      <c r="X129" s="396"/>
      <c r="Y129" s="394"/>
      <c r="Z129" s="394"/>
      <c r="AA129" s="85"/>
      <c r="AB129" s="85"/>
      <c r="AC129" s="85"/>
      <c r="AD129" s="85"/>
      <c r="AE129" s="85"/>
      <c r="AF129" s="85"/>
      <c r="AG129" s="85"/>
      <c r="AH129" s="85"/>
      <c r="AI129" s="85"/>
      <c r="AJ129" s="85"/>
      <c r="AK129" s="85"/>
      <c r="AL129" s="85"/>
      <c r="AM129" s="85"/>
      <c r="AN129" s="85"/>
      <c r="AO129" s="85"/>
    </row>
    <row r="130" spans="1:41" s="91" customFormat="1" ht="52.5" customHeight="1" x14ac:dyDescent="0.25">
      <c r="A130" s="408"/>
      <c r="B130" s="409"/>
      <c r="C130" s="335"/>
      <c r="D130" s="336"/>
      <c r="E130" s="335"/>
      <c r="F130" s="338"/>
      <c r="G130" s="321"/>
      <c r="H130" s="321"/>
      <c r="I130" s="321"/>
      <c r="J130" s="338"/>
      <c r="K130" s="321"/>
      <c r="L130" s="321"/>
      <c r="M130" s="338"/>
      <c r="N130" s="328"/>
      <c r="O130" s="329"/>
      <c r="P130" s="420"/>
      <c r="Q130" s="371"/>
      <c r="R130" s="369"/>
      <c r="S130" s="369"/>
      <c r="T130" s="352"/>
      <c r="U130" s="329"/>
      <c r="V130" s="329"/>
      <c r="W130" s="405"/>
      <c r="X130" s="371"/>
      <c r="Y130" s="369"/>
      <c r="Z130" s="369"/>
      <c r="AA130" s="85"/>
      <c r="AB130" s="85"/>
      <c r="AC130" s="85"/>
      <c r="AD130" s="85"/>
      <c r="AE130" s="85"/>
      <c r="AF130" s="85"/>
      <c r="AG130" s="85"/>
      <c r="AH130" s="85"/>
      <c r="AI130" s="85"/>
      <c r="AJ130" s="85"/>
      <c r="AK130" s="85"/>
      <c r="AL130" s="85"/>
      <c r="AM130" s="85"/>
      <c r="AN130" s="85"/>
      <c r="AO130" s="85"/>
    </row>
    <row r="131" spans="1:41" s="91" customFormat="1" ht="52.5" customHeight="1" x14ac:dyDescent="0.25">
      <c r="A131" s="406">
        <v>42</v>
      </c>
      <c r="B131" s="409" t="s">
        <v>572</v>
      </c>
      <c r="C131" s="335" t="s">
        <v>1093</v>
      </c>
      <c r="D131" s="336" t="s">
        <v>344</v>
      </c>
      <c r="E131" s="335" t="s">
        <v>612</v>
      </c>
      <c r="F131" s="337"/>
      <c r="G131" s="330"/>
      <c r="H131" s="330"/>
      <c r="I131" s="321"/>
      <c r="J131" s="337"/>
      <c r="K131" s="321"/>
      <c r="L131" s="321"/>
      <c r="M131" s="337">
        <v>1</v>
      </c>
      <c r="N131" s="339" t="s">
        <v>1094</v>
      </c>
      <c r="O131" s="316" t="s">
        <v>1095</v>
      </c>
      <c r="P131" s="418" t="s">
        <v>1096</v>
      </c>
      <c r="Q131" s="395"/>
      <c r="R131" s="393"/>
      <c r="S131" s="393"/>
      <c r="T131" s="375">
        <v>1</v>
      </c>
      <c r="U131" s="372" t="s">
        <v>1097</v>
      </c>
      <c r="V131" s="316" t="s">
        <v>1092</v>
      </c>
      <c r="W131" s="403" t="s">
        <v>1384</v>
      </c>
      <c r="X131" s="395"/>
      <c r="Y131" s="393"/>
      <c r="Z131" s="393"/>
      <c r="AA131" s="85"/>
      <c r="AB131" s="85"/>
      <c r="AC131" s="85"/>
      <c r="AD131" s="85"/>
      <c r="AE131" s="85"/>
      <c r="AF131" s="85"/>
      <c r="AG131" s="85"/>
      <c r="AH131" s="85"/>
      <c r="AI131" s="85"/>
      <c r="AJ131" s="85"/>
      <c r="AK131" s="85"/>
      <c r="AL131" s="85"/>
      <c r="AM131" s="85"/>
      <c r="AN131" s="85"/>
      <c r="AO131" s="85"/>
    </row>
    <row r="132" spans="1:41" s="91" customFormat="1" ht="52.5" customHeight="1" x14ac:dyDescent="0.25">
      <c r="A132" s="407"/>
      <c r="B132" s="409"/>
      <c r="C132" s="335"/>
      <c r="D132" s="336"/>
      <c r="E132" s="335"/>
      <c r="F132" s="338"/>
      <c r="G132" s="321"/>
      <c r="H132" s="321"/>
      <c r="I132" s="321"/>
      <c r="J132" s="338"/>
      <c r="K132" s="321"/>
      <c r="L132" s="321"/>
      <c r="M132" s="338"/>
      <c r="N132" s="328"/>
      <c r="O132" s="329"/>
      <c r="P132" s="419"/>
      <c r="Q132" s="396"/>
      <c r="R132" s="394"/>
      <c r="S132" s="394"/>
      <c r="T132" s="352"/>
      <c r="U132" s="329"/>
      <c r="V132" s="329"/>
      <c r="W132" s="404"/>
      <c r="X132" s="396"/>
      <c r="Y132" s="394"/>
      <c r="Z132" s="394"/>
      <c r="AA132" s="85"/>
      <c r="AB132" s="85"/>
      <c r="AC132" s="85"/>
      <c r="AD132" s="85"/>
      <c r="AE132" s="85"/>
      <c r="AF132" s="85"/>
      <c r="AG132" s="85"/>
      <c r="AH132" s="85"/>
      <c r="AI132" s="85"/>
      <c r="AJ132" s="85"/>
      <c r="AK132" s="85"/>
      <c r="AL132" s="85"/>
      <c r="AM132" s="85"/>
      <c r="AN132" s="85"/>
      <c r="AO132" s="85"/>
    </row>
    <row r="133" spans="1:41" s="91" customFormat="1" ht="52.5" customHeight="1" x14ac:dyDescent="0.25">
      <c r="A133" s="408"/>
      <c r="B133" s="409"/>
      <c r="C133" s="335"/>
      <c r="D133" s="336"/>
      <c r="E133" s="335"/>
      <c r="F133" s="338"/>
      <c r="G133" s="321"/>
      <c r="H133" s="321"/>
      <c r="I133" s="321"/>
      <c r="J133" s="338"/>
      <c r="K133" s="321"/>
      <c r="L133" s="321"/>
      <c r="M133" s="338"/>
      <c r="N133" s="328"/>
      <c r="O133" s="329"/>
      <c r="P133" s="420"/>
      <c r="Q133" s="371"/>
      <c r="R133" s="369"/>
      <c r="S133" s="369"/>
      <c r="T133" s="352"/>
      <c r="U133" s="329"/>
      <c r="V133" s="329"/>
      <c r="W133" s="405"/>
      <c r="X133" s="371"/>
      <c r="Y133" s="369"/>
      <c r="Z133" s="369"/>
      <c r="AA133" s="85"/>
      <c r="AB133" s="85"/>
      <c r="AC133" s="85"/>
      <c r="AD133" s="85"/>
      <c r="AE133" s="85"/>
      <c r="AF133" s="85"/>
      <c r="AG133" s="85"/>
      <c r="AH133" s="85"/>
      <c r="AI133" s="85"/>
      <c r="AJ133" s="85"/>
      <c r="AK133" s="85"/>
      <c r="AL133" s="85"/>
      <c r="AM133" s="85"/>
      <c r="AN133" s="85"/>
      <c r="AO133" s="85"/>
    </row>
    <row r="134" spans="1:41" s="91" customFormat="1" ht="52.5" customHeight="1" x14ac:dyDescent="0.25">
      <c r="A134" s="406">
        <v>43</v>
      </c>
      <c r="B134" s="409" t="s">
        <v>572</v>
      </c>
      <c r="C134" s="335" t="s">
        <v>1098</v>
      </c>
      <c r="D134" s="336" t="s">
        <v>344</v>
      </c>
      <c r="E134" s="335" t="s">
        <v>617</v>
      </c>
      <c r="F134" s="337"/>
      <c r="G134" s="330"/>
      <c r="H134" s="330"/>
      <c r="I134" s="321"/>
      <c r="J134" s="337"/>
      <c r="K134" s="321"/>
      <c r="L134" s="321"/>
      <c r="M134" s="337">
        <v>1</v>
      </c>
      <c r="N134" s="339" t="s">
        <v>1099</v>
      </c>
      <c r="O134" s="316" t="s">
        <v>1100</v>
      </c>
      <c r="P134" s="418" t="s">
        <v>1101</v>
      </c>
      <c r="Q134" s="395"/>
      <c r="R134" s="393"/>
      <c r="S134" s="393"/>
      <c r="T134" s="375">
        <v>1</v>
      </c>
      <c r="U134" s="339" t="s">
        <v>1385</v>
      </c>
      <c r="V134" s="316" t="s">
        <v>1100</v>
      </c>
      <c r="W134" s="403" t="s">
        <v>1101</v>
      </c>
      <c r="X134" s="395"/>
      <c r="Y134" s="393"/>
      <c r="Z134" s="393"/>
      <c r="AA134" s="85"/>
      <c r="AB134" s="85"/>
      <c r="AC134" s="85"/>
      <c r="AD134" s="85"/>
      <c r="AE134" s="85"/>
      <c r="AF134" s="85"/>
      <c r="AG134" s="85"/>
      <c r="AH134" s="85"/>
      <c r="AI134" s="85"/>
      <c r="AJ134" s="85"/>
      <c r="AK134" s="85"/>
      <c r="AL134" s="85"/>
      <c r="AM134" s="85"/>
      <c r="AN134" s="85"/>
      <c r="AO134" s="85"/>
    </row>
    <row r="135" spans="1:41" s="91" customFormat="1" ht="52.5" customHeight="1" x14ac:dyDescent="0.25">
      <c r="A135" s="407"/>
      <c r="B135" s="409"/>
      <c r="C135" s="335"/>
      <c r="D135" s="336"/>
      <c r="E135" s="335"/>
      <c r="F135" s="338"/>
      <c r="G135" s="321"/>
      <c r="H135" s="321"/>
      <c r="I135" s="321"/>
      <c r="J135" s="338"/>
      <c r="K135" s="321"/>
      <c r="L135" s="321"/>
      <c r="M135" s="338"/>
      <c r="N135" s="328"/>
      <c r="O135" s="329"/>
      <c r="P135" s="419"/>
      <c r="Q135" s="396"/>
      <c r="R135" s="394"/>
      <c r="S135" s="394"/>
      <c r="T135" s="352"/>
      <c r="U135" s="328"/>
      <c r="V135" s="329"/>
      <c r="W135" s="404"/>
      <c r="X135" s="396"/>
      <c r="Y135" s="394"/>
      <c r="Z135" s="394"/>
      <c r="AA135" s="85"/>
      <c r="AB135" s="85"/>
      <c r="AC135" s="85"/>
      <c r="AD135" s="85"/>
      <c r="AE135" s="85"/>
      <c r="AF135" s="85"/>
      <c r="AG135" s="85"/>
      <c r="AH135" s="85"/>
      <c r="AI135" s="85"/>
      <c r="AJ135" s="85"/>
      <c r="AK135" s="85"/>
      <c r="AL135" s="85"/>
      <c r="AM135" s="85"/>
      <c r="AN135" s="85"/>
      <c r="AO135" s="85"/>
    </row>
    <row r="136" spans="1:41" s="91" customFormat="1" ht="52.5" customHeight="1" x14ac:dyDescent="0.25">
      <c r="A136" s="408"/>
      <c r="B136" s="409"/>
      <c r="C136" s="335"/>
      <c r="D136" s="336"/>
      <c r="E136" s="335"/>
      <c r="F136" s="338"/>
      <c r="G136" s="321"/>
      <c r="H136" s="321"/>
      <c r="I136" s="321"/>
      <c r="J136" s="338"/>
      <c r="K136" s="321"/>
      <c r="L136" s="321"/>
      <c r="M136" s="338"/>
      <c r="N136" s="328"/>
      <c r="O136" s="329"/>
      <c r="P136" s="420"/>
      <c r="Q136" s="371"/>
      <c r="R136" s="369"/>
      <c r="S136" s="369"/>
      <c r="T136" s="352"/>
      <c r="U136" s="328"/>
      <c r="V136" s="329"/>
      <c r="W136" s="405"/>
      <c r="X136" s="371"/>
      <c r="Y136" s="369"/>
      <c r="Z136" s="369"/>
      <c r="AA136" s="85"/>
      <c r="AB136" s="85"/>
      <c r="AC136" s="85"/>
      <c r="AD136" s="85"/>
      <c r="AE136" s="85"/>
      <c r="AF136" s="85"/>
      <c r="AG136" s="85"/>
      <c r="AH136" s="85"/>
      <c r="AI136" s="85"/>
      <c r="AJ136" s="85"/>
      <c r="AK136" s="85"/>
      <c r="AL136" s="85"/>
      <c r="AM136" s="85"/>
      <c r="AN136" s="85"/>
      <c r="AO136" s="85"/>
    </row>
    <row r="137" spans="1:41" s="91" customFormat="1" ht="52.5" customHeight="1" x14ac:dyDescent="0.25">
      <c r="A137" s="406">
        <v>44</v>
      </c>
      <c r="B137" s="409" t="s">
        <v>572</v>
      </c>
      <c r="C137" s="335" t="s">
        <v>1102</v>
      </c>
      <c r="D137" s="336" t="s">
        <v>344</v>
      </c>
      <c r="E137" s="335" t="s">
        <v>624</v>
      </c>
      <c r="F137" s="337"/>
      <c r="G137" s="330"/>
      <c r="H137" s="330"/>
      <c r="I137" s="321"/>
      <c r="J137" s="337"/>
      <c r="K137" s="321"/>
      <c r="L137" s="321"/>
      <c r="M137" s="337">
        <v>1</v>
      </c>
      <c r="N137" s="339" t="s">
        <v>1103</v>
      </c>
      <c r="O137" s="316" t="s">
        <v>1104</v>
      </c>
      <c r="P137" s="418" t="s">
        <v>1105</v>
      </c>
      <c r="Q137" s="395"/>
      <c r="R137" s="393"/>
      <c r="S137" s="393"/>
      <c r="T137" s="274">
        <v>1</v>
      </c>
      <c r="U137" s="320" t="s">
        <v>1106</v>
      </c>
      <c r="V137" s="320" t="s">
        <v>1107</v>
      </c>
      <c r="W137" s="403" t="s">
        <v>1386</v>
      </c>
      <c r="X137" s="395"/>
      <c r="Y137" s="393"/>
      <c r="Z137" s="393"/>
      <c r="AA137" s="85"/>
      <c r="AB137" s="85"/>
      <c r="AC137" s="85"/>
      <c r="AD137" s="85"/>
      <c r="AE137" s="85"/>
      <c r="AF137" s="85"/>
      <c r="AG137" s="85"/>
      <c r="AH137" s="85"/>
      <c r="AI137" s="85"/>
      <c r="AJ137" s="85"/>
      <c r="AK137" s="85"/>
      <c r="AL137" s="85"/>
      <c r="AM137" s="85"/>
      <c r="AN137" s="85"/>
      <c r="AO137" s="85"/>
    </row>
    <row r="138" spans="1:41" s="91" customFormat="1" ht="52.5" customHeight="1" x14ac:dyDescent="0.25">
      <c r="A138" s="407"/>
      <c r="B138" s="409"/>
      <c r="C138" s="335"/>
      <c r="D138" s="336"/>
      <c r="E138" s="335"/>
      <c r="F138" s="338"/>
      <c r="G138" s="321"/>
      <c r="H138" s="321"/>
      <c r="I138" s="321"/>
      <c r="J138" s="338"/>
      <c r="K138" s="321"/>
      <c r="L138" s="321"/>
      <c r="M138" s="338"/>
      <c r="N138" s="328"/>
      <c r="O138" s="329"/>
      <c r="P138" s="419"/>
      <c r="Q138" s="396"/>
      <c r="R138" s="394"/>
      <c r="S138" s="394"/>
      <c r="T138" s="277"/>
      <c r="U138" s="320"/>
      <c r="V138" s="320"/>
      <c r="W138" s="404"/>
      <c r="X138" s="396"/>
      <c r="Y138" s="394"/>
      <c r="Z138" s="394"/>
      <c r="AA138" s="85"/>
      <c r="AB138" s="85"/>
      <c r="AC138" s="85"/>
      <c r="AD138" s="85"/>
      <c r="AE138" s="85"/>
      <c r="AF138" s="85"/>
      <c r="AG138" s="85"/>
      <c r="AH138" s="85"/>
      <c r="AI138" s="85"/>
      <c r="AJ138" s="85"/>
      <c r="AK138" s="85"/>
      <c r="AL138" s="85"/>
      <c r="AM138" s="85"/>
      <c r="AN138" s="85"/>
      <c r="AO138" s="85"/>
    </row>
    <row r="139" spans="1:41" s="91" customFormat="1" ht="52.5" customHeight="1" x14ac:dyDescent="0.25">
      <c r="A139" s="408"/>
      <c r="B139" s="409"/>
      <c r="C139" s="335"/>
      <c r="D139" s="336"/>
      <c r="E139" s="335"/>
      <c r="F139" s="338"/>
      <c r="G139" s="321"/>
      <c r="H139" s="321"/>
      <c r="I139" s="321"/>
      <c r="J139" s="338"/>
      <c r="K139" s="321"/>
      <c r="L139" s="321"/>
      <c r="M139" s="338"/>
      <c r="N139" s="328"/>
      <c r="O139" s="329"/>
      <c r="P139" s="420"/>
      <c r="Q139" s="371"/>
      <c r="R139" s="369"/>
      <c r="S139" s="369"/>
      <c r="T139" s="278"/>
      <c r="U139" s="421"/>
      <c r="V139" s="421"/>
      <c r="W139" s="405"/>
      <c r="X139" s="371"/>
      <c r="Y139" s="369"/>
      <c r="Z139" s="369"/>
      <c r="AA139" s="85"/>
      <c r="AB139" s="85"/>
      <c r="AC139" s="85"/>
      <c r="AD139" s="85"/>
      <c r="AE139" s="85"/>
      <c r="AF139" s="85"/>
      <c r="AG139" s="85"/>
      <c r="AH139" s="85"/>
      <c r="AI139" s="85"/>
      <c r="AJ139" s="85"/>
      <c r="AK139" s="85"/>
      <c r="AL139" s="85"/>
      <c r="AM139" s="85"/>
      <c r="AN139" s="85"/>
      <c r="AO139" s="85"/>
    </row>
    <row r="140" spans="1:41" s="91" customFormat="1" ht="52.5" customHeight="1" x14ac:dyDescent="0.25">
      <c r="A140" s="406">
        <v>45</v>
      </c>
      <c r="B140" s="409" t="s">
        <v>572</v>
      </c>
      <c r="C140" s="335" t="s">
        <v>1108</v>
      </c>
      <c r="D140" s="336" t="s">
        <v>247</v>
      </c>
      <c r="E140" s="335" t="s">
        <v>1330</v>
      </c>
      <c r="F140" s="337"/>
      <c r="G140" s="330"/>
      <c r="H140" s="330"/>
      <c r="I140" s="321"/>
      <c r="J140" s="337"/>
      <c r="K140" s="321"/>
      <c r="L140" s="321"/>
      <c r="M140" s="337">
        <v>1</v>
      </c>
      <c r="N140" s="339" t="s">
        <v>1109</v>
      </c>
      <c r="O140" s="316" t="s">
        <v>1110</v>
      </c>
      <c r="P140" s="418" t="s">
        <v>1111</v>
      </c>
      <c r="Q140" s="395"/>
      <c r="R140" s="393"/>
      <c r="S140" s="393"/>
      <c r="T140" s="274">
        <v>1</v>
      </c>
      <c r="U140" s="320" t="s">
        <v>1112</v>
      </c>
      <c r="V140" s="320" t="s">
        <v>1113</v>
      </c>
      <c r="W140" s="403" t="s">
        <v>1388</v>
      </c>
      <c r="X140" s="395"/>
      <c r="Y140" s="393"/>
      <c r="Z140" s="393"/>
      <c r="AA140" s="85"/>
      <c r="AB140" s="85"/>
      <c r="AC140" s="85"/>
      <c r="AD140" s="85"/>
      <c r="AE140" s="85"/>
      <c r="AF140" s="85"/>
      <c r="AG140" s="85"/>
      <c r="AH140" s="85"/>
      <c r="AI140" s="85"/>
      <c r="AJ140" s="85"/>
      <c r="AK140" s="85"/>
      <c r="AL140" s="85"/>
      <c r="AM140" s="85"/>
      <c r="AN140" s="85"/>
      <c r="AO140" s="85"/>
    </row>
    <row r="141" spans="1:41" s="91" customFormat="1" ht="52.5" customHeight="1" x14ac:dyDescent="0.25">
      <c r="A141" s="407"/>
      <c r="B141" s="409"/>
      <c r="C141" s="335"/>
      <c r="D141" s="336"/>
      <c r="E141" s="335"/>
      <c r="F141" s="338"/>
      <c r="G141" s="321"/>
      <c r="H141" s="321"/>
      <c r="I141" s="321"/>
      <c r="J141" s="338"/>
      <c r="K141" s="321"/>
      <c r="L141" s="321"/>
      <c r="M141" s="338"/>
      <c r="N141" s="328"/>
      <c r="O141" s="329"/>
      <c r="P141" s="419"/>
      <c r="Q141" s="396"/>
      <c r="R141" s="394"/>
      <c r="S141" s="394"/>
      <c r="T141" s="277"/>
      <c r="U141" s="320"/>
      <c r="V141" s="320"/>
      <c r="W141" s="404"/>
      <c r="X141" s="396"/>
      <c r="Y141" s="394"/>
      <c r="Z141" s="394"/>
      <c r="AA141" s="85"/>
      <c r="AB141" s="85"/>
      <c r="AC141" s="85"/>
      <c r="AD141" s="85"/>
      <c r="AE141" s="85"/>
      <c r="AF141" s="85"/>
      <c r="AG141" s="85"/>
      <c r="AH141" s="85"/>
      <c r="AI141" s="85"/>
      <c r="AJ141" s="85"/>
      <c r="AK141" s="85"/>
      <c r="AL141" s="85"/>
      <c r="AM141" s="85"/>
      <c r="AN141" s="85"/>
      <c r="AO141" s="85"/>
    </row>
    <row r="142" spans="1:41" s="91" customFormat="1" ht="52.5" customHeight="1" x14ac:dyDescent="0.25">
      <c r="A142" s="408"/>
      <c r="B142" s="409"/>
      <c r="C142" s="335"/>
      <c r="D142" s="336"/>
      <c r="E142" s="335"/>
      <c r="F142" s="338"/>
      <c r="G142" s="321"/>
      <c r="H142" s="321"/>
      <c r="I142" s="321"/>
      <c r="J142" s="338"/>
      <c r="K142" s="321"/>
      <c r="L142" s="321"/>
      <c r="M142" s="338"/>
      <c r="N142" s="328"/>
      <c r="O142" s="329"/>
      <c r="P142" s="420"/>
      <c r="Q142" s="371"/>
      <c r="R142" s="369"/>
      <c r="S142" s="369"/>
      <c r="T142" s="278"/>
      <c r="U142" s="421"/>
      <c r="V142" s="421"/>
      <c r="W142" s="405"/>
      <c r="X142" s="371"/>
      <c r="Y142" s="369"/>
      <c r="Z142" s="369"/>
      <c r="AA142" s="85"/>
      <c r="AB142" s="85"/>
      <c r="AC142" s="85"/>
      <c r="AD142" s="85"/>
      <c r="AE142" s="85"/>
      <c r="AF142" s="85"/>
      <c r="AG142" s="85"/>
      <c r="AH142" s="85"/>
      <c r="AI142" s="85"/>
      <c r="AJ142" s="85"/>
      <c r="AK142" s="85"/>
      <c r="AL142" s="85"/>
      <c r="AM142" s="85"/>
      <c r="AN142" s="85"/>
      <c r="AO142" s="85"/>
    </row>
    <row r="143" spans="1:41" s="91" customFormat="1" ht="52.5" customHeight="1" x14ac:dyDescent="0.25">
      <c r="A143" s="406">
        <v>46</v>
      </c>
      <c r="B143" s="409" t="s">
        <v>572</v>
      </c>
      <c r="C143" s="335" t="s">
        <v>1114</v>
      </c>
      <c r="D143" s="336" t="s">
        <v>400</v>
      </c>
      <c r="E143" s="335" t="s">
        <v>647</v>
      </c>
      <c r="F143" s="337"/>
      <c r="G143" s="330"/>
      <c r="H143" s="330"/>
      <c r="I143" s="321"/>
      <c r="J143" s="337"/>
      <c r="K143" s="321"/>
      <c r="L143" s="321"/>
      <c r="M143" s="337">
        <v>1</v>
      </c>
      <c r="N143" s="339" t="s">
        <v>1115</v>
      </c>
      <c r="O143" s="316" t="s">
        <v>1116</v>
      </c>
      <c r="P143" s="418" t="s">
        <v>1117</v>
      </c>
      <c r="Q143" s="395"/>
      <c r="R143" s="393"/>
      <c r="S143" s="393"/>
      <c r="T143" s="274">
        <v>1</v>
      </c>
      <c r="U143" s="320" t="s">
        <v>1118</v>
      </c>
      <c r="V143" s="320" t="s">
        <v>1119</v>
      </c>
      <c r="W143" s="403" t="s">
        <v>1387</v>
      </c>
      <c r="X143" s="395"/>
      <c r="Y143" s="393"/>
      <c r="Z143" s="393"/>
      <c r="AA143" s="85"/>
      <c r="AB143" s="85"/>
      <c r="AC143" s="85"/>
      <c r="AD143" s="85"/>
      <c r="AE143" s="85"/>
      <c r="AF143" s="85"/>
      <c r="AG143" s="85"/>
      <c r="AH143" s="85"/>
      <c r="AI143" s="85"/>
      <c r="AJ143" s="85"/>
      <c r="AK143" s="85"/>
      <c r="AL143" s="85"/>
      <c r="AM143" s="85"/>
      <c r="AN143" s="85"/>
      <c r="AO143" s="85"/>
    </row>
    <row r="144" spans="1:41" s="91" customFormat="1" ht="52.5" customHeight="1" x14ac:dyDescent="0.25">
      <c r="A144" s="407"/>
      <c r="B144" s="409"/>
      <c r="C144" s="335"/>
      <c r="D144" s="336"/>
      <c r="E144" s="335"/>
      <c r="F144" s="338"/>
      <c r="G144" s="321"/>
      <c r="H144" s="321"/>
      <c r="I144" s="321"/>
      <c r="J144" s="338"/>
      <c r="K144" s="321"/>
      <c r="L144" s="321"/>
      <c r="M144" s="338"/>
      <c r="N144" s="328"/>
      <c r="O144" s="329"/>
      <c r="P144" s="419"/>
      <c r="Q144" s="396"/>
      <c r="R144" s="394"/>
      <c r="S144" s="394"/>
      <c r="T144" s="277"/>
      <c r="U144" s="320"/>
      <c r="V144" s="320"/>
      <c r="W144" s="404"/>
      <c r="X144" s="396"/>
      <c r="Y144" s="394"/>
      <c r="Z144" s="394"/>
      <c r="AA144" s="85"/>
      <c r="AB144" s="85"/>
      <c r="AC144" s="85"/>
      <c r="AD144" s="85"/>
      <c r="AE144" s="85"/>
      <c r="AF144" s="85"/>
      <c r="AG144" s="85"/>
      <c r="AH144" s="85"/>
      <c r="AI144" s="85"/>
      <c r="AJ144" s="85"/>
      <c r="AK144" s="85"/>
      <c r="AL144" s="85"/>
      <c r="AM144" s="85"/>
      <c r="AN144" s="85"/>
      <c r="AO144" s="85"/>
    </row>
    <row r="145" spans="1:41" s="91" customFormat="1" ht="52.5" customHeight="1" x14ac:dyDescent="0.25">
      <c r="A145" s="408"/>
      <c r="B145" s="409"/>
      <c r="C145" s="335"/>
      <c r="D145" s="336"/>
      <c r="E145" s="335"/>
      <c r="F145" s="338"/>
      <c r="G145" s="321"/>
      <c r="H145" s="321"/>
      <c r="I145" s="321"/>
      <c r="J145" s="338"/>
      <c r="K145" s="321"/>
      <c r="L145" s="321"/>
      <c r="M145" s="338"/>
      <c r="N145" s="328"/>
      <c r="O145" s="329"/>
      <c r="P145" s="420"/>
      <c r="Q145" s="371"/>
      <c r="R145" s="369"/>
      <c r="S145" s="369"/>
      <c r="T145" s="278"/>
      <c r="U145" s="422"/>
      <c r="V145" s="421"/>
      <c r="W145" s="405"/>
      <c r="X145" s="371"/>
      <c r="Y145" s="369"/>
      <c r="Z145" s="369"/>
      <c r="AA145" s="85"/>
      <c r="AB145" s="85"/>
      <c r="AC145" s="85"/>
      <c r="AD145" s="85"/>
      <c r="AE145" s="85"/>
      <c r="AF145" s="85"/>
      <c r="AG145" s="85"/>
      <c r="AH145" s="85"/>
      <c r="AI145" s="85"/>
      <c r="AJ145" s="85"/>
      <c r="AK145" s="85"/>
      <c r="AL145" s="85"/>
      <c r="AM145" s="85"/>
      <c r="AN145" s="85"/>
      <c r="AO145" s="85"/>
    </row>
    <row r="146" spans="1:41" s="91" customFormat="1" ht="52.5" customHeight="1" x14ac:dyDescent="0.25">
      <c r="A146" s="406">
        <v>47</v>
      </c>
      <c r="B146" s="409" t="s">
        <v>572</v>
      </c>
      <c r="C146" s="335" t="s">
        <v>656</v>
      </c>
      <c r="D146" s="336" t="s">
        <v>274</v>
      </c>
      <c r="E146" s="410" t="s">
        <v>1331</v>
      </c>
      <c r="F146" s="337"/>
      <c r="G146" s="330"/>
      <c r="H146" s="330"/>
      <c r="I146" s="321"/>
      <c r="J146" s="337"/>
      <c r="K146" s="321"/>
      <c r="L146" s="321"/>
      <c r="M146" s="337">
        <v>1</v>
      </c>
      <c r="N146" s="339" t="s">
        <v>1120</v>
      </c>
      <c r="O146" s="316" t="s">
        <v>1121</v>
      </c>
      <c r="P146" s="418" t="s">
        <v>1122</v>
      </c>
      <c r="Q146" s="395"/>
      <c r="R146" s="393"/>
      <c r="S146" s="393"/>
      <c r="T146" s="274">
        <v>1</v>
      </c>
      <c r="U146" s="320" t="s">
        <v>1123</v>
      </c>
      <c r="V146" s="320" t="s">
        <v>1121</v>
      </c>
      <c r="W146" s="403" t="s">
        <v>1389</v>
      </c>
      <c r="X146" s="395"/>
      <c r="Y146" s="393"/>
      <c r="Z146" s="393"/>
      <c r="AA146" s="85"/>
      <c r="AB146" s="85"/>
      <c r="AC146" s="85"/>
      <c r="AD146" s="85"/>
      <c r="AE146" s="85"/>
      <c r="AF146" s="85"/>
      <c r="AG146" s="85"/>
      <c r="AH146" s="85"/>
      <c r="AI146" s="85"/>
      <c r="AJ146" s="85"/>
      <c r="AK146" s="85"/>
      <c r="AL146" s="85"/>
      <c r="AM146" s="85"/>
      <c r="AN146" s="85"/>
      <c r="AO146" s="85"/>
    </row>
    <row r="147" spans="1:41" s="91" customFormat="1" ht="52.5" customHeight="1" x14ac:dyDescent="0.25">
      <c r="A147" s="407"/>
      <c r="B147" s="409"/>
      <c r="C147" s="335"/>
      <c r="D147" s="336"/>
      <c r="E147" s="410"/>
      <c r="F147" s="338"/>
      <c r="G147" s="321"/>
      <c r="H147" s="321"/>
      <c r="I147" s="321"/>
      <c r="J147" s="338"/>
      <c r="K147" s="321"/>
      <c r="L147" s="321"/>
      <c r="M147" s="338"/>
      <c r="N147" s="328"/>
      <c r="O147" s="329"/>
      <c r="P147" s="419"/>
      <c r="Q147" s="396"/>
      <c r="R147" s="394"/>
      <c r="S147" s="394"/>
      <c r="T147" s="277"/>
      <c r="U147" s="320"/>
      <c r="V147" s="320"/>
      <c r="W147" s="404"/>
      <c r="X147" s="396"/>
      <c r="Y147" s="394"/>
      <c r="Z147" s="394"/>
      <c r="AA147" s="85"/>
      <c r="AB147" s="85"/>
      <c r="AC147" s="85"/>
      <c r="AD147" s="85"/>
      <c r="AE147" s="85"/>
      <c r="AF147" s="85"/>
      <c r="AG147" s="85"/>
      <c r="AH147" s="85"/>
      <c r="AI147" s="85"/>
      <c r="AJ147" s="85"/>
      <c r="AK147" s="85"/>
      <c r="AL147" s="85"/>
      <c r="AM147" s="85"/>
      <c r="AN147" s="85"/>
      <c r="AO147" s="85"/>
    </row>
    <row r="148" spans="1:41" s="91" customFormat="1" ht="52.5" customHeight="1" x14ac:dyDescent="0.25">
      <c r="A148" s="408"/>
      <c r="B148" s="409"/>
      <c r="C148" s="335"/>
      <c r="D148" s="336"/>
      <c r="E148" s="410"/>
      <c r="F148" s="338"/>
      <c r="G148" s="321"/>
      <c r="H148" s="321"/>
      <c r="I148" s="321"/>
      <c r="J148" s="338"/>
      <c r="K148" s="321"/>
      <c r="L148" s="321"/>
      <c r="M148" s="338"/>
      <c r="N148" s="328"/>
      <c r="O148" s="329"/>
      <c r="P148" s="420"/>
      <c r="Q148" s="371"/>
      <c r="R148" s="369"/>
      <c r="S148" s="369"/>
      <c r="T148" s="278"/>
      <c r="U148" s="421"/>
      <c r="V148" s="421"/>
      <c r="W148" s="405"/>
      <c r="X148" s="371"/>
      <c r="Y148" s="369"/>
      <c r="Z148" s="369"/>
      <c r="AA148" s="85"/>
      <c r="AB148" s="85"/>
      <c r="AC148" s="85"/>
      <c r="AD148" s="85"/>
      <c r="AE148" s="85"/>
      <c r="AF148" s="85"/>
      <c r="AG148" s="85"/>
      <c r="AH148" s="85"/>
      <c r="AI148" s="85"/>
      <c r="AJ148" s="85"/>
      <c r="AK148" s="85"/>
      <c r="AL148" s="85"/>
      <c r="AM148" s="85"/>
      <c r="AN148" s="85"/>
      <c r="AO148" s="85"/>
    </row>
    <row r="149" spans="1:41" s="91" customFormat="1" ht="52.5" customHeight="1" x14ac:dyDescent="0.25">
      <c r="A149" s="406">
        <v>48</v>
      </c>
      <c r="B149" s="409" t="s">
        <v>572</v>
      </c>
      <c r="C149" s="335" t="s">
        <v>1124</v>
      </c>
      <c r="D149" s="336" t="s">
        <v>274</v>
      </c>
      <c r="E149" s="410" t="s">
        <v>1332</v>
      </c>
      <c r="F149" s="337"/>
      <c r="G149" s="330"/>
      <c r="H149" s="330"/>
      <c r="I149" s="321"/>
      <c r="J149" s="337"/>
      <c r="K149" s="321"/>
      <c r="L149" s="321"/>
      <c r="M149" s="337">
        <v>1</v>
      </c>
      <c r="N149" s="339" t="s">
        <v>1125</v>
      </c>
      <c r="O149" s="316" t="s">
        <v>1126</v>
      </c>
      <c r="P149" s="418" t="s">
        <v>1465</v>
      </c>
      <c r="Q149" s="395"/>
      <c r="R149" s="393"/>
      <c r="S149" s="393"/>
      <c r="T149" s="274">
        <v>1</v>
      </c>
      <c r="U149" s="320" t="s">
        <v>1127</v>
      </c>
      <c r="V149" s="320" t="s">
        <v>1126</v>
      </c>
      <c r="W149" s="403" t="s">
        <v>1390</v>
      </c>
      <c r="X149" s="395"/>
      <c r="Y149" s="393"/>
      <c r="Z149" s="393"/>
      <c r="AA149" s="85"/>
      <c r="AB149" s="85"/>
      <c r="AC149" s="85"/>
      <c r="AD149" s="85"/>
      <c r="AE149" s="85"/>
      <c r="AF149" s="85"/>
      <c r="AG149" s="85"/>
      <c r="AH149" s="85"/>
      <c r="AI149" s="85"/>
      <c r="AJ149" s="85"/>
      <c r="AK149" s="85"/>
      <c r="AL149" s="85"/>
      <c r="AM149" s="85"/>
      <c r="AN149" s="85"/>
      <c r="AO149" s="85"/>
    </row>
    <row r="150" spans="1:41" s="91" customFormat="1" ht="52.5" customHeight="1" x14ac:dyDescent="0.25">
      <c r="A150" s="407"/>
      <c r="B150" s="409"/>
      <c r="C150" s="335"/>
      <c r="D150" s="336"/>
      <c r="E150" s="410"/>
      <c r="F150" s="338"/>
      <c r="G150" s="321"/>
      <c r="H150" s="321"/>
      <c r="I150" s="321"/>
      <c r="J150" s="338"/>
      <c r="K150" s="321"/>
      <c r="L150" s="321"/>
      <c r="M150" s="338"/>
      <c r="N150" s="328"/>
      <c r="O150" s="329"/>
      <c r="P150" s="419"/>
      <c r="Q150" s="396"/>
      <c r="R150" s="394"/>
      <c r="S150" s="394"/>
      <c r="T150" s="277"/>
      <c r="U150" s="320"/>
      <c r="V150" s="320"/>
      <c r="W150" s="404"/>
      <c r="X150" s="396"/>
      <c r="Y150" s="394"/>
      <c r="Z150" s="394"/>
      <c r="AA150" s="85"/>
      <c r="AB150" s="85"/>
      <c r="AC150" s="85"/>
      <c r="AD150" s="85"/>
      <c r="AE150" s="85"/>
      <c r="AF150" s="85"/>
      <c r="AG150" s="85"/>
      <c r="AH150" s="85"/>
      <c r="AI150" s="85"/>
      <c r="AJ150" s="85"/>
      <c r="AK150" s="85"/>
      <c r="AL150" s="85"/>
      <c r="AM150" s="85"/>
      <c r="AN150" s="85"/>
      <c r="AO150" s="85"/>
    </row>
    <row r="151" spans="1:41" s="91" customFormat="1" ht="52.5" customHeight="1" x14ac:dyDescent="0.25">
      <c r="A151" s="408"/>
      <c r="B151" s="409"/>
      <c r="C151" s="335"/>
      <c r="D151" s="336"/>
      <c r="E151" s="410"/>
      <c r="F151" s="338"/>
      <c r="G151" s="321"/>
      <c r="H151" s="321"/>
      <c r="I151" s="321"/>
      <c r="J151" s="338"/>
      <c r="K151" s="321"/>
      <c r="L151" s="321"/>
      <c r="M151" s="338"/>
      <c r="N151" s="328"/>
      <c r="O151" s="329"/>
      <c r="P151" s="420"/>
      <c r="Q151" s="371"/>
      <c r="R151" s="369"/>
      <c r="S151" s="369"/>
      <c r="T151" s="278"/>
      <c r="U151" s="421"/>
      <c r="V151" s="421"/>
      <c r="W151" s="405"/>
      <c r="X151" s="371"/>
      <c r="Y151" s="369"/>
      <c r="Z151" s="369"/>
      <c r="AA151" s="85"/>
      <c r="AB151" s="85"/>
      <c r="AC151" s="85"/>
      <c r="AD151" s="85"/>
      <c r="AE151" s="85"/>
      <c r="AF151" s="85"/>
      <c r="AG151" s="85"/>
      <c r="AH151" s="85"/>
      <c r="AI151" s="85"/>
      <c r="AJ151" s="85"/>
      <c r="AK151" s="85"/>
      <c r="AL151" s="85"/>
      <c r="AM151" s="85"/>
      <c r="AN151" s="85"/>
      <c r="AO151" s="85"/>
    </row>
    <row r="152" spans="1:41" s="91" customFormat="1" ht="52.5" customHeight="1" x14ac:dyDescent="0.25">
      <c r="A152" s="406">
        <v>49</v>
      </c>
      <c r="B152" s="409" t="s">
        <v>572</v>
      </c>
      <c r="C152" s="335" t="s">
        <v>1128</v>
      </c>
      <c r="D152" s="336" t="s">
        <v>258</v>
      </c>
      <c r="E152" s="410" t="s">
        <v>1333</v>
      </c>
      <c r="F152" s="337"/>
      <c r="G152" s="330"/>
      <c r="H152" s="330"/>
      <c r="I152" s="321"/>
      <c r="J152" s="337"/>
      <c r="K152" s="321"/>
      <c r="L152" s="321"/>
      <c r="M152" s="337">
        <v>1</v>
      </c>
      <c r="N152" s="339" t="s">
        <v>1129</v>
      </c>
      <c r="O152" s="316" t="s">
        <v>1130</v>
      </c>
      <c r="P152" s="339" t="s">
        <v>1131</v>
      </c>
      <c r="Q152" s="395"/>
      <c r="R152" s="393"/>
      <c r="S152" s="393"/>
      <c r="T152" s="397" t="s">
        <v>350</v>
      </c>
      <c r="U152" s="400" t="s">
        <v>1132</v>
      </c>
      <c r="V152" s="400" t="s">
        <v>350</v>
      </c>
      <c r="W152" s="403"/>
      <c r="X152" s="395"/>
      <c r="Y152" s="393"/>
      <c r="Z152" s="393"/>
      <c r="AA152" s="85"/>
      <c r="AB152" s="85"/>
      <c r="AC152" s="85"/>
      <c r="AD152" s="85"/>
      <c r="AE152" s="85"/>
      <c r="AF152" s="85"/>
      <c r="AG152" s="85"/>
      <c r="AH152" s="85"/>
      <c r="AI152" s="85"/>
      <c r="AJ152" s="85"/>
      <c r="AK152" s="85"/>
      <c r="AL152" s="85"/>
      <c r="AM152" s="85"/>
      <c r="AN152" s="85"/>
      <c r="AO152" s="85"/>
    </row>
    <row r="153" spans="1:41" s="91" customFormat="1" ht="52.5" customHeight="1" x14ac:dyDescent="0.25">
      <c r="A153" s="407"/>
      <c r="B153" s="409"/>
      <c r="C153" s="335"/>
      <c r="D153" s="336"/>
      <c r="E153" s="410"/>
      <c r="F153" s="338"/>
      <c r="G153" s="321"/>
      <c r="H153" s="321"/>
      <c r="I153" s="321"/>
      <c r="J153" s="338"/>
      <c r="K153" s="321"/>
      <c r="L153" s="321"/>
      <c r="M153" s="338"/>
      <c r="N153" s="328"/>
      <c r="O153" s="329"/>
      <c r="P153" s="328"/>
      <c r="Q153" s="396"/>
      <c r="R153" s="394"/>
      <c r="S153" s="394"/>
      <c r="T153" s="398"/>
      <c r="U153" s="401"/>
      <c r="V153" s="401"/>
      <c r="W153" s="404"/>
      <c r="X153" s="396"/>
      <c r="Y153" s="394"/>
      <c r="Z153" s="394"/>
      <c r="AA153" s="85"/>
      <c r="AB153" s="85"/>
      <c r="AC153" s="85"/>
      <c r="AD153" s="85"/>
      <c r="AE153" s="85"/>
      <c r="AF153" s="85"/>
      <c r="AG153" s="85"/>
      <c r="AH153" s="85"/>
      <c r="AI153" s="85"/>
      <c r="AJ153" s="85"/>
      <c r="AK153" s="85"/>
      <c r="AL153" s="85"/>
      <c r="AM153" s="85"/>
      <c r="AN153" s="85"/>
      <c r="AO153" s="85"/>
    </row>
    <row r="154" spans="1:41" s="91" customFormat="1" ht="52.5" customHeight="1" x14ac:dyDescent="0.25">
      <c r="A154" s="408"/>
      <c r="B154" s="409"/>
      <c r="C154" s="335"/>
      <c r="D154" s="336"/>
      <c r="E154" s="410"/>
      <c r="F154" s="338"/>
      <c r="G154" s="321"/>
      <c r="H154" s="321"/>
      <c r="I154" s="321"/>
      <c r="J154" s="338"/>
      <c r="K154" s="321"/>
      <c r="L154" s="321"/>
      <c r="M154" s="338"/>
      <c r="N154" s="328"/>
      <c r="O154" s="329"/>
      <c r="P154" s="328"/>
      <c r="Q154" s="371"/>
      <c r="R154" s="369"/>
      <c r="S154" s="369"/>
      <c r="T154" s="399"/>
      <c r="U154" s="402"/>
      <c r="V154" s="402"/>
      <c r="W154" s="405"/>
      <c r="X154" s="371"/>
      <c r="Y154" s="369"/>
      <c r="Z154" s="369"/>
      <c r="AA154" s="85"/>
      <c r="AB154" s="85"/>
      <c r="AC154" s="85"/>
      <c r="AD154" s="85"/>
      <c r="AE154" s="85"/>
      <c r="AF154" s="85"/>
      <c r="AG154" s="85"/>
      <c r="AH154" s="85"/>
      <c r="AI154" s="85"/>
      <c r="AJ154" s="85"/>
      <c r="AK154" s="85"/>
      <c r="AL154" s="85"/>
      <c r="AM154" s="85"/>
      <c r="AN154" s="85"/>
      <c r="AO154" s="85"/>
    </row>
    <row r="155" spans="1:41" s="91" customFormat="1" ht="50.1" customHeight="1" x14ac:dyDescent="0.25">
      <c r="A155" s="333">
        <v>50</v>
      </c>
      <c r="B155" s="392" t="s">
        <v>682</v>
      </c>
      <c r="C155" s="335" t="s">
        <v>686</v>
      </c>
      <c r="D155" s="336" t="s">
        <v>274</v>
      </c>
      <c r="E155" s="335" t="s">
        <v>1334</v>
      </c>
      <c r="F155" s="347"/>
      <c r="G155" s="348"/>
      <c r="H155" s="348"/>
      <c r="I155" s="349"/>
      <c r="J155" s="347"/>
      <c r="K155" s="349"/>
      <c r="L155" s="349"/>
      <c r="M155" s="347">
        <v>1</v>
      </c>
      <c r="N155" s="350" t="s">
        <v>1133</v>
      </c>
      <c r="O155" s="350" t="s">
        <v>1134</v>
      </c>
      <c r="P155" s="411" t="s">
        <v>1135</v>
      </c>
      <c r="Q155" s="347"/>
      <c r="R155" s="350"/>
      <c r="S155" s="348"/>
      <c r="T155" s="364">
        <v>1</v>
      </c>
      <c r="U155" s="350" t="s">
        <v>1136</v>
      </c>
      <c r="V155" s="350" t="s">
        <v>1137</v>
      </c>
      <c r="W155" s="365" t="s">
        <v>1391</v>
      </c>
      <c r="X155" s="347"/>
      <c r="Y155" s="349"/>
      <c r="Z155" s="349"/>
      <c r="AA155" s="94"/>
      <c r="AB155" s="94"/>
      <c r="AC155" s="94"/>
      <c r="AD155" s="94"/>
      <c r="AE155" s="94"/>
      <c r="AF155" s="94"/>
      <c r="AG155" s="94"/>
      <c r="AH155" s="94"/>
      <c r="AI155" s="94"/>
      <c r="AJ155" s="94"/>
      <c r="AK155" s="94"/>
      <c r="AL155" s="94"/>
      <c r="AM155" s="94"/>
      <c r="AN155" s="94"/>
      <c r="AO155" s="94"/>
    </row>
    <row r="156" spans="1:41" s="91" customFormat="1" ht="50.1" customHeight="1" x14ac:dyDescent="0.25">
      <c r="A156" s="333"/>
      <c r="B156" s="392"/>
      <c r="C156" s="335"/>
      <c r="D156" s="336"/>
      <c r="E156" s="335"/>
      <c r="F156" s="338"/>
      <c r="G156" s="321"/>
      <c r="H156" s="321"/>
      <c r="I156" s="321"/>
      <c r="J156" s="338"/>
      <c r="K156" s="321"/>
      <c r="L156" s="321"/>
      <c r="M156" s="338"/>
      <c r="N156" s="328"/>
      <c r="O156" s="328"/>
      <c r="P156" s="368"/>
      <c r="Q156" s="338"/>
      <c r="R156" s="328"/>
      <c r="S156" s="321"/>
      <c r="T156" s="352"/>
      <c r="U156" s="328"/>
      <c r="V156" s="328"/>
      <c r="W156" s="328"/>
      <c r="X156" s="338"/>
      <c r="Y156" s="321"/>
      <c r="Z156" s="321"/>
      <c r="AA156" s="94"/>
      <c r="AB156" s="94"/>
      <c r="AC156" s="94"/>
      <c r="AD156" s="94"/>
      <c r="AE156" s="94"/>
      <c r="AF156" s="94"/>
      <c r="AG156" s="94"/>
      <c r="AH156" s="94"/>
      <c r="AI156" s="94"/>
      <c r="AJ156" s="94"/>
      <c r="AK156" s="94"/>
      <c r="AL156" s="94"/>
      <c r="AM156" s="94"/>
      <c r="AN156" s="94"/>
      <c r="AO156" s="94"/>
    </row>
    <row r="157" spans="1:41" s="91" customFormat="1" ht="50.1" customHeight="1" x14ac:dyDescent="0.25">
      <c r="A157" s="333"/>
      <c r="B157" s="392"/>
      <c r="C157" s="335"/>
      <c r="D157" s="336"/>
      <c r="E157" s="335"/>
      <c r="F157" s="338"/>
      <c r="G157" s="321"/>
      <c r="H157" s="321"/>
      <c r="I157" s="321"/>
      <c r="J157" s="338"/>
      <c r="K157" s="321"/>
      <c r="L157" s="321"/>
      <c r="M157" s="338"/>
      <c r="N157" s="328"/>
      <c r="O157" s="328"/>
      <c r="P157" s="368"/>
      <c r="Q157" s="338"/>
      <c r="R157" s="328"/>
      <c r="S157" s="321"/>
      <c r="T157" s="352"/>
      <c r="U157" s="328"/>
      <c r="V157" s="328"/>
      <c r="W157" s="328"/>
      <c r="X157" s="338"/>
      <c r="Y157" s="321"/>
      <c r="Z157" s="321"/>
      <c r="AA157" s="94"/>
      <c r="AB157" s="94"/>
      <c r="AC157" s="94"/>
      <c r="AD157" s="94"/>
      <c r="AE157" s="94"/>
      <c r="AF157" s="94"/>
      <c r="AG157" s="94"/>
      <c r="AH157" s="94"/>
      <c r="AI157" s="94"/>
      <c r="AJ157" s="94"/>
      <c r="AK157" s="94"/>
      <c r="AL157" s="94"/>
      <c r="AM157" s="94"/>
      <c r="AN157" s="94"/>
      <c r="AO157" s="94"/>
    </row>
    <row r="158" spans="1:41" s="91" customFormat="1" ht="50.1" customHeight="1" x14ac:dyDescent="0.25">
      <c r="A158" s="333">
        <v>51</v>
      </c>
      <c r="B158" s="392" t="s">
        <v>682</v>
      </c>
      <c r="C158" s="335" t="s">
        <v>696</v>
      </c>
      <c r="D158" s="336" t="s">
        <v>274</v>
      </c>
      <c r="E158" s="335" t="s">
        <v>1335</v>
      </c>
      <c r="F158" s="337"/>
      <c r="G158" s="330"/>
      <c r="H158" s="330"/>
      <c r="I158" s="321"/>
      <c r="J158" s="337"/>
      <c r="K158" s="321"/>
      <c r="L158" s="321"/>
      <c r="M158" s="337">
        <v>0.98819999999999997</v>
      </c>
      <c r="N158" s="350" t="s">
        <v>1138</v>
      </c>
      <c r="O158" s="339" t="s">
        <v>1134</v>
      </c>
      <c r="P158" s="368" t="s">
        <v>1139</v>
      </c>
      <c r="Q158" s="337"/>
      <c r="R158" s="350"/>
      <c r="S158" s="348"/>
      <c r="T158" s="351">
        <v>1</v>
      </c>
      <c r="U158" s="350" t="s">
        <v>1140</v>
      </c>
      <c r="V158" s="350" t="s">
        <v>1137</v>
      </c>
      <c r="W158" s="328" t="s">
        <v>1392</v>
      </c>
      <c r="X158" s="337"/>
      <c r="Y158" s="321"/>
      <c r="Z158" s="321"/>
      <c r="AA158" s="94"/>
      <c r="AB158" s="94"/>
      <c r="AC158" s="94"/>
      <c r="AD158" s="94"/>
      <c r="AE158" s="94"/>
      <c r="AF158" s="94"/>
      <c r="AG158" s="94"/>
      <c r="AH158" s="94"/>
      <c r="AI158" s="94"/>
      <c r="AJ158" s="94"/>
      <c r="AK158" s="94"/>
      <c r="AL158" s="94"/>
      <c r="AM158" s="94"/>
      <c r="AN158" s="94"/>
      <c r="AO158" s="94"/>
    </row>
    <row r="159" spans="1:41" s="91" customFormat="1" ht="50.1" customHeight="1" x14ac:dyDescent="0.25">
      <c r="A159" s="333"/>
      <c r="B159" s="392"/>
      <c r="C159" s="335"/>
      <c r="D159" s="336"/>
      <c r="E159" s="335"/>
      <c r="F159" s="338"/>
      <c r="G159" s="321"/>
      <c r="H159" s="321"/>
      <c r="I159" s="321"/>
      <c r="J159" s="338"/>
      <c r="K159" s="321"/>
      <c r="L159" s="321"/>
      <c r="M159" s="338"/>
      <c r="N159" s="328"/>
      <c r="O159" s="328"/>
      <c r="P159" s="368"/>
      <c r="Q159" s="338"/>
      <c r="R159" s="328"/>
      <c r="S159" s="321"/>
      <c r="T159" s="352"/>
      <c r="U159" s="328"/>
      <c r="V159" s="328"/>
      <c r="W159" s="328"/>
      <c r="X159" s="338"/>
      <c r="Y159" s="321"/>
      <c r="Z159" s="321"/>
      <c r="AA159" s="94"/>
      <c r="AB159" s="94"/>
      <c r="AC159" s="94"/>
      <c r="AD159" s="94"/>
      <c r="AE159" s="94"/>
      <c r="AF159" s="94"/>
      <c r="AG159" s="94"/>
      <c r="AH159" s="94"/>
      <c r="AI159" s="94"/>
      <c r="AJ159" s="94"/>
      <c r="AK159" s="94"/>
      <c r="AL159" s="94"/>
      <c r="AM159" s="94"/>
      <c r="AN159" s="94"/>
      <c r="AO159" s="94"/>
    </row>
    <row r="160" spans="1:41" s="91" customFormat="1" ht="50.1" customHeight="1" x14ac:dyDescent="0.25">
      <c r="A160" s="333"/>
      <c r="B160" s="392"/>
      <c r="C160" s="335"/>
      <c r="D160" s="336"/>
      <c r="E160" s="335"/>
      <c r="F160" s="338"/>
      <c r="G160" s="321"/>
      <c r="H160" s="321"/>
      <c r="I160" s="321"/>
      <c r="J160" s="338"/>
      <c r="K160" s="321"/>
      <c r="L160" s="321"/>
      <c r="M160" s="338"/>
      <c r="N160" s="328"/>
      <c r="O160" s="328"/>
      <c r="P160" s="368"/>
      <c r="Q160" s="338"/>
      <c r="R160" s="328"/>
      <c r="S160" s="321"/>
      <c r="T160" s="352"/>
      <c r="U160" s="328"/>
      <c r="V160" s="328"/>
      <c r="W160" s="328"/>
      <c r="X160" s="338"/>
      <c r="Y160" s="321"/>
      <c r="Z160" s="321"/>
      <c r="AA160" s="94"/>
      <c r="AB160" s="94"/>
      <c r="AC160" s="94"/>
      <c r="AD160" s="94"/>
      <c r="AE160" s="94"/>
      <c r="AF160" s="94"/>
      <c r="AG160" s="94"/>
      <c r="AH160" s="94"/>
      <c r="AI160" s="94"/>
      <c r="AJ160" s="94"/>
      <c r="AK160" s="94"/>
      <c r="AL160" s="94"/>
      <c r="AM160" s="94"/>
      <c r="AN160" s="94"/>
      <c r="AO160" s="94"/>
    </row>
    <row r="161" spans="1:41" s="91" customFormat="1" ht="50.1" customHeight="1" x14ac:dyDescent="0.25">
      <c r="A161" s="333">
        <v>52</v>
      </c>
      <c r="B161" s="392" t="s">
        <v>682</v>
      </c>
      <c r="C161" s="335" t="s">
        <v>704</v>
      </c>
      <c r="D161" s="336" t="s">
        <v>400</v>
      </c>
      <c r="E161" s="335" t="s">
        <v>1336</v>
      </c>
      <c r="F161" s="337"/>
      <c r="G161" s="330"/>
      <c r="H161" s="330"/>
      <c r="I161" s="321"/>
      <c r="J161" s="337"/>
      <c r="K161" s="321"/>
      <c r="L161" s="321"/>
      <c r="M161" s="337">
        <v>1</v>
      </c>
      <c r="N161" s="339" t="s">
        <v>1141</v>
      </c>
      <c r="O161" s="339" t="s">
        <v>1134</v>
      </c>
      <c r="P161" s="368" t="s">
        <v>1142</v>
      </c>
      <c r="Q161" s="337"/>
      <c r="R161" s="339"/>
      <c r="S161" s="348"/>
      <c r="T161" s="351">
        <v>1</v>
      </c>
      <c r="U161" s="339" t="s">
        <v>1141</v>
      </c>
      <c r="V161" s="350" t="s">
        <v>1137</v>
      </c>
      <c r="W161" s="328" t="s">
        <v>1393</v>
      </c>
      <c r="X161" s="337"/>
      <c r="Y161" s="321"/>
      <c r="Z161" s="321"/>
      <c r="AA161" s="94"/>
      <c r="AB161" s="94"/>
      <c r="AC161" s="94"/>
      <c r="AD161" s="94"/>
      <c r="AE161" s="94"/>
      <c r="AF161" s="94"/>
      <c r="AG161" s="94"/>
      <c r="AH161" s="94"/>
      <c r="AI161" s="94"/>
      <c r="AJ161" s="94"/>
      <c r="AK161" s="94"/>
      <c r="AL161" s="94"/>
      <c r="AM161" s="94"/>
      <c r="AN161" s="94"/>
      <c r="AO161" s="94"/>
    </row>
    <row r="162" spans="1:41" s="91" customFormat="1" ht="50.1" customHeight="1" x14ac:dyDescent="0.25">
      <c r="A162" s="333"/>
      <c r="B162" s="392"/>
      <c r="C162" s="335"/>
      <c r="D162" s="336"/>
      <c r="E162" s="335"/>
      <c r="F162" s="338"/>
      <c r="G162" s="321"/>
      <c r="H162" s="321"/>
      <c r="I162" s="321"/>
      <c r="J162" s="338"/>
      <c r="K162" s="321"/>
      <c r="L162" s="321"/>
      <c r="M162" s="338"/>
      <c r="N162" s="328"/>
      <c r="O162" s="328"/>
      <c r="P162" s="368"/>
      <c r="Q162" s="338"/>
      <c r="R162" s="328"/>
      <c r="S162" s="321"/>
      <c r="T162" s="352"/>
      <c r="U162" s="328"/>
      <c r="V162" s="328"/>
      <c r="W162" s="328"/>
      <c r="X162" s="338"/>
      <c r="Y162" s="321"/>
      <c r="Z162" s="321"/>
      <c r="AA162" s="94"/>
      <c r="AB162" s="94"/>
      <c r="AC162" s="94"/>
      <c r="AD162" s="94"/>
      <c r="AE162" s="94"/>
      <c r="AF162" s="94"/>
      <c r="AG162" s="94"/>
      <c r="AH162" s="94"/>
      <c r="AI162" s="94"/>
      <c r="AJ162" s="94"/>
      <c r="AK162" s="94"/>
      <c r="AL162" s="94"/>
      <c r="AM162" s="94"/>
      <c r="AN162" s="94"/>
      <c r="AO162" s="94"/>
    </row>
    <row r="163" spans="1:41" s="91" customFormat="1" ht="50.1" customHeight="1" x14ac:dyDescent="0.25">
      <c r="A163" s="333"/>
      <c r="B163" s="392"/>
      <c r="C163" s="335"/>
      <c r="D163" s="336"/>
      <c r="E163" s="335"/>
      <c r="F163" s="338"/>
      <c r="G163" s="321"/>
      <c r="H163" s="321"/>
      <c r="I163" s="321"/>
      <c r="J163" s="338"/>
      <c r="K163" s="321"/>
      <c r="L163" s="321"/>
      <c r="M163" s="338"/>
      <c r="N163" s="328"/>
      <c r="O163" s="328"/>
      <c r="P163" s="368"/>
      <c r="Q163" s="338"/>
      <c r="R163" s="328"/>
      <c r="S163" s="321"/>
      <c r="T163" s="352"/>
      <c r="U163" s="328"/>
      <c r="V163" s="328"/>
      <c r="W163" s="328"/>
      <c r="X163" s="338"/>
      <c r="Y163" s="321"/>
      <c r="Z163" s="321"/>
      <c r="AA163" s="94"/>
      <c r="AB163" s="94"/>
      <c r="AC163" s="94"/>
      <c r="AD163" s="94"/>
      <c r="AE163" s="94"/>
      <c r="AF163" s="94"/>
      <c r="AG163" s="94"/>
      <c r="AH163" s="94"/>
      <c r="AI163" s="94"/>
      <c r="AJ163" s="94"/>
      <c r="AK163" s="94"/>
      <c r="AL163" s="94"/>
      <c r="AM163" s="94"/>
      <c r="AN163" s="94"/>
      <c r="AO163" s="94"/>
    </row>
    <row r="164" spans="1:41" s="91" customFormat="1" ht="60" customHeight="1" x14ac:dyDescent="0.25">
      <c r="A164" s="333">
        <v>53</v>
      </c>
      <c r="B164" s="392" t="s">
        <v>682</v>
      </c>
      <c r="C164" s="335" t="s">
        <v>712</v>
      </c>
      <c r="D164" s="336" t="s">
        <v>344</v>
      </c>
      <c r="E164" s="335" t="s">
        <v>715</v>
      </c>
      <c r="F164" s="337"/>
      <c r="G164" s="330"/>
      <c r="H164" s="330"/>
      <c r="I164" s="321"/>
      <c r="J164" s="337"/>
      <c r="K164" s="321"/>
      <c r="L164" s="321"/>
      <c r="M164" s="337">
        <v>1</v>
      </c>
      <c r="N164" s="339" t="s">
        <v>1143</v>
      </c>
      <c r="O164" s="339" t="s">
        <v>1134</v>
      </c>
      <c r="P164" s="368" t="s">
        <v>1466</v>
      </c>
      <c r="Q164" s="337"/>
      <c r="R164" s="339"/>
      <c r="S164" s="348"/>
      <c r="T164" s="351">
        <v>1</v>
      </c>
      <c r="U164" s="339" t="s">
        <v>1144</v>
      </c>
      <c r="V164" s="350" t="s">
        <v>1137</v>
      </c>
      <c r="W164" s="328" t="s">
        <v>1394</v>
      </c>
      <c r="X164" s="337"/>
      <c r="Y164" s="321"/>
      <c r="Z164" s="321"/>
      <c r="AA164" s="94"/>
      <c r="AB164" s="94"/>
      <c r="AC164" s="94"/>
      <c r="AD164" s="94"/>
      <c r="AE164" s="94"/>
      <c r="AF164" s="94"/>
      <c r="AG164" s="94"/>
      <c r="AH164" s="94"/>
      <c r="AI164" s="94"/>
      <c r="AJ164" s="94"/>
      <c r="AK164" s="94"/>
      <c r="AL164" s="94"/>
      <c r="AM164" s="94"/>
      <c r="AN164" s="94"/>
      <c r="AO164" s="94"/>
    </row>
    <row r="165" spans="1:41" s="91" customFormat="1" ht="60" customHeight="1" x14ac:dyDescent="0.25">
      <c r="A165" s="333"/>
      <c r="B165" s="392"/>
      <c r="C165" s="335"/>
      <c r="D165" s="336"/>
      <c r="E165" s="335"/>
      <c r="F165" s="338"/>
      <c r="G165" s="321"/>
      <c r="H165" s="321"/>
      <c r="I165" s="321"/>
      <c r="J165" s="338"/>
      <c r="K165" s="321"/>
      <c r="L165" s="321"/>
      <c r="M165" s="338"/>
      <c r="N165" s="328"/>
      <c r="O165" s="328"/>
      <c r="P165" s="368"/>
      <c r="Q165" s="338"/>
      <c r="R165" s="328"/>
      <c r="S165" s="321"/>
      <c r="T165" s="352"/>
      <c r="U165" s="328"/>
      <c r="V165" s="328"/>
      <c r="W165" s="328"/>
      <c r="X165" s="338"/>
      <c r="Y165" s="321"/>
      <c r="Z165" s="321"/>
      <c r="AA165" s="94"/>
      <c r="AB165" s="94"/>
      <c r="AC165" s="94"/>
      <c r="AD165" s="94"/>
      <c r="AE165" s="94"/>
      <c r="AF165" s="94"/>
      <c r="AG165" s="94"/>
      <c r="AH165" s="94"/>
      <c r="AI165" s="94"/>
      <c r="AJ165" s="94"/>
      <c r="AK165" s="94"/>
      <c r="AL165" s="94"/>
      <c r="AM165" s="94"/>
      <c r="AN165" s="94"/>
      <c r="AO165" s="94"/>
    </row>
    <row r="166" spans="1:41" s="91" customFormat="1" ht="60" customHeight="1" x14ac:dyDescent="0.25">
      <c r="A166" s="333"/>
      <c r="B166" s="392"/>
      <c r="C166" s="335"/>
      <c r="D166" s="336"/>
      <c r="E166" s="335"/>
      <c r="F166" s="338"/>
      <c r="G166" s="321"/>
      <c r="H166" s="321"/>
      <c r="I166" s="321"/>
      <c r="J166" s="338"/>
      <c r="K166" s="321"/>
      <c r="L166" s="321"/>
      <c r="M166" s="338"/>
      <c r="N166" s="328"/>
      <c r="O166" s="328"/>
      <c r="P166" s="368"/>
      <c r="Q166" s="338"/>
      <c r="R166" s="328"/>
      <c r="S166" s="321"/>
      <c r="T166" s="352"/>
      <c r="U166" s="328"/>
      <c r="V166" s="328"/>
      <c r="W166" s="328"/>
      <c r="X166" s="338"/>
      <c r="Y166" s="321"/>
      <c r="Z166" s="321"/>
      <c r="AA166" s="94"/>
      <c r="AB166" s="94"/>
      <c r="AC166" s="94"/>
      <c r="AD166" s="94"/>
      <c r="AE166" s="94"/>
      <c r="AF166" s="94"/>
      <c r="AG166" s="94"/>
      <c r="AH166" s="94"/>
      <c r="AI166" s="94"/>
      <c r="AJ166" s="94"/>
      <c r="AK166" s="94"/>
      <c r="AL166" s="94"/>
      <c r="AM166" s="94"/>
      <c r="AN166" s="94"/>
      <c r="AO166" s="94"/>
    </row>
    <row r="167" spans="1:41" s="91" customFormat="1" ht="48.75" customHeight="1" x14ac:dyDescent="0.25">
      <c r="A167" s="333">
        <v>54</v>
      </c>
      <c r="B167" s="391" t="s">
        <v>720</v>
      </c>
      <c r="C167" s="335" t="s">
        <v>724</v>
      </c>
      <c r="D167" s="336" t="s">
        <v>274</v>
      </c>
      <c r="E167" s="335" t="s">
        <v>1337</v>
      </c>
      <c r="F167" s="347"/>
      <c r="G167" s="348"/>
      <c r="H167" s="348"/>
      <c r="I167" s="349"/>
      <c r="J167" s="347"/>
      <c r="K167" s="349"/>
      <c r="L167" s="349"/>
      <c r="M167" s="347">
        <v>1</v>
      </c>
      <c r="N167" s="350" t="s">
        <v>1145</v>
      </c>
      <c r="O167" s="350" t="s">
        <v>1146</v>
      </c>
      <c r="P167" s="368" t="s">
        <v>1147</v>
      </c>
      <c r="Q167" s="337"/>
      <c r="R167" s="321"/>
      <c r="S167" s="321"/>
      <c r="T167" s="351">
        <v>1</v>
      </c>
      <c r="U167" s="339" t="s">
        <v>1312</v>
      </c>
      <c r="V167" s="339" t="s">
        <v>1313</v>
      </c>
      <c r="W167" s="328" t="s">
        <v>1395</v>
      </c>
      <c r="X167" s="337"/>
      <c r="Y167" s="321"/>
      <c r="Z167" s="321"/>
    </row>
    <row r="168" spans="1:41" s="91" customFormat="1" ht="48.75" customHeight="1" x14ac:dyDescent="0.25">
      <c r="A168" s="333"/>
      <c r="B168" s="391"/>
      <c r="C168" s="335"/>
      <c r="D168" s="336"/>
      <c r="E168" s="335"/>
      <c r="F168" s="338"/>
      <c r="G168" s="321"/>
      <c r="H168" s="321"/>
      <c r="I168" s="321"/>
      <c r="J168" s="338"/>
      <c r="K168" s="321"/>
      <c r="L168" s="321"/>
      <c r="M168" s="338"/>
      <c r="N168" s="328"/>
      <c r="O168" s="328"/>
      <c r="P168" s="368"/>
      <c r="Q168" s="338"/>
      <c r="R168" s="321"/>
      <c r="S168" s="321"/>
      <c r="T168" s="352"/>
      <c r="U168" s="328"/>
      <c r="V168" s="328"/>
      <c r="W168" s="328"/>
      <c r="X168" s="338"/>
      <c r="Y168" s="321"/>
      <c r="Z168" s="321"/>
    </row>
    <row r="169" spans="1:41" s="91" customFormat="1" ht="48.75" customHeight="1" x14ac:dyDescent="0.25">
      <c r="A169" s="333"/>
      <c r="B169" s="391"/>
      <c r="C169" s="335"/>
      <c r="D169" s="336"/>
      <c r="E169" s="335"/>
      <c r="F169" s="338"/>
      <c r="G169" s="321"/>
      <c r="H169" s="321"/>
      <c r="I169" s="321"/>
      <c r="J169" s="338"/>
      <c r="K169" s="321"/>
      <c r="L169" s="321"/>
      <c r="M169" s="338"/>
      <c r="N169" s="328"/>
      <c r="O169" s="328"/>
      <c r="P169" s="368"/>
      <c r="Q169" s="338"/>
      <c r="R169" s="321"/>
      <c r="S169" s="321"/>
      <c r="T169" s="352"/>
      <c r="U169" s="328"/>
      <c r="V169" s="328"/>
      <c r="W169" s="328"/>
      <c r="X169" s="338"/>
      <c r="Y169" s="321"/>
      <c r="Z169" s="321"/>
    </row>
    <row r="170" spans="1:41" s="91" customFormat="1" ht="48.75" customHeight="1" x14ac:dyDescent="0.25">
      <c r="A170" s="333">
        <v>55</v>
      </c>
      <c r="B170" s="391" t="s">
        <v>720</v>
      </c>
      <c r="C170" s="335" t="s">
        <v>733</v>
      </c>
      <c r="D170" s="336" t="s">
        <v>274</v>
      </c>
      <c r="E170" s="335" t="s">
        <v>1338</v>
      </c>
      <c r="F170" s="337"/>
      <c r="G170" s="330"/>
      <c r="H170" s="330"/>
      <c r="I170" s="321"/>
      <c r="J170" s="337"/>
      <c r="K170" s="321"/>
      <c r="L170" s="321"/>
      <c r="M170" s="337">
        <v>1</v>
      </c>
      <c r="N170" s="339" t="s">
        <v>1148</v>
      </c>
      <c r="O170" s="339" t="s">
        <v>1149</v>
      </c>
      <c r="P170" s="368" t="s">
        <v>1150</v>
      </c>
      <c r="Q170" s="337"/>
      <c r="R170" s="321"/>
      <c r="S170" s="321"/>
      <c r="T170" s="351">
        <v>1</v>
      </c>
      <c r="U170" s="339" t="s">
        <v>1312</v>
      </c>
      <c r="V170" s="339" t="s">
        <v>1313</v>
      </c>
      <c r="W170" s="328" t="s">
        <v>1396</v>
      </c>
      <c r="X170" s="337"/>
      <c r="Y170" s="321"/>
      <c r="Z170" s="321"/>
    </row>
    <row r="171" spans="1:41" s="91" customFormat="1" ht="48.75" customHeight="1" x14ac:dyDescent="0.25">
      <c r="A171" s="333"/>
      <c r="B171" s="391"/>
      <c r="C171" s="335"/>
      <c r="D171" s="336"/>
      <c r="E171" s="335"/>
      <c r="F171" s="338"/>
      <c r="G171" s="321"/>
      <c r="H171" s="321"/>
      <c r="I171" s="321"/>
      <c r="J171" s="338"/>
      <c r="K171" s="321"/>
      <c r="L171" s="321"/>
      <c r="M171" s="338"/>
      <c r="N171" s="328"/>
      <c r="O171" s="328"/>
      <c r="P171" s="368"/>
      <c r="Q171" s="338"/>
      <c r="R171" s="321"/>
      <c r="S171" s="321"/>
      <c r="T171" s="352"/>
      <c r="U171" s="328"/>
      <c r="V171" s="328"/>
      <c r="W171" s="328"/>
      <c r="X171" s="338"/>
      <c r="Y171" s="321"/>
      <c r="Z171" s="321"/>
    </row>
    <row r="172" spans="1:41" s="91" customFormat="1" ht="48.75" customHeight="1" x14ac:dyDescent="0.25">
      <c r="A172" s="333"/>
      <c r="B172" s="391"/>
      <c r="C172" s="335"/>
      <c r="D172" s="336"/>
      <c r="E172" s="335"/>
      <c r="F172" s="338"/>
      <c r="G172" s="321"/>
      <c r="H172" s="321"/>
      <c r="I172" s="321"/>
      <c r="J172" s="338"/>
      <c r="K172" s="321"/>
      <c r="L172" s="321"/>
      <c r="M172" s="338"/>
      <c r="N172" s="328"/>
      <c r="O172" s="328"/>
      <c r="P172" s="368"/>
      <c r="Q172" s="338"/>
      <c r="R172" s="321"/>
      <c r="S172" s="321"/>
      <c r="T172" s="352"/>
      <c r="U172" s="328"/>
      <c r="V172" s="328"/>
      <c r="W172" s="328"/>
      <c r="X172" s="338"/>
      <c r="Y172" s="321"/>
      <c r="Z172" s="321"/>
    </row>
    <row r="173" spans="1:41" s="91" customFormat="1" ht="48.75" customHeight="1" x14ac:dyDescent="0.25">
      <c r="A173" s="333">
        <v>56</v>
      </c>
      <c r="B173" s="391" t="s">
        <v>720</v>
      </c>
      <c r="C173" s="335" t="s">
        <v>741</v>
      </c>
      <c r="D173" s="336" t="s">
        <v>247</v>
      </c>
      <c r="E173" s="335" t="s">
        <v>1339</v>
      </c>
      <c r="F173" s="337"/>
      <c r="G173" s="330"/>
      <c r="H173" s="330"/>
      <c r="I173" s="321"/>
      <c r="J173" s="337"/>
      <c r="K173" s="321"/>
      <c r="L173" s="321"/>
      <c r="M173" s="337">
        <v>1</v>
      </c>
      <c r="N173" s="339" t="s">
        <v>1151</v>
      </c>
      <c r="O173" s="339" t="s">
        <v>1152</v>
      </c>
      <c r="P173" s="368" t="s">
        <v>1467</v>
      </c>
      <c r="Q173" s="337"/>
      <c r="R173" s="321"/>
      <c r="S173" s="321"/>
      <c r="T173" s="351">
        <v>1</v>
      </c>
      <c r="U173" s="339" t="s">
        <v>1312</v>
      </c>
      <c r="V173" s="339" t="s">
        <v>1313</v>
      </c>
      <c r="W173" s="328" t="s">
        <v>1398</v>
      </c>
      <c r="X173" s="337"/>
      <c r="Y173" s="321"/>
      <c r="Z173" s="321"/>
    </row>
    <row r="174" spans="1:41" s="91" customFormat="1" ht="48.75" customHeight="1" x14ac:dyDescent="0.25">
      <c r="A174" s="333"/>
      <c r="B174" s="391"/>
      <c r="C174" s="335"/>
      <c r="D174" s="336"/>
      <c r="E174" s="335"/>
      <c r="F174" s="338"/>
      <c r="G174" s="321"/>
      <c r="H174" s="321"/>
      <c r="I174" s="321"/>
      <c r="J174" s="338"/>
      <c r="K174" s="321"/>
      <c r="L174" s="321"/>
      <c r="M174" s="338"/>
      <c r="N174" s="328"/>
      <c r="O174" s="328"/>
      <c r="P174" s="368"/>
      <c r="Q174" s="338"/>
      <c r="R174" s="321"/>
      <c r="S174" s="321"/>
      <c r="T174" s="352"/>
      <c r="U174" s="328"/>
      <c r="V174" s="328"/>
      <c r="W174" s="328"/>
      <c r="X174" s="338"/>
      <c r="Y174" s="321"/>
      <c r="Z174" s="321"/>
    </row>
    <row r="175" spans="1:41" s="91" customFormat="1" ht="48.75" customHeight="1" x14ac:dyDescent="0.25">
      <c r="A175" s="333"/>
      <c r="B175" s="391"/>
      <c r="C175" s="335"/>
      <c r="D175" s="336"/>
      <c r="E175" s="335"/>
      <c r="F175" s="338"/>
      <c r="G175" s="321"/>
      <c r="H175" s="321"/>
      <c r="I175" s="321"/>
      <c r="J175" s="338"/>
      <c r="K175" s="321"/>
      <c r="L175" s="321"/>
      <c r="M175" s="338"/>
      <c r="N175" s="328"/>
      <c r="O175" s="328"/>
      <c r="P175" s="368"/>
      <c r="Q175" s="338"/>
      <c r="R175" s="321"/>
      <c r="S175" s="321"/>
      <c r="T175" s="352"/>
      <c r="U175" s="328"/>
      <c r="V175" s="328"/>
      <c r="W175" s="328"/>
      <c r="X175" s="338"/>
      <c r="Y175" s="321"/>
      <c r="Z175" s="321"/>
    </row>
    <row r="176" spans="1:41" s="91" customFormat="1" ht="48.75" customHeight="1" x14ac:dyDescent="0.25">
      <c r="A176" s="333">
        <v>57</v>
      </c>
      <c r="B176" s="391" t="s">
        <v>720</v>
      </c>
      <c r="C176" s="335" t="s">
        <v>751</v>
      </c>
      <c r="D176" s="336" t="s">
        <v>274</v>
      </c>
      <c r="E176" s="335" t="s">
        <v>1340</v>
      </c>
      <c r="F176" s="337"/>
      <c r="G176" s="330"/>
      <c r="H176" s="330"/>
      <c r="I176" s="321"/>
      <c r="J176" s="337"/>
      <c r="K176" s="321"/>
      <c r="L176" s="321"/>
      <c r="M176" s="337">
        <v>1</v>
      </c>
      <c r="N176" s="339" t="s">
        <v>1153</v>
      </c>
      <c r="O176" s="339" t="s">
        <v>1154</v>
      </c>
      <c r="P176" s="368" t="s">
        <v>1155</v>
      </c>
      <c r="Q176" s="337"/>
      <c r="R176" s="321"/>
      <c r="S176" s="321"/>
      <c r="T176" s="351">
        <v>1</v>
      </c>
      <c r="U176" s="339" t="s">
        <v>1312</v>
      </c>
      <c r="V176" s="339" t="s">
        <v>1313</v>
      </c>
      <c r="W176" s="328" t="s">
        <v>1397</v>
      </c>
      <c r="X176" s="337"/>
      <c r="Y176" s="321"/>
      <c r="Z176" s="321"/>
    </row>
    <row r="177" spans="1:41" s="91" customFormat="1" ht="48.75" customHeight="1" x14ac:dyDescent="0.25">
      <c r="A177" s="333"/>
      <c r="B177" s="391"/>
      <c r="C177" s="335"/>
      <c r="D177" s="336"/>
      <c r="E177" s="335"/>
      <c r="F177" s="338"/>
      <c r="G177" s="321"/>
      <c r="H177" s="321"/>
      <c r="I177" s="321"/>
      <c r="J177" s="338"/>
      <c r="K177" s="321"/>
      <c r="L177" s="321"/>
      <c r="M177" s="338"/>
      <c r="N177" s="328"/>
      <c r="O177" s="328"/>
      <c r="P177" s="368"/>
      <c r="Q177" s="338"/>
      <c r="R177" s="321"/>
      <c r="S177" s="321"/>
      <c r="T177" s="352"/>
      <c r="U177" s="328"/>
      <c r="V177" s="328"/>
      <c r="W177" s="328"/>
      <c r="X177" s="338"/>
      <c r="Y177" s="321"/>
      <c r="Z177" s="321"/>
    </row>
    <row r="178" spans="1:41" s="91" customFormat="1" ht="48.75" customHeight="1" x14ac:dyDescent="0.25">
      <c r="A178" s="333"/>
      <c r="B178" s="391"/>
      <c r="C178" s="335"/>
      <c r="D178" s="336"/>
      <c r="E178" s="335"/>
      <c r="F178" s="338"/>
      <c r="G178" s="321"/>
      <c r="H178" s="321"/>
      <c r="I178" s="321"/>
      <c r="J178" s="338"/>
      <c r="K178" s="321"/>
      <c r="L178" s="321"/>
      <c r="M178" s="338"/>
      <c r="N178" s="328"/>
      <c r="O178" s="328"/>
      <c r="P178" s="368"/>
      <c r="Q178" s="338"/>
      <c r="R178" s="321"/>
      <c r="S178" s="321"/>
      <c r="T178" s="352"/>
      <c r="U178" s="328"/>
      <c r="V178" s="328"/>
      <c r="W178" s="328"/>
      <c r="X178" s="338"/>
      <c r="Y178" s="321"/>
      <c r="Z178" s="321"/>
    </row>
    <row r="179" spans="1:41" s="96" customFormat="1" ht="132" customHeight="1" x14ac:dyDescent="0.25">
      <c r="A179" s="463">
        <v>58</v>
      </c>
      <c r="B179" s="466" t="s">
        <v>753</v>
      </c>
      <c r="C179" s="335" t="s">
        <v>757</v>
      </c>
      <c r="D179" s="336" t="s">
        <v>247</v>
      </c>
      <c r="E179" s="335" t="s">
        <v>1341</v>
      </c>
      <c r="F179" s="337">
        <v>1</v>
      </c>
      <c r="G179" s="330" t="s">
        <v>1156</v>
      </c>
      <c r="H179" s="330" t="s">
        <v>1157</v>
      </c>
      <c r="I179" s="321"/>
      <c r="J179" s="337"/>
      <c r="K179" s="321"/>
      <c r="L179" s="321"/>
      <c r="M179" s="337">
        <v>1</v>
      </c>
      <c r="N179" s="339" t="s">
        <v>1156</v>
      </c>
      <c r="O179" s="317" t="s">
        <v>1158</v>
      </c>
      <c r="P179" s="339" t="s">
        <v>1468</v>
      </c>
      <c r="Q179" s="388"/>
      <c r="R179" s="390"/>
      <c r="S179" s="390"/>
      <c r="T179" s="351">
        <v>1</v>
      </c>
      <c r="U179" s="339" t="s">
        <v>1314</v>
      </c>
      <c r="V179" s="339" t="s">
        <v>1315</v>
      </c>
      <c r="W179" s="339" t="s">
        <v>1399</v>
      </c>
      <c r="X179" s="337"/>
      <c r="Y179" s="321"/>
      <c r="Z179" s="321"/>
      <c r="AA179" s="95"/>
      <c r="AB179" s="95"/>
      <c r="AC179" s="95"/>
      <c r="AD179" s="95"/>
      <c r="AE179" s="95"/>
      <c r="AF179" s="95"/>
      <c r="AG179" s="95"/>
      <c r="AH179" s="95"/>
      <c r="AI179" s="95"/>
      <c r="AJ179" s="95"/>
      <c r="AK179" s="95"/>
      <c r="AL179" s="95"/>
      <c r="AM179" s="95"/>
      <c r="AN179" s="95"/>
      <c r="AO179" s="95"/>
    </row>
    <row r="180" spans="1:41" s="96" customFormat="1" ht="37.5" customHeight="1" x14ac:dyDescent="0.25">
      <c r="A180" s="464"/>
      <c r="B180" s="467"/>
      <c r="C180" s="468"/>
      <c r="D180" s="469"/>
      <c r="E180" s="468"/>
      <c r="F180" s="338"/>
      <c r="G180" s="321"/>
      <c r="H180" s="321"/>
      <c r="I180" s="321"/>
      <c r="J180" s="338"/>
      <c r="K180" s="321"/>
      <c r="L180" s="321"/>
      <c r="M180" s="338"/>
      <c r="N180" s="328"/>
      <c r="O180" s="317"/>
      <c r="P180" s="328"/>
      <c r="Q180" s="389"/>
      <c r="R180" s="387"/>
      <c r="S180" s="387"/>
      <c r="T180" s="352"/>
      <c r="U180" s="328"/>
      <c r="V180" s="328"/>
      <c r="W180" s="328"/>
      <c r="X180" s="389"/>
      <c r="Y180" s="387"/>
      <c r="Z180" s="387"/>
      <c r="AA180" s="95"/>
      <c r="AB180" s="95"/>
      <c r="AC180" s="95"/>
      <c r="AD180" s="95"/>
      <c r="AE180" s="95"/>
      <c r="AF180" s="95"/>
      <c r="AG180" s="95"/>
      <c r="AH180" s="95"/>
      <c r="AI180" s="95"/>
      <c r="AJ180" s="95"/>
      <c r="AK180" s="95"/>
      <c r="AL180" s="95"/>
      <c r="AM180" s="95"/>
      <c r="AN180" s="95"/>
      <c r="AO180" s="95"/>
    </row>
    <row r="181" spans="1:41" s="96" customFormat="1" ht="50.25" customHeight="1" x14ac:dyDescent="0.25">
      <c r="A181" s="465"/>
      <c r="B181" s="466"/>
      <c r="C181" s="335"/>
      <c r="D181" s="336"/>
      <c r="E181" s="335"/>
      <c r="F181" s="338"/>
      <c r="G181" s="321"/>
      <c r="H181" s="321"/>
      <c r="I181" s="321"/>
      <c r="J181" s="338"/>
      <c r="K181" s="321"/>
      <c r="L181" s="321"/>
      <c r="M181" s="338"/>
      <c r="N181" s="328"/>
      <c r="O181" s="317"/>
      <c r="P181" s="328"/>
      <c r="Q181" s="347"/>
      <c r="R181" s="349"/>
      <c r="S181" s="349"/>
      <c r="T181" s="352"/>
      <c r="U181" s="328"/>
      <c r="V181" s="328"/>
      <c r="W181" s="328"/>
      <c r="X181" s="347"/>
      <c r="Y181" s="349"/>
      <c r="Z181" s="349"/>
      <c r="AA181" s="95"/>
      <c r="AB181" s="95"/>
      <c r="AC181" s="95"/>
      <c r="AD181" s="95"/>
      <c r="AE181" s="95"/>
      <c r="AF181" s="95"/>
      <c r="AG181" s="95"/>
      <c r="AH181" s="95"/>
      <c r="AI181" s="95"/>
      <c r="AJ181" s="95"/>
      <c r="AK181" s="95"/>
      <c r="AL181" s="95"/>
      <c r="AM181" s="95"/>
      <c r="AN181" s="95"/>
      <c r="AO181" s="95"/>
    </row>
    <row r="182" spans="1:41" s="98" customFormat="1" ht="192" customHeight="1" x14ac:dyDescent="0.25">
      <c r="A182" s="463">
        <v>59</v>
      </c>
      <c r="B182" s="466" t="s">
        <v>753</v>
      </c>
      <c r="C182" s="335" t="s">
        <v>770</v>
      </c>
      <c r="D182" s="336" t="s">
        <v>274</v>
      </c>
      <c r="E182" s="335"/>
      <c r="F182" s="337">
        <v>1</v>
      </c>
      <c r="G182" s="330" t="s">
        <v>1159</v>
      </c>
      <c r="H182" s="330" t="s">
        <v>1160</v>
      </c>
      <c r="I182" s="321"/>
      <c r="J182" s="337"/>
      <c r="K182" s="321"/>
      <c r="L182" s="321"/>
      <c r="M182" s="337">
        <v>1</v>
      </c>
      <c r="N182" s="339" t="s">
        <v>1159</v>
      </c>
      <c r="O182" s="317" t="s">
        <v>1161</v>
      </c>
      <c r="P182" s="339" t="s">
        <v>1162</v>
      </c>
      <c r="Q182" s="337"/>
      <c r="R182" s="321"/>
      <c r="S182" s="321"/>
      <c r="T182" s="351">
        <v>1</v>
      </c>
      <c r="U182" s="339" t="s">
        <v>1316</v>
      </c>
      <c r="V182" s="339" t="s">
        <v>1317</v>
      </c>
      <c r="W182" s="339" t="s">
        <v>1162</v>
      </c>
      <c r="X182" s="337"/>
      <c r="Y182" s="321"/>
      <c r="Z182" s="321"/>
      <c r="AA182" s="97"/>
      <c r="AB182" s="97"/>
      <c r="AC182" s="97"/>
      <c r="AD182" s="97"/>
      <c r="AE182" s="97"/>
      <c r="AF182" s="97"/>
      <c r="AG182" s="97"/>
      <c r="AH182" s="97"/>
      <c r="AI182" s="97"/>
      <c r="AJ182" s="97"/>
      <c r="AK182" s="97"/>
      <c r="AL182" s="97"/>
      <c r="AM182" s="97"/>
      <c r="AN182" s="97"/>
      <c r="AO182" s="97"/>
    </row>
    <row r="183" spans="1:41" s="96" customFormat="1" ht="57.75" customHeight="1" x14ac:dyDescent="0.25">
      <c r="A183" s="465"/>
      <c r="B183" s="467"/>
      <c r="C183" s="468"/>
      <c r="D183" s="469"/>
      <c r="E183" s="468"/>
      <c r="F183" s="338"/>
      <c r="G183" s="321"/>
      <c r="H183" s="321"/>
      <c r="I183" s="321"/>
      <c r="J183" s="338"/>
      <c r="K183" s="321"/>
      <c r="L183" s="321"/>
      <c r="M183" s="338"/>
      <c r="N183" s="328"/>
      <c r="O183" s="317"/>
      <c r="P183" s="328"/>
      <c r="Q183" s="337"/>
      <c r="R183" s="321"/>
      <c r="S183" s="321"/>
      <c r="T183" s="352"/>
      <c r="U183" s="328"/>
      <c r="V183" s="328"/>
      <c r="W183" s="328"/>
      <c r="X183" s="347"/>
      <c r="Y183" s="349"/>
      <c r="Z183" s="349"/>
      <c r="AA183" s="95"/>
      <c r="AB183" s="95"/>
      <c r="AC183" s="95"/>
      <c r="AD183" s="95"/>
      <c r="AE183" s="95"/>
      <c r="AF183" s="95"/>
      <c r="AG183" s="95"/>
      <c r="AH183" s="95"/>
      <c r="AI183" s="95"/>
      <c r="AJ183" s="95"/>
      <c r="AK183" s="95"/>
      <c r="AL183" s="95"/>
      <c r="AM183" s="95"/>
      <c r="AN183" s="95"/>
      <c r="AO183" s="95"/>
    </row>
    <row r="184" spans="1:41" s="96" customFormat="1" ht="57.75" customHeight="1" x14ac:dyDescent="0.25">
      <c r="A184" s="463"/>
      <c r="B184" s="466"/>
      <c r="C184" s="335"/>
      <c r="D184" s="336"/>
      <c r="E184" s="335"/>
      <c r="F184" s="338"/>
      <c r="G184" s="321"/>
      <c r="H184" s="321"/>
      <c r="I184" s="321"/>
      <c r="J184" s="338"/>
      <c r="K184" s="321"/>
      <c r="L184" s="321"/>
      <c r="M184" s="338"/>
      <c r="N184" s="328"/>
      <c r="O184" s="317"/>
      <c r="P184" s="328"/>
      <c r="Q184" s="337"/>
      <c r="R184" s="321"/>
      <c r="S184" s="321"/>
      <c r="T184" s="352"/>
      <c r="U184" s="328"/>
      <c r="V184" s="328"/>
      <c r="W184" s="328" t="s">
        <v>1401</v>
      </c>
      <c r="X184" s="337"/>
      <c r="Y184" s="321"/>
      <c r="Z184" s="321"/>
      <c r="AA184" s="95"/>
      <c r="AB184" s="95"/>
      <c r="AC184" s="95"/>
      <c r="AD184" s="95"/>
      <c r="AE184" s="95"/>
      <c r="AF184" s="95"/>
      <c r="AG184" s="95"/>
      <c r="AH184" s="95"/>
      <c r="AI184" s="95"/>
      <c r="AJ184" s="95"/>
      <c r="AK184" s="95"/>
      <c r="AL184" s="95"/>
      <c r="AM184" s="95"/>
      <c r="AN184" s="95"/>
      <c r="AO184" s="95"/>
    </row>
    <row r="185" spans="1:41" s="96" customFormat="1" ht="108" customHeight="1" x14ac:dyDescent="0.25">
      <c r="A185" s="463">
        <v>60</v>
      </c>
      <c r="B185" s="466" t="s">
        <v>753</v>
      </c>
      <c r="C185" s="335" t="s">
        <v>779</v>
      </c>
      <c r="D185" s="336" t="s">
        <v>400</v>
      </c>
      <c r="E185" s="335" t="s">
        <v>1027</v>
      </c>
      <c r="F185" s="337">
        <v>1</v>
      </c>
      <c r="G185" s="330" t="s">
        <v>1163</v>
      </c>
      <c r="H185" s="330" t="s">
        <v>1164</v>
      </c>
      <c r="I185" s="321"/>
      <c r="J185" s="337"/>
      <c r="K185" s="321"/>
      <c r="L185" s="321"/>
      <c r="M185" s="337">
        <v>1</v>
      </c>
      <c r="N185" s="339" t="s">
        <v>1163</v>
      </c>
      <c r="O185" s="317" t="s">
        <v>1165</v>
      </c>
      <c r="P185" s="339" t="s">
        <v>1469</v>
      </c>
      <c r="Q185" s="337"/>
      <c r="R185" s="321"/>
      <c r="S185" s="321"/>
      <c r="T185" s="351">
        <v>1</v>
      </c>
      <c r="U185" s="339" t="s">
        <v>1318</v>
      </c>
      <c r="V185" s="339" t="s">
        <v>1319</v>
      </c>
      <c r="W185" s="339" t="s">
        <v>1402</v>
      </c>
      <c r="X185" s="337"/>
      <c r="Y185" s="321"/>
      <c r="Z185" s="321"/>
      <c r="AA185" s="95"/>
      <c r="AB185" s="95"/>
      <c r="AC185" s="95"/>
      <c r="AD185" s="95"/>
      <c r="AE185" s="95"/>
      <c r="AF185" s="95"/>
      <c r="AG185" s="95"/>
      <c r="AH185" s="95"/>
      <c r="AI185" s="95"/>
      <c r="AJ185" s="95"/>
      <c r="AK185" s="95"/>
      <c r="AL185" s="95"/>
      <c r="AM185" s="95"/>
      <c r="AN185" s="95"/>
      <c r="AO185" s="95"/>
    </row>
    <row r="186" spans="1:41" s="96" customFormat="1" ht="37.5" customHeight="1" x14ac:dyDescent="0.25">
      <c r="A186" s="465"/>
      <c r="B186" s="467"/>
      <c r="C186" s="468"/>
      <c r="D186" s="469"/>
      <c r="E186" s="468"/>
      <c r="F186" s="338"/>
      <c r="G186" s="321"/>
      <c r="H186" s="321"/>
      <c r="I186" s="321"/>
      <c r="J186" s="338"/>
      <c r="K186" s="321"/>
      <c r="L186" s="321"/>
      <c r="M186" s="338"/>
      <c r="N186" s="328"/>
      <c r="O186" s="317"/>
      <c r="P186" s="328"/>
      <c r="Q186" s="337"/>
      <c r="R186" s="321"/>
      <c r="S186" s="321"/>
      <c r="T186" s="352"/>
      <c r="U186" s="328"/>
      <c r="V186" s="328"/>
      <c r="W186" s="328"/>
      <c r="X186" s="347"/>
      <c r="Y186" s="349"/>
      <c r="Z186" s="349"/>
      <c r="AA186" s="95"/>
      <c r="AB186" s="95"/>
      <c r="AC186" s="95"/>
      <c r="AD186" s="95"/>
      <c r="AE186" s="95"/>
      <c r="AF186" s="95"/>
      <c r="AG186" s="95"/>
      <c r="AH186" s="95"/>
      <c r="AI186" s="95"/>
      <c r="AJ186" s="95"/>
      <c r="AK186" s="95"/>
      <c r="AL186" s="95"/>
      <c r="AM186" s="95"/>
      <c r="AN186" s="95"/>
      <c r="AO186" s="95"/>
    </row>
    <row r="187" spans="1:41" s="96" customFormat="1" ht="73.5" customHeight="1" x14ac:dyDescent="0.25">
      <c r="A187" s="463"/>
      <c r="B187" s="466"/>
      <c r="C187" s="335"/>
      <c r="D187" s="336"/>
      <c r="E187" s="335"/>
      <c r="F187" s="338"/>
      <c r="G187" s="321"/>
      <c r="H187" s="321"/>
      <c r="I187" s="321"/>
      <c r="J187" s="338"/>
      <c r="K187" s="321"/>
      <c r="L187" s="321"/>
      <c r="M187" s="338"/>
      <c r="N187" s="328"/>
      <c r="O187" s="317"/>
      <c r="P187" s="328"/>
      <c r="Q187" s="337"/>
      <c r="R187" s="321"/>
      <c r="S187" s="321"/>
      <c r="T187" s="352"/>
      <c r="U187" s="328"/>
      <c r="V187" s="328"/>
      <c r="W187" s="328"/>
      <c r="X187" s="337"/>
      <c r="Y187" s="321"/>
      <c r="Z187" s="321"/>
      <c r="AA187" s="95"/>
      <c r="AB187" s="95"/>
      <c r="AC187" s="95"/>
      <c r="AD187" s="95"/>
      <c r="AE187" s="95"/>
      <c r="AF187" s="95"/>
      <c r="AG187" s="95"/>
      <c r="AH187" s="95"/>
      <c r="AI187" s="95"/>
      <c r="AJ187" s="95"/>
      <c r="AK187" s="95"/>
      <c r="AL187" s="95"/>
      <c r="AM187" s="95"/>
      <c r="AN187" s="95"/>
      <c r="AO187" s="95"/>
    </row>
    <row r="188" spans="1:41" s="96" customFormat="1" ht="132" customHeight="1" x14ac:dyDescent="0.25">
      <c r="A188" s="463">
        <v>61</v>
      </c>
      <c r="B188" s="466" t="s">
        <v>753</v>
      </c>
      <c r="C188" s="335" t="s">
        <v>785</v>
      </c>
      <c r="D188" s="336" t="s">
        <v>344</v>
      </c>
      <c r="E188" s="335" t="s">
        <v>786</v>
      </c>
      <c r="F188" s="337">
        <v>1</v>
      </c>
      <c r="G188" s="330" t="s">
        <v>1166</v>
      </c>
      <c r="H188" s="330" t="s">
        <v>1157</v>
      </c>
      <c r="I188" s="321"/>
      <c r="J188" s="337"/>
      <c r="K188" s="321"/>
      <c r="L188" s="321"/>
      <c r="M188" s="337">
        <v>1</v>
      </c>
      <c r="N188" s="339" t="s">
        <v>1166</v>
      </c>
      <c r="O188" s="317" t="s">
        <v>1167</v>
      </c>
      <c r="P188" s="339" t="s">
        <v>1168</v>
      </c>
      <c r="Q188" s="337"/>
      <c r="R188" s="321"/>
      <c r="S188" s="321"/>
      <c r="T188" s="196">
        <v>1</v>
      </c>
      <c r="U188" s="470" t="s">
        <v>1295</v>
      </c>
      <c r="V188" s="319" t="s">
        <v>1157</v>
      </c>
      <c r="W188" s="328" t="s">
        <v>1403</v>
      </c>
      <c r="X188" s="337"/>
      <c r="Y188" s="321"/>
      <c r="Z188" s="321"/>
      <c r="AA188" s="95"/>
      <c r="AB188" s="95"/>
      <c r="AC188" s="95"/>
      <c r="AD188" s="95"/>
      <c r="AE188" s="95"/>
      <c r="AF188" s="95"/>
      <c r="AG188" s="95"/>
      <c r="AH188" s="95"/>
      <c r="AI188" s="95"/>
      <c r="AJ188" s="95"/>
      <c r="AK188" s="95"/>
      <c r="AL188" s="95"/>
      <c r="AM188" s="95"/>
      <c r="AN188" s="95"/>
      <c r="AO188" s="95"/>
    </row>
    <row r="189" spans="1:41" s="96" customFormat="1" ht="53.25" customHeight="1" x14ac:dyDescent="0.25">
      <c r="A189" s="465"/>
      <c r="B189" s="467"/>
      <c r="C189" s="468"/>
      <c r="D189" s="469"/>
      <c r="E189" s="468"/>
      <c r="F189" s="338"/>
      <c r="G189" s="321"/>
      <c r="H189" s="321"/>
      <c r="I189" s="321"/>
      <c r="J189" s="338"/>
      <c r="K189" s="321"/>
      <c r="L189" s="321"/>
      <c r="M189" s="338"/>
      <c r="N189" s="328"/>
      <c r="O189" s="317"/>
      <c r="P189" s="328"/>
      <c r="Q189" s="337"/>
      <c r="R189" s="321"/>
      <c r="S189" s="321"/>
      <c r="T189" s="274"/>
      <c r="U189" s="320"/>
      <c r="V189" s="320"/>
      <c r="W189" s="471"/>
      <c r="X189" s="347"/>
      <c r="Y189" s="349"/>
      <c r="Z189" s="349"/>
      <c r="AA189" s="95"/>
      <c r="AB189" s="95"/>
      <c r="AC189" s="95"/>
      <c r="AD189" s="95"/>
      <c r="AE189" s="95"/>
      <c r="AF189" s="95"/>
      <c r="AG189" s="95"/>
      <c r="AH189" s="95"/>
      <c r="AI189" s="95"/>
      <c r="AJ189" s="95"/>
      <c r="AK189" s="95"/>
      <c r="AL189" s="95"/>
      <c r="AM189" s="95"/>
      <c r="AN189" s="95"/>
      <c r="AO189" s="95"/>
    </row>
    <row r="190" spans="1:41" s="96" customFormat="1" ht="53.25" customHeight="1" x14ac:dyDescent="0.25">
      <c r="A190" s="463"/>
      <c r="B190" s="466"/>
      <c r="C190" s="335"/>
      <c r="D190" s="336"/>
      <c r="E190" s="335"/>
      <c r="F190" s="338"/>
      <c r="G190" s="321"/>
      <c r="H190" s="321"/>
      <c r="I190" s="321"/>
      <c r="J190" s="338"/>
      <c r="K190" s="321"/>
      <c r="L190" s="321"/>
      <c r="M190" s="338"/>
      <c r="N190" s="328"/>
      <c r="O190" s="317"/>
      <c r="P190" s="328"/>
      <c r="Q190" s="337"/>
      <c r="R190" s="321"/>
      <c r="S190" s="321"/>
      <c r="T190" s="275"/>
      <c r="U190" s="421"/>
      <c r="V190" s="99" t="s">
        <v>1294</v>
      </c>
      <c r="W190" s="471"/>
      <c r="X190" s="337"/>
      <c r="Y190" s="321"/>
      <c r="Z190" s="321"/>
      <c r="AA190" s="95"/>
      <c r="AB190" s="95"/>
      <c r="AC190" s="95"/>
      <c r="AD190" s="95"/>
      <c r="AE190" s="95"/>
      <c r="AF190" s="95"/>
      <c r="AG190" s="95"/>
      <c r="AH190" s="95"/>
      <c r="AI190" s="95"/>
      <c r="AJ190" s="95"/>
      <c r="AK190" s="95"/>
      <c r="AL190" s="95"/>
      <c r="AM190" s="95"/>
      <c r="AN190" s="95"/>
      <c r="AO190" s="95"/>
    </row>
    <row r="191" spans="1:41" s="96" customFormat="1" ht="53.25" customHeight="1" x14ac:dyDescent="0.25">
      <c r="A191" s="333">
        <v>62</v>
      </c>
      <c r="B191" s="472" t="s">
        <v>788</v>
      </c>
      <c r="C191" s="335" t="s">
        <v>792</v>
      </c>
      <c r="D191" s="336" t="s">
        <v>274</v>
      </c>
      <c r="E191" s="335" t="s">
        <v>796</v>
      </c>
      <c r="F191" s="347">
        <v>1</v>
      </c>
      <c r="G191" s="348" t="s">
        <v>1169</v>
      </c>
      <c r="H191" s="348"/>
      <c r="I191" s="349"/>
      <c r="J191" s="347"/>
      <c r="K191" s="349"/>
      <c r="L191" s="349"/>
      <c r="M191" s="347">
        <v>1</v>
      </c>
      <c r="N191" s="350" t="s">
        <v>1170</v>
      </c>
      <c r="O191" s="376" t="s">
        <v>1171</v>
      </c>
      <c r="P191" s="411" t="s">
        <v>1172</v>
      </c>
      <c r="Q191" s="347"/>
      <c r="R191" s="349"/>
      <c r="S191" s="349"/>
      <c r="T191" s="375">
        <v>1</v>
      </c>
      <c r="U191" s="372" t="s">
        <v>1320</v>
      </c>
      <c r="V191" s="372" t="s">
        <v>1171</v>
      </c>
      <c r="W191" s="376" t="s">
        <v>1172</v>
      </c>
      <c r="X191" s="337"/>
      <c r="Y191" s="321"/>
      <c r="Z191" s="321"/>
      <c r="AA191" s="95"/>
      <c r="AB191" s="95"/>
      <c r="AC191" s="95"/>
      <c r="AD191" s="95"/>
      <c r="AE191" s="95"/>
      <c r="AF191" s="95"/>
      <c r="AG191" s="95"/>
      <c r="AH191" s="95"/>
      <c r="AI191" s="95"/>
      <c r="AJ191" s="95"/>
      <c r="AK191" s="95"/>
      <c r="AL191" s="95"/>
      <c r="AM191" s="95"/>
      <c r="AN191" s="95"/>
      <c r="AO191" s="95"/>
    </row>
    <row r="192" spans="1:41" s="96" customFormat="1" ht="53.25" customHeight="1" x14ac:dyDescent="0.25">
      <c r="A192" s="333"/>
      <c r="B192" s="473"/>
      <c r="C192" s="335"/>
      <c r="D192" s="336"/>
      <c r="E192" s="335"/>
      <c r="F192" s="338"/>
      <c r="G192" s="321"/>
      <c r="H192" s="321"/>
      <c r="I192" s="321"/>
      <c r="J192" s="338"/>
      <c r="K192" s="321"/>
      <c r="L192" s="321"/>
      <c r="M192" s="338"/>
      <c r="N192" s="328"/>
      <c r="O192" s="377"/>
      <c r="P192" s="368"/>
      <c r="Q192" s="338"/>
      <c r="R192" s="321"/>
      <c r="S192" s="321"/>
      <c r="T192" s="352"/>
      <c r="U192" s="329"/>
      <c r="V192" s="329"/>
      <c r="W192" s="377"/>
      <c r="X192" s="337"/>
      <c r="Y192" s="321"/>
      <c r="Z192" s="321"/>
      <c r="AA192" s="95"/>
      <c r="AB192" s="95"/>
      <c r="AC192" s="95"/>
      <c r="AD192" s="95"/>
      <c r="AE192" s="95"/>
      <c r="AF192" s="95"/>
      <c r="AG192" s="95"/>
      <c r="AH192" s="95"/>
      <c r="AI192" s="95"/>
      <c r="AJ192" s="95"/>
      <c r="AK192" s="95"/>
      <c r="AL192" s="95"/>
      <c r="AM192" s="95"/>
      <c r="AN192" s="95"/>
      <c r="AO192" s="95"/>
    </row>
    <row r="193" spans="1:41" s="96" customFormat="1" ht="53.25" customHeight="1" x14ac:dyDescent="0.25">
      <c r="A193" s="333"/>
      <c r="B193" s="474"/>
      <c r="C193" s="335"/>
      <c r="D193" s="336"/>
      <c r="E193" s="335"/>
      <c r="F193" s="338"/>
      <c r="G193" s="321"/>
      <c r="H193" s="321"/>
      <c r="I193" s="321"/>
      <c r="J193" s="338"/>
      <c r="K193" s="321"/>
      <c r="L193" s="321"/>
      <c r="M193" s="338"/>
      <c r="N193" s="328"/>
      <c r="O193" s="350"/>
      <c r="P193" s="368"/>
      <c r="Q193" s="338"/>
      <c r="R193" s="321"/>
      <c r="S193" s="321"/>
      <c r="T193" s="352"/>
      <c r="U193" s="329"/>
      <c r="V193" s="329"/>
      <c r="W193" s="350"/>
      <c r="X193" s="337"/>
      <c r="Y193" s="321"/>
      <c r="Z193" s="321"/>
      <c r="AA193" s="95"/>
      <c r="AB193" s="95"/>
      <c r="AC193" s="95"/>
      <c r="AD193" s="95"/>
      <c r="AE193" s="95"/>
      <c r="AF193" s="95"/>
      <c r="AG193" s="95"/>
      <c r="AH193" s="95"/>
      <c r="AI193" s="95"/>
      <c r="AJ193" s="95"/>
      <c r="AK193" s="95"/>
      <c r="AL193" s="95"/>
      <c r="AM193" s="95"/>
      <c r="AN193" s="95"/>
      <c r="AO193" s="95"/>
    </row>
    <row r="194" spans="1:41" s="96" customFormat="1" ht="53.25" customHeight="1" x14ac:dyDescent="0.25">
      <c r="A194" s="378">
        <v>63</v>
      </c>
      <c r="B194" s="472" t="s">
        <v>788</v>
      </c>
      <c r="C194" s="380" t="s">
        <v>806</v>
      </c>
      <c r="D194" s="381" t="s">
        <v>344</v>
      </c>
      <c r="E194" s="380" t="s">
        <v>808</v>
      </c>
      <c r="F194" s="338">
        <v>1</v>
      </c>
      <c r="G194" s="382" t="s">
        <v>1173</v>
      </c>
      <c r="H194" s="382"/>
      <c r="I194" s="322"/>
      <c r="J194" s="338"/>
      <c r="K194" s="322"/>
      <c r="L194" s="322"/>
      <c r="M194" s="338">
        <v>1</v>
      </c>
      <c r="N194" s="316" t="s">
        <v>1174</v>
      </c>
      <c r="O194" s="412" t="s">
        <v>1175</v>
      </c>
      <c r="P194" s="383" t="s">
        <v>1176</v>
      </c>
      <c r="Q194" s="338"/>
      <c r="R194" s="322"/>
      <c r="S194" s="349"/>
      <c r="T194" s="352">
        <v>1</v>
      </c>
      <c r="U194" s="316" t="s">
        <v>1321</v>
      </c>
      <c r="V194" s="316" t="s">
        <v>1175</v>
      </c>
      <c r="W194" s="329" t="s">
        <v>1404</v>
      </c>
      <c r="X194" s="337"/>
      <c r="Y194" s="321"/>
      <c r="Z194" s="321"/>
      <c r="AA194" s="95"/>
      <c r="AB194" s="95"/>
      <c r="AC194" s="95"/>
      <c r="AD194" s="95"/>
      <c r="AE194" s="95"/>
      <c r="AF194" s="95"/>
      <c r="AG194" s="95"/>
      <c r="AH194" s="95"/>
      <c r="AI194" s="95"/>
      <c r="AJ194" s="95"/>
      <c r="AK194" s="95"/>
      <c r="AL194" s="95"/>
      <c r="AM194" s="95"/>
      <c r="AN194" s="95"/>
      <c r="AO194" s="95"/>
    </row>
    <row r="195" spans="1:41" s="96" customFormat="1" ht="53.25" customHeight="1" x14ac:dyDescent="0.25">
      <c r="A195" s="378"/>
      <c r="B195" s="473"/>
      <c r="C195" s="380"/>
      <c r="D195" s="381"/>
      <c r="E195" s="380"/>
      <c r="F195" s="338"/>
      <c r="G195" s="322"/>
      <c r="H195" s="322"/>
      <c r="I195" s="322"/>
      <c r="J195" s="338"/>
      <c r="K195" s="322"/>
      <c r="L195" s="322"/>
      <c r="M195" s="338"/>
      <c r="N195" s="329"/>
      <c r="O195" s="413"/>
      <c r="P195" s="383"/>
      <c r="Q195" s="338"/>
      <c r="R195" s="322"/>
      <c r="S195" s="321"/>
      <c r="T195" s="352"/>
      <c r="U195" s="329"/>
      <c r="V195" s="329"/>
      <c r="W195" s="329"/>
      <c r="X195" s="337"/>
      <c r="Y195" s="321"/>
      <c r="Z195" s="321"/>
      <c r="AA195" s="95"/>
      <c r="AB195" s="95"/>
      <c r="AC195" s="95"/>
      <c r="AD195" s="95"/>
      <c r="AE195" s="95"/>
      <c r="AF195" s="95"/>
      <c r="AG195" s="95"/>
      <c r="AH195" s="95"/>
      <c r="AI195" s="95"/>
      <c r="AJ195" s="95"/>
      <c r="AK195" s="95"/>
      <c r="AL195" s="95"/>
      <c r="AM195" s="95"/>
      <c r="AN195" s="95"/>
      <c r="AO195" s="95"/>
    </row>
    <row r="196" spans="1:41" s="96" customFormat="1" ht="53.25" customHeight="1" x14ac:dyDescent="0.25">
      <c r="A196" s="378"/>
      <c r="B196" s="474"/>
      <c r="C196" s="380"/>
      <c r="D196" s="381"/>
      <c r="E196" s="380"/>
      <c r="F196" s="338"/>
      <c r="G196" s="322"/>
      <c r="H196" s="322"/>
      <c r="I196" s="322"/>
      <c r="J196" s="338"/>
      <c r="K196" s="322"/>
      <c r="L196" s="322"/>
      <c r="M196" s="338"/>
      <c r="N196" s="329"/>
      <c r="O196" s="372"/>
      <c r="P196" s="383"/>
      <c r="Q196" s="338"/>
      <c r="R196" s="322"/>
      <c r="S196" s="321"/>
      <c r="T196" s="352"/>
      <c r="U196" s="329"/>
      <c r="V196" s="329"/>
      <c r="W196" s="329"/>
      <c r="X196" s="337"/>
      <c r="Y196" s="321"/>
      <c r="Z196" s="321"/>
      <c r="AA196" s="95"/>
      <c r="AB196" s="95"/>
      <c r="AC196" s="95"/>
      <c r="AD196" s="95"/>
      <c r="AE196" s="95"/>
      <c r="AF196" s="95"/>
      <c r="AG196" s="95"/>
      <c r="AH196" s="95"/>
      <c r="AI196" s="95"/>
      <c r="AJ196" s="95"/>
      <c r="AK196" s="95"/>
      <c r="AL196" s="95"/>
      <c r="AM196" s="95"/>
      <c r="AN196" s="95"/>
      <c r="AO196" s="95"/>
    </row>
    <row r="197" spans="1:41" s="91" customFormat="1" ht="72" customHeight="1" x14ac:dyDescent="0.25">
      <c r="A197" s="378">
        <v>64</v>
      </c>
      <c r="B197" s="475" t="s">
        <v>809</v>
      </c>
      <c r="C197" s="358" t="s">
        <v>813</v>
      </c>
      <c r="D197" s="361" t="s">
        <v>274</v>
      </c>
      <c r="E197" s="478" t="s">
        <v>1342</v>
      </c>
      <c r="F197" s="395">
        <v>1</v>
      </c>
      <c r="G197" s="479" t="s">
        <v>1177</v>
      </c>
      <c r="H197" s="479" t="s">
        <v>1178</v>
      </c>
      <c r="I197" s="369"/>
      <c r="J197" s="371"/>
      <c r="K197" s="369"/>
      <c r="L197" s="369"/>
      <c r="M197" s="371">
        <v>1</v>
      </c>
      <c r="N197" s="405" t="s">
        <v>1177</v>
      </c>
      <c r="O197" s="405" t="s">
        <v>1178</v>
      </c>
      <c r="P197" s="420" t="s">
        <v>1179</v>
      </c>
      <c r="Q197" s="371"/>
      <c r="R197" s="369"/>
      <c r="S197" s="369"/>
      <c r="T197" s="375">
        <v>1</v>
      </c>
      <c r="U197" s="372" t="s">
        <v>1180</v>
      </c>
      <c r="V197" s="372" t="s">
        <v>1178</v>
      </c>
      <c r="W197" s="405" t="s">
        <v>1405</v>
      </c>
      <c r="X197" s="371"/>
      <c r="Y197" s="369"/>
      <c r="Z197" s="369"/>
      <c r="AA197" s="85"/>
      <c r="AB197" s="85"/>
      <c r="AC197" s="85"/>
      <c r="AD197" s="85"/>
      <c r="AE197" s="85"/>
      <c r="AF197" s="85"/>
      <c r="AG197" s="85"/>
      <c r="AH197" s="85"/>
      <c r="AI197" s="85"/>
      <c r="AJ197" s="85"/>
      <c r="AK197" s="85"/>
      <c r="AL197" s="85"/>
      <c r="AM197" s="85"/>
      <c r="AN197" s="85"/>
      <c r="AO197" s="85"/>
    </row>
    <row r="198" spans="1:41" s="91" customFormat="1" ht="72" customHeight="1" x14ac:dyDescent="0.25">
      <c r="A198" s="378"/>
      <c r="B198" s="476"/>
      <c r="C198" s="359"/>
      <c r="D198" s="362"/>
      <c r="E198" s="359"/>
      <c r="F198" s="396"/>
      <c r="G198" s="480"/>
      <c r="H198" s="480"/>
      <c r="I198" s="322"/>
      <c r="J198" s="338"/>
      <c r="K198" s="322"/>
      <c r="L198" s="322"/>
      <c r="M198" s="338"/>
      <c r="N198" s="329"/>
      <c r="O198" s="329"/>
      <c r="P198" s="383"/>
      <c r="Q198" s="338"/>
      <c r="R198" s="322"/>
      <c r="S198" s="322"/>
      <c r="T198" s="352"/>
      <c r="U198" s="329"/>
      <c r="V198" s="329"/>
      <c r="W198" s="329"/>
      <c r="X198" s="338"/>
      <c r="Y198" s="322"/>
      <c r="Z198" s="322"/>
      <c r="AA198" s="85"/>
      <c r="AB198" s="85"/>
      <c r="AC198" s="85"/>
      <c r="AD198" s="85"/>
      <c r="AE198" s="85"/>
      <c r="AF198" s="85"/>
      <c r="AG198" s="85"/>
      <c r="AH198" s="85"/>
      <c r="AI198" s="85"/>
      <c r="AJ198" s="85"/>
      <c r="AK198" s="85"/>
      <c r="AL198" s="85"/>
      <c r="AM198" s="85"/>
      <c r="AN198" s="85"/>
      <c r="AO198" s="85"/>
    </row>
    <row r="199" spans="1:41" s="91" customFormat="1" ht="105" customHeight="1" x14ac:dyDescent="0.25">
      <c r="A199" s="378"/>
      <c r="B199" s="477"/>
      <c r="C199" s="360"/>
      <c r="D199" s="363"/>
      <c r="E199" s="360"/>
      <c r="F199" s="371"/>
      <c r="G199" s="481"/>
      <c r="H199" s="481"/>
      <c r="I199" s="322"/>
      <c r="J199" s="338"/>
      <c r="K199" s="322"/>
      <c r="L199" s="322"/>
      <c r="M199" s="338"/>
      <c r="N199" s="329"/>
      <c r="O199" s="329"/>
      <c r="P199" s="383"/>
      <c r="Q199" s="338"/>
      <c r="R199" s="322"/>
      <c r="S199" s="322"/>
      <c r="T199" s="352"/>
      <c r="U199" s="329"/>
      <c r="V199" s="329"/>
      <c r="W199" s="329"/>
      <c r="X199" s="338"/>
      <c r="Y199" s="322"/>
      <c r="Z199" s="322"/>
      <c r="AA199" s="85"/>
      <c r="AB199" s="85"/>
      <c r="AC199" s="85"/>
      <c r="AD199" s="85"/>
      <c r="AE199" s="85"/>
      <c r="AF199" s="85"/>
      <c r="AG199" s="85"/>
      <c r="AH199" s="85"/>
      <c r="AI199" s="85"/>
      <c r="AJ199" s="85"/>
      <c r="AK199" s="85"/>
      <c r="AL199" s="85"/>
      <c r="AM199" s="85"/>
      <c r="AN199" s="85"/>
      <c r="AO199" s="85"/>
    </row>
    <row r="200" spans="1:41" s="91" customFormat="1" ht="72" customHeight="1" x14ac:dyDescent="0.25">
      <c r="A200" s="378">
        <v>65</v>
      </c>
      <c r="B200" s="384" t="s">
        <v>809</v>
      </c>
      <c r="C200" s="358" t="s">
        <v>824</v>
      </c>
      <c r="D200" s="361" t="s">
        <v>274</v>
      </c>
      <c r="E200" s="358" t="s">
        <v>1027</v>
      </c>
      <c r="F200" s="338">
        <v>1</v>
      </c>
      <c r="G200" s="327" t="s">
        <v>1470</v>
      </c>
      <c r="H200" s="327" t="s">
        <v>1181</v>
      </c>
      <c r="I200" s="322"/>
      <c r="J200" s="338"/>
      <c r="K200" s="322"/>
      <c r="L200" s="322"/>
      <c r="M200" s="338">
        <v>1</v>
      </c>
      <c r="N200" s="329" t="s">
        <v>1182</v>
      </c>
      <c r="O200" s="329" t="s">
        <v>1181</v>
      </c>
      <c r="P200" s="482" t="s">
        <v>1183</v>
      </c>
      <c r="Q200" s="338"/>
      <c r="R200" s="322"/>
      <c r="S200" s="322"/>
      <c r="T200" s="352">
        <v>1</v>
      </c>
      <c r="U200" s="316" t="s">
        <v>1184</v>
      </c>
      <c r="V200" s="316" t="s">
        <v>1185</v>
      </c>
      <c r="W200" s="329" t="s">
        <v>1406</v>
      </c>
      <c r="X200" s="338"/>
      <c r="Y200" s="322"/>
      <c r="Z200" s="322"/>
      <c r="AA200" s="85"/>
      <c r="AB200" s="85"/>
      <c r="AC200" s="85"/>
      <c r="AD200" s="85"/>
      <c r="AE200" s="85"/>
      <c r="AF200" s="85"/>
      <c r="AG200" s="85"/>
      <c r="AH200" s="85"/>
      <c r="AI200" s="85"/>
      <c r="AJ200" s="85"/>
      <c r="AK200" s="85"/>
      <c r="AL200" s="85"/>
      <c r="AM200" s="85"/>
      <c r="AN200" s="85"/>
      <c r="AO200" s="85"/>
    </row>
    <row r="201" spans="1:41" s="91" customFormat="1" ht="72" customHeight="1" x14ac:dyDescent="0.25">
      <c r="A201" s="378"/>
      <c r="B201" s="385"/>
      <c r="C201" s="359"/>
      <c r="D201" s="362"/>
      <c r="E201" s="359"/>
      <c r="F201" s="338"/>
      <c r="G201" s="332"/>
      <c r="H201" s="332"/>
      <c r="I201" s="322"/>
      <c r="J201" s="338"/>
      <c r="K201" s="322"/>
      <c r="L201" s="322"/>
      <c r="M201" s="338"/>
      <c r="N201" s="329"/>
      <c r="O201" s="329"/>
      <c r="P201" s="482"/>
      <c r="Q201" s="338"/>
      <c r="R201" s="322"/>
      <c r="S201" s="322"/>
      <c r="T201" s="352"/>
      <c r="U201" s="329"/>
      <c r="V201" s="329"/>
      <c r="W201" s="329"/>
      <c r="X201" s="338"/>
      <c r="Y201" s="322"/>
      <c r="Z201" s="322"/>
      <c r="AA201" s="85"/>
      <c r="AB201" s="85"/>
      <c r="AC201" s="85"/>
      <c r="AD201" s="85"/>
      <c r="AE201" s="85"/>
      <c r="AF201" s="85"/>
      <c r="AG201" s="85"/>
      <c r="AH201" s="85"/>
      <c r="AI201" s="85"/>
      <c r="AJ201" s="85"/>
      <c r="AK201" s="85"/>
      <c r="AL201" s="85"/>
      <c r="AM201" s="85"/>
      <c r="AN201" s="85"/>
      <c r="AO201" s="85"/>
    </row>
    <row r="202" spans="1:41" s="91" customFormat="1" ht="90.75" customHeight="1" x14ac:dyDescent="0.25">
      <c r="A202" s="378"/>
      <c r="B202" s="386"/>
      <c r="C202" s="360"/>
      <c r="D202" s="363"/>
      <c r="E202" s="360"/>
      <c r="F202" s="338"/>
      <c r="G202" s="332"/>
      <c r="H202" s="332"/>
      <c r="I202" s="322"/>
      <c r="J202" s="338"/>
      <c r="K202" s="322"/>
      <c r="L202" s="322"/>
      <c r="M202" s="338"/>
      <c r="N202" s="329"/>
      <c r="O202" s="329"/>
      <c r="P202" s="482"/>
      <c r="Q202" s="338"/>
      <c r="R202" s="322"/>
      <c r="S202" s="322"/>
      <c r="T202" s="352"/>
      <c r="U202" s="329"/>
      <c r="V202" s="329"/>
      <c r="W202" s="329"/>
      <c r="X202" s="338"/>
      <c r="Y202" s="322"/>
      <c r="Z202" s="322"/>
      <c r="AA202" s="85"/>
      <c r="AB202" s="85"/>
      <c r="AC202" s="85"/>
      <c r="AD202" s="85"/>
      <c r="AE202" s="85"/>
      <c r="AF202" s="85"/>
      <c r="AG202" s="85"/>
      <c r="AH202" s="85"/>
      <c r="AI202" s="85"/>
      <c r="AJ202" s="85"/>
      <c r="AK202" s="85"/>
      <c r="AL202" s="85"/>
      <c r="AM202" s="85"/>
      <c r="AN202" s="85"/>
      <c r="AO202" s="85"/>
    </row>
    <row r="203" spans="1:41" s="91" customFormat="1" ht="72" customHeight="1" x14ac:dyDescent="0.25">
      <c r="A203" s="378">
        <v>66</v>
      </c>
      <c r="B203" s="475" t="s">
        <v>809</v>
      </c>
      <c r="C203" s="358" t="s">
        <v>834</v>
      </c>
      <c r="D203" s="361" t="s">
        <v>400</v>
      </c>
      <c r="E203" s="478" t="s">
        <v>1343</v>
      </c>
      <c r="F203" s="338">
        <v>1</v>
      </c>
      <c r="G203" s="327" t="s">
        <v>1471</v>
      </c>
      <c r="H203" s="327" t="s">
        <v>1186</v>
      </c>
      <c r="I203" s="322"/>
      <c r="J203" s="338"/>
      <c r="K203" s="322"/>
      <c r="L203" s="322"/>
      <c r="M203" s="338">
        <v>1</v>
      </c>
      <c r="N203" s="329" t="s">
        <v>1187</v>
      </c>
      <c r="O203" s="329" t="s">
        <v>1186</v>
      </c>
      <c r="P203" s="383" t="s">
        <v>1188</v>
      </c>
      <c r="Q203" s="338"/>
      <c r="R203" s="322"/>
      <c r="S203" s="322"/>
      <c r="T203" s="352">
        <v>1</v>
      </c>
      <c r="U203" s="316" t="s">
        <v>1189</v>
      </c>
      <c r="V203" s="316" t="s">
        <v>1190</v>
      </c>
      <c r="W203" s="329" t="s">
        <v>1188</v>
      </c>
      <c r="X203" s="338"/>
      <c r="Y203" s="322"/>
      <c r="Z203" s="322"/>
      <c r="AA203" s="85"/>
      <c r="AB203" s="85"/>
      <c r="AC203" s="85"/>
      <c r="AD203" s="85"/>
      <c r="AE203" s="85"/>
      <c r="AF203" s="85"/>
      <c r="AG203" s="85"/>
      <c r="AH203" s="85"/>
      <c r="AI203" s="85"/>
      <c r="AJ203" s="85"/>
      <c r="AK203" s="85"/>
      <c r="AL203" s="85"/>
      <c r="AM203" s="85"/>
      <c r="AN203" s="85"/>
      <c r="AO203" s="85"/>
    </row>
    <row r="204" spans="1:41" s="91" customFormat="1" ht="72" customHeight="1" x14ac:dyDescent="0.25">
      <c r="A204" s="378"/>
      <c r="B204" s="476"/>
      <c r="C204" s="359"/>
      <c r="D204" s="362"/>
      <c r="E204" s="359"/>
      <c r="F204" s="338"/>
      <c r="G204" s="332"/>
      <c r="H204" s="332"/>
      <c r="I204" s="322"/>
      <c r="J204" s="338"/>
      <c r="K204" s="322"/>
      <c r="L204" s="322"/>
      <c r="M204" s="338"/>
      <c r="N204" s="329"/>
      <c r="O204" s="329"/>
      <c r="P204" s="383"/>
      <c r="Q204" s="338"/>
      <c r="R204" s="322"/>
      <c r="S204" s="322"/>
      <c r="T204" s="352"/>
      <c r="U204" s="329"/>
      <c r="V204" s="329"/>
      <c r="W204" s="329"/>
      <c r="X204" s="338"/>
      <c r="Y204" s="322"/>
      <c r="Z204" s="322"/>
      <c r="AA204" s="85"/>
      <c r="AB204" s="85"/>
      <c r="AC204" s="85"/>
      <c r="AD204" s="85"/>
      <c r="AE204" s="85"/>
      <c r="AF204" s="85"/>
      <c r="AG204" s="85"/>
      <c r="AH204" s="85"/>
      <c r="AI204" s="85"/>
      <c r="AJ204" s="85"/>
      <c r="AK204" s="85"/>
      <c r="AL204" s="85"/>
      <c r="AM204" s="85"/>
      <c r="AN204" s="85"/>
      <c r="AO204" s="85"/>
    </row>
    <row r="205" spans="1:41" s="91" customFormat="1" ht="72" customHeight="1" x14ac:dyDescent="0.25">
      <c r="A205" s="378"/>
      <c r="B205" s="477"/>
      <c r="C205" s="360"/>
      <c r="D205" s="363"/>
      <c r="E205" s="360"/>
      <c r="F205" s="338"/>
      <c r="G205" s="332"/>
      <c r="H205" s="332"/>
      <c r="I205" s="322"/>
      <c r="J205" s="338"/>
      <c r="K205" s="322"/>
      <c r="L205" s="322"/>
      <c r="M205" s="338"/>
      <c r="N205" s="329"/>
      <c r="O205" s="329"/>
      <c r="P205" s="383"/>
      <c r="Q205" s="338"/>
      <c r="R205" s="322"/>
      <c r="S205" s="322"/>
      <c r="T205" s="352"/>
      <c r="U205" s="329"/>
      <c r="V205" s="329"/>
      <c r="W205" s="329"/>
      <c r="X205" s="338"/>
      <c r="Y205" s="322"/>
      <c r="Z205" s="322"/>
      <c r="AA205" s="85"/>
      <c r="AB205" s="85"/>
      <c r="AC205" s="85"/>
      <c r="AD205" s="85"/>
      <c r="AE205" s="85"/>
      <c r="AF205" s="85"/>
      <c r="AG205" s="85"/>
      <c r="AH205" s="85"/>
      <c r="AI205" s="85"/>
      <c r="AJ205" s="85"/>
      <c r="AK205" s="85"/>
      <c r="AL205" s="85"/>
      <c r="AM205" s="85"/>
      <c r="AN205" s="85"/>
      <c r="AO205" s="85"/>
    </row>
    <row r="206" spans="1:41" s="91" customFormat="1" ht="72" customHeight="1" x14ac:dyDescent="0.25">
      <c r="A206" s="378">
        <v>67</v>
      </c>
      <c r="B206" s="384" t="s">
        <v>809</v>
      </c>
      <c r="C206" s="358" t="s">
        <v>841</v>
      </c>
      <c r="D206" s="361" t="s">
        <v>344</v>
      </c>
      <c r="E206" s="358" t="s">
        <v>1191</v>
      </c>
      <c r="F206" s="338">
        <v>1</v>
      </c>
      <c r="G206" s="327" t="s">
        <v>1192</v>
      </c>
      <c r="H206" s="327" t="s">
        <v>1193</v>
      </c>
      <c r="I206" s="322"/>
      <c r="J206" s="338"/>
      <c r="K206" s="322"/>
      <c r="L206" s="322"/>
      <c r="M206" s="338">
        <v>1</v>
      </c>
      <c r="N206" s="329" t="s">
        <v>1192</v>
      </c>
      <c r="O206" s="329" t="s">
        <v>1193</v>
      </c>
      <c r="P206" s="383" t="s">
        <v>1194</v>
      </c>
      <c r="Q206" s="338"/>
      <c r="R206" s="322"/>
      <c r="S206" s="322"/>
      <c r="T206" s="352">
        <v>1</v>
      </c>
      <c r="U206" s="316" t="s">
        <v>1195</v>
      </c>
      <c r="V206" s="316" t="s">
        <v>1196</v>
      </c>
      <c r="W206" s="329" t="s">
        <v>1400</v>
      </c>
      <c r="X206" s="338"/>
      <c r="Y206" s="322"/>
      <c r="Z206" s="322"/>
      <c r="AA206" s="85"/>
      <c r="AB206" s="85"/>
      <c r="AC206" s="85"/>
      <c r="AD206" s="85"/>
      <c r="AE206" s="85"/>
      <c r="AF206" s="85"/>
      <c r="AG206" s="85"/>
      <c r="AH206" s="85"/>
      <c r="AI206" s="85"/>
      <c r="AJ206" s="85"/>
      <c r="AK206" s="85"/>
      <c r="AL206" s="85"/>
      <c r="AM206" s="85"/>
      <c r="AN206" s="85"/>
      <c r="AO206" s="85"/>
    </row>
    <row r="207" spans="1:41" s="91" customFormat="1" ht="72" customHeight="1" x14ac:dyDescent="0.25">
      <c r="A207" s="378"/>
      <c r="B207" s="385"/>
      <c r="C207" s="359"/>
      <c r="D207" s="362"/>
      <c r="E207" s="359"/>
      <c r="F207" s="338"/>
      <c r="G207" s="332"/>
      <c r="H207" s="332"/>
      <c r="I207" s="322"/>
      <c r="J207" s="338"/>
      <c r="K207" s="322"/>
      <c r="L207" s="322"/>
      <c r="M207" s="338"/>
      <c r="N207" s="329"/>
      <c r="O207" s="329"/>
      <c r="P207" s="383"/>
      <c r="Q207" s="338"/>
      <c r="R207" s="322"/>
      <c r="S207" s="322"/>
      <c r="T207" s="352"/>
      <c r="U207" s="329"/>
      <c r="V207" s="329"/>
      <c r="W207" s="329"/>
      <c r="X207" s="338"/>
      <c r="Y207" s="322"/>
      <c r="Z207" s="322"/>
      <c r="AA207" s="85"/>
      <c r="AB207" s="85"/>
      <c r="AC207" s="85"/>
      <c r="AD207" s="85"/>
      <c r="AE207" s="85"/>
      <c r="AF207" s="85"/>
      <c r="AG207" s="85"/>
      <c r="AH207" s="85"/>
      <c r="AI207" s="85"/>
      <c r="AJ207" s="85"/>
      <c r="AK207" s="85"/>
      <c r="AL207" s="85"/>
      <c r="AM207" s="85"/>
      <c r="AN207" s="85"/>
      <c r="AO207" s="85"/>
    </row>
    <row r="208" spans="1:41" s="91" customFormat="1" ht="72" customHeight="1" x14ac:dyDescent="0.25">
      <c r="A208" s="378"/>
      <c r="B208" s="386"/>
      <c r="C208" s="360"/>
      <c r="D208" s="363"/>
      <c r="E208" s="360"/>
      <c r="F208" s="338"/>
      <c r="G208" s="332"/>
      <c r="H208" s="332"/>
      <c r="I208" s="322"/>
      <c r="J208" s="338"/>
      <c r="K208" s="322"/>
      <c r="L208" s="322"/>
      <c r="M208" s="338"/>
      <c r="N208" s="329"/>
      <c r="O208" s="329"/>
      <c r="P208" s="383"/>
      <c r="Q208" s="338"/>
      <c r="R208" s="322"/>
      <c r="S208" s="322"/>
      <c r="T208" s="352"/>
      <c r="U208" s="329"/>
      <c r="V208" s="329"/>
      <c r="W208" s="329" t="s">
        <v>1407</v>
      </c>
      <c r="X208" s="338"/>
      <c r="Y208" s="322"/>
      <c r="Z208" s="322"/>
      <c r="AA208" s="85"/>
      <c r="AB208" s="85"/>
      <c r="AC208" s="85"/>
      <c r="AD208" s="85"/>
      <c r="AE208" s="85"/>
      <c r="AF208" s="85"/>
      <c r="AG208" s="85"/>
      <c r="AH208" s="85"/>
      <c r="AI208" s="85"/>
      <c r="AJ208" s="85"/>
      <c r="AK208" s="85"/>
      <c r="AL208" s="85"/>
      <c r="AM208" s="85"/>
      <c r="AN208" s="85"/>
      <c r="AO208" s="85"/>
    </row>
    <row r="209" spans="1:41" s="91" customFormat="1" ht="72" customHeight="1" x14ac:dyDescent="0.25">
      <c r="A209" s="378">
        <v>68</v>
      </c>
      <c r="B209" s="384" t="s">
        <v>809</v>
      </c>
      <c r="C209" s="358" t="s">
        <v>850</v>
      </c>
      <c r="D209" s="361" t="s">
        <v>344</v>
      </c>
      <c r="E209" s="358" t="s">
        <v>852</v>
      </c>
      <c r="F209" s="338">
        <v>1</v>
      </c>
      <c r="G209" s="327" t="s">
        <v>1197</v>
      </c>
      <c r="H209" s="327" t="s">
        <v>1198</v>
      </c>
      <c r="I209" s="322"/>
      <c r="J209" s="338"/>
      <c r="K209" s="322"/>
      <c r="L209" s="322"/>
      <c r="M209" s="338">
        <v>1</v>
      </c>
      <c r="N209" s="329" t="s">
        <v>1197</v>
      </c>
      <c r="O209" s="329" t="s">
        <v>1198</v>
      </c>
      <c r="P209" s="383" t="s">
        <v>1199</v>
      </c>
      <c r="Q209" s="338"/>
      <c r="R209" s="322"/>
      <c r="S209" s="322"/>
      <c r="T209" s="352">
        <v>1</v>
      </c>
      <c r="U209" s="316" t="s">
        <v>1200</v>
      </c>
      <c r="V209" s="316" t="s">
        <v>1201</v>
      </c>
      <c r="W209" s="329" t="s">
        <v>1408</v>
      </c>
      <c r="X209" s="338"/>
      <c r="Y209" s="322"/>
      <c r="Z209" s="322"/>
      <c r="AA209" s="85"/>
      <c r="AB209" s="85"/>
      <c r="AC209" s="85"/>
      <c r="AD209" s="85"/>
      <c r="AE209" s="85"/>
      <c r="AF209" s="85"/>
      <c r="AG209" s="85"/>
      <c r="AH209" s="85"/>
      <c r="AI209" s="85"/>
      <c r="AJ209" s="85"/>
      <c r="AK209" s="85"/>
      <c r="AL209" s="85"/>
      <c r="AM209" s="85"/>
      <c r="AN209" s="85"/>
      <c r="AO209" s="85"/>
    </row>
    <row r="210" spans="1:41" s="91" customFormat="1" ht="72" customHeight="1" x14ac:dyDescent="0.25">
      <c r="A210" s="378"/>
      <c r="B210" s="385"/>
      <c r="C210" s="359"/>
      <c r="D210" s="362"/>
      <c r="E210" s="359"/>
      <c r="F210" s="338"/>
      <c r="G210" s="332"/>
      <c r="H210" s="332"/>
      <c r="I210" s="322"/>
      <c r="J210" s="338"/>
      <c r="K210" s="322"/>
      <c r="L210" s="322"/>
      <c r="M210" s="338"/>
      <c r="N210" s="329"/>
      <c r="O210" s="329"/>
      <c r="P210" s="383"/>
      <c r="Q210" s="338"/>
      <c r="R210" s="322"/>
      <c r="S210" s="322"/>
      <c r="T210" s="352"/>
      <c r="U210" s="329"/>
      <c r="V210" s="329"/>
      <c r="W210" s="329"/>
      <c r="X210" s="338"/>
      <c r="Y210" s="322"/>
      <c r="Z210" s="322"/>
      <c r="AA210" s="85"/>
      <c r="AB210" s="85"/>
      <c r="AC210" s="85"/>
      <c r="AD210" s="85"/>
      <c r="AE210" s="85"/>
      <c r="AF210" s="85"/>
      <c r="AG210" s="85"/>
      <c r="AH210" s="85"/>
      <c r="AI210" s="85"/>
      <c r="AJ210" s="85"/>
      <c r="AK210" s="85"/>
      <c r="AL210" s="85"/>
      <c r="AM210" s="85"/>
      <c r="AN210" s="85"/>
      <c r="AO210" s="85"/>
    </row>
    <row r="211" spans="1:41" s="91" customFormat="1" ht="72" customHeight="1" x14ac:dyDescent="0.25">
      <c r="A211" s="378"/>
      <c r="B211" s="386"/>
      <c r="C211" s="360"/>
      <c r="D211" s="363"/>
      <c r="E211" s="360"/>
      <c r="F211" s="338"/>
      <c r="G211" s="332"/>
      <c r="H211" s="332"/>
      <c r="I211" s="322"/>
      <c r="J211" s="338"/>
      <c r="K211" s="322"/>
      <c r="L211" s="322"/>
      <c r="M211" s="338"/>
      <c r="N211" s="329"/>
      <c r="O211" s="329"/>
      <c r="P211" s="383"/>
      <c r="Q211" s="338"/>
      <c r="R211" s="322"/>
      <c r="S211" s="322"/>
      <c r="T211" s="352"/>
      <c r="U211" s="329"/>
      <c r="V211" s="329"/>
      <c r="W211" s="329"/>
      <c r="X211" s="338"/>
      <c r="Y211" s="322"/>
      <c r="Z211" s="322"/>
      <c r="AA211" s="85"/>
      <c r="AB211" s="85"/>
      <c r="AC211" s="85"/>
      <c r="AD211" s="85"/>
      <c r="AE211" s="85"/>
      <c r="AF211" s="85"/>
      <c r="AG211" s="85"/>
      <c r="AH211" s="85"/>
      <c r="AI211" s="85"/>
      <c r="AJ211" s="85"/>
      <c r="AK211" s="85"/>
      <c r="AL211" s="85"/>
      <c r="AM211" s="85"/>
      <c r="AN211" s="85"/>
      <c r="AO211" s="85"/>
    </row>
    <row r="212" spans="1:41" s="91" customFormat="1" ht="16.5" customHeight="1" x14ac:dyDescent="0.25">
      <c r="A212" s="378">
        <v>69</v>
      </c>
      <c r="B212" s="379" t="s">
        <v>853</v>
      </c>
      <c r="C212" s="380" t="s">
        <v>857</v>
      </c>
      <c r="D212" s="381" t="s">
        <v>274</v>
      </c>
      <c r="E212" s="380" t="s">
        <v>1344</v>
      </c>
      <c r="F212" s="371"/>
      <c r="G212" s="370"/>
      <c r="H212" s="370"/>
      <c r="I212" s="369"/>
      <c r="J212" s="371"/>
      <c r="K212" s="369"/>
      <c r="L212" s="369"/>
      <c r="M212" s="371">
        <v>1</v>
      </c>
      <c r="N212" s="372" t="s">
        <v>1202</v>
      </c>
      <c r="O212" s="372" t="s">
        <v>1203</v>
      </c>
      <c r="P212" s="372" t="s">
        <v>1204</v>
      </c>
      <c r="Q212" s="371"/>
      <c r="R212" s="369"/>
      <c r="S212" s="369"/>
      <c r="T212" s="373">
        <v>1</v>
      </c>
      <c r="U212" s="372" t="s">
        <v>1205</v>
      </c>
      <c r="V212" s="372" t="s">
        <v>1206</v>
      </c>
      <c r="W212" s="372" t="s">
        <v>1409</v>
      </c>
      <c r="X212" s="371"/>
      <c r="Y212" s="369"/>
      <c r="Z212" s="369"/>
      <c r="AA212" s="85"/>
      <c r="AB212" s="85"/>
      <c r="AC212" s="85"/>
      <c r="AD212" s="85"/>
      <c r="AE212" s="85"/>
      <c r="AF212" s="85"/>
      <c r="AG212" s="85"/>
      <c r="AH212" s="85"/>
      <c r="AI212" s="85"/>
      <c r="AJ212" s="85"/>
      <c r="AK212" s="85"/>
      <c r="AL212" s="85"/>
      <c r="AM212" s="85"/>
      <c r="AN212" s="85"/>
      <c r="AO212" s="85"/>
    </row>
    <row r="213" spans="1:41" s="91" customFormat="1" x14ac:dyDescent="0.25">
      <c r="A213" s="378"/>
      <c r="B213" s="379"/>
      <c r="C213" s="380"/>
      <c r="D213" s="381"/>
      <c r="E213" s="380"/>
      <c r="F213" s="338"/>
      <c r="G213" s="322"/>
      <c r="H213" s="322"/>
      <c r="I213" s="322"/>
      <c r="J213" s="338"/>
      <c r="K213" s="322"/>
      <c r="L213" s="322"/>
      <c r="M213" s="338"/>
      <c r="N213" s="329"/>
      <c r="O213" s="329"/>
      <c r="P213" s="329"/>
      <c r="Q213" s="338"/>
      <c r="R213" s="322"/>
      <c r="S213" s="322"/>
      <c r="T213" s="374"/>
      <c r="U213" s="329"/>
      <c r="V213" s="329"/>
      <c r="W213" s="329"/>
      <c r="X213" s="338"/>
      <c r="Y213" s="322"/>
      <c r="Z213" s="322"/>
      <c r="AA213" s="85"/>
      <c r="AB213" s="85"/>
      <c r="AC213" s="85"/>
      <c r="AD213" s="85"/>
      <c r="AE213" s="85"/>
      <c r="AF213" s="85"/>
      <c r="AG213" s="85"/>
      <c r="AH213" s="85"/>
      <c r="AI213" s="85"/>
      <c r="AJ213" s="85"/>
      <c r="AK213" s="85"/>
      <c r="AL213" s="85"/>
      <c r="AM213" s="85"/>
      <c r="AN213" s="85"/>
      <c r="AO213" s="85"/>
    </row>
    <row r="214" spans="1:41" s="91" customFormat="1" ht="176.25" customHeight="1" x14ac:dyDescent="0.25">
      <c r="A214" s="378"/>
      <c r="B214" s="379"/>
      <c r="C214" s="380"/>
      <c r="D214" s="381"/>
      <c r="E214" s="380"/>
      <c r="F214" s="338"/>
      <c r="G214" s="322"/>
      <c r="H214" s="322"/>
      <c r="I214" s="322"/>
      <c r="J214" s="338"/>
      <c r="K214" s="322"/>
      <c r="L214" s="322"/>
      <c r="M214" s="338"/>
      <c r="N214" s="329"/>
      <c r="O214" s="329"/>
      <c r="P214" s="329"/>
      <c r="Q214" s="338"/>
      <c r="R214" s="322"/>
      <c r="S214" s="322"/>
      <c r="T214" s="375"/>
      <c r="U214" s="329"/>
      <c r="V214" s="329"/>
      <c r="W214" s="329"/>
      <c r="X214" s="338"/>
      <c r="Y214" s="322"/>
      <c r="Z214" s="322"/>
      <c r="AA214" s="85"/>
      <c r="AB214" s="85"/>
      <c r="AC214" s="85"/>
      <c r="AD214" s="85"/>
      <c r="AE214" s="85"/>
      <c r="AF214" s="85"/>
      <c r="AG214" s="85"/>
      <c r="AH214" s="85"/>
      <c r="AI214" s="85"/>
      <c r="AJ214" s="85"/>
      <c r="AK214" s="85"/>
      <c r="AL214" s="85"/>
      <c r="AM214" s="85"/>
      <c r="AN214" s="85"/>
      <c r="AO214" s="85"/>
    </row>
    <row r="215" spans="1:41" s="91" customFormat="1" ht="16.5" customHeight="1" x14ac:dyDescent="0.25">
      <c r="A215" s="378">
        <v>70</v>
      </c>
      <c r="B215" s="379" t="s">
        <v>853</v>
      </c>
      <c r="C215" s="380" t="s">
        <v>868</v>
      </c>
      <c r="D215" s="381" t="s">
        <v>247</v>
      </c>
      <c r="E215" s="380" t="s">
        <v>1345</v>
      </c>
      <c r="F215" s="338"/>
      <c r="G215" s="382"/>
      <c r="H215" s="382"/>
      <c r="I215" s="322"/>
      <c r="J215" s="338"/>
      <c r="K215" s="322"/>
      <c r="L215" s="322"/>
      <c r="M215" s="338">
        <v>1</v>
      </c>
      <c r="N215" s="316" t="s">
        <v>1207</v>
      </c>
      <c r="O215" s="316" t="s">
        <v>1208</v>
      </c>
      <c r="P215" s="383" t="s">
        <v>1209</v>
      </c>
      <c r="Q215" s="338"/>
      <c r="R215" s="322"/>
      <c r="S215" s="322"/>
      <c r="T215" s="352">
        <v>1</v>
      </c>
      <c r="U215" s="316" t="s">
        <v>1210</v>
      </c>
      <c r="V215" s="316" t="s">
        <v>1211</v>
      </c>
      <c r="W215" s="329" t="s">
        <v>1209</v>
      </c>
      <c r="X215" s="338"/>
      <c r="Y215" s="322"/>
      <c r="Z215" s="322"/>
      <c r="AA215" s="85"/>
      <c r="AB215" s="85"/>
      <c r="AC215" s="85"/>
      <c r="AD215" s="85"/>
      <c r="AE215" s="85"/>
      <c r="AF215" s="85"/>
      <c r="AG215" s="85"/>
      <c r="AH215" s="85"/>
      <c r="AI215" s="85"/>
      <c r="AJ215" s="85"/>
      <c r="AK215" s="85"/>
      <c r="AL215" s="85"/>
      <c r="AM215" s="85"/>
      <c r="AN215" s="85"/>
      <c r="AO215" s="85"/>
    </row>
    <row r="216" spans="1:41" s="91" customFormat="1" x14ac:dyDescent="0.25">
      <c r="A216" s="378"/>
      <c r="B216" s="379"/>
      <c r="C216" s="380"/>
      <c r="D216" s="381"/>
      <c r="E216" s="380"/>
      <c r="F216" s="338"/>
      <c r="G216" s="322"/>
      <c r="H216" s="322"/>
      <c r="I216" s="322"/>
      <c r="J216" s="338"/>
      <c r="K216" s="322"/>
      <c r="L216" s="322"/>
      <c r="M216" s="338"/>
      <c r="N216" s="329"/>
      <c r="O216" s="329"/>
      <c r="P216" s="383"/>
      <c r="Q216" s="338"/>
      <c r="R216" s="322"/>
      <c r="S216" s="322"/>
      <c r="T216" s="352"/>
      <c r="U216" s="329"/>
      <c r="V216" s="329"/>
      <c r="W216" s="329"/>
      <c r="X216" s="338"/>
      <c r="Y216" s="322"/>
      <c r="Z216" s="322"/>
      <c r="AA216" s="85"/>
      <c r="AB216" s="85"/>
      <c r="AC216" s="85"/>
      <c r="AD216" s="85"/>
      <c r="AE216" s="85"/>
      <c r="AF216" s="85"/>
      <c r="AG216" s="85"/>
      <c r="AH216" s="85"/>
      <c r="AI216" s="85"/>
      <c r="AJ216" s="85"/>
      <c r="AK216" s="85"/>
      <c r="AL216" s="85"/>
      <c r="AM216" s="85"/>
      <c r="AN216" s="85"/>
      <c r="AO216" s="85"/>
    </row>
    <row r="217" spans="1:41" s="91" customFormat="1" ht="163.5" customHeight="1" x14ac:dyDescent="0.25">
      <c r="A217" s="378"/>
      <c r="B217" s="379"/>
      <c r="C217" s="380"/>
      <c r="D217" s="381"/>
      <c r="E217" s="380"/>
      <c r="F217" s="338"/>
      <c r="G217" s="322"/>
      <c r="H217" s="322"/>
      <c r="I217" s="322"/>
      <c r="J217" s="338"/>
      <c r="K217" s="322"/>
      <c r="L217" s="322"/>
      <c r="M217" s="338"/>
      <c r="N217" s="329"/>
      <c r="O217" s="329"/>
      <c r="P217" s="383"/>
      <c r="Q217" s="338"/>
      <c r="R217" s="322"/>
      <c r="S217" s="322"/>
      <c r="T217" s="352"/>
      <c r="U217" s="329"/>
      <c r="V217" s="329"/>
      <c r="W217" s="329"/>
      <c r="X217" s="338"/>
      <c r="Y217" s="322"/>
      <c r="Z217" s="322"/>
      <c r="AA217" s="85"/>
      <c r="AB217" s="85"/>
      <c r="AC217" s="85"/>
      <c r="AD217" s="85"/>
      <c r="AE217" s="85"/>
      <c r="AF217" s="85"/>
      <c r="AG217" s="85"/>
      <c r="AH217" s="85"/>
      <c r="AI217" s="85"/>
      <c r="AJ217" s="85"/>
      <c r="AK217" s="85"/>
      <c r="AL217" s="85"/>
      <c r="AM217" s="85"/>
      <c r="AN217" s="85"/>
      <c r="AO217" s="85"/>
    </row>
    <row r="218" spans="1:41" s="91" customFormat="1" ht="16.5" customHeight="1" x14ac:dyDescent="0.25">
      <c r="A218" s="378">
        <v>71</v>
      </c>
      <c r="B218" s="379" t="s">
        <v>853</v>
      </c>
      <c r="C218" s="380" t="s">
        <v>876</v>
      </c>
      <c r="D218" s="381" t="s">
        <v>274</v>
      </c>
      <c r="E218" s="380" t="s">
        <v>1346</v>
      </c>
      <c r="F218" s="338"/>
      <c r="G218" s="382"/>
      <c r="H218" s="382"/>
      <c r="I218" s="322"/>
      <c r="J218" s="338"/>
      <c r="K218" s="322"/>
      <c r="L218" s="322"/>
      <c r="M218" s="338">
        <v>1</v>
      </c>
      <c r="N218" s="316" t="s">
        <v>1212</v>
      </c>
      <c r="O218" s="316" t="s">
        <v>1213</v>
      </c>
      <c r="P218" s="383" t="s">
        <v>1214</v>
      </c>
      <c r="Q218" s="338"/>
      <c r="R218" s="322"/>
      <c r="S218" s="322"/>
      <c r="T218" s="352">
        <v>1</v>
      </c>
      <c r="U218" s="316" t="s">
        <v>1215</v>
      </c>
      <c r="V218" s="316" t="s">
        <v>1216</v>
      </c>
      <c r="W218" s="329" t="s">
        <v>1410</v>
      </c>
      <c r="X218" s="338"/>
      <c r="Y218" s="322"/>
      <c r="Z218" s="322"/>
      <c r="AA218" s="85"/>
      <c r="AB218" s="85"/>
      <c r="AC218" s="85"/>
      <c r="AD218" s="85"/>
      <c r="AE218" s="85"/>
      <c r="AF218" s="85"/>
      <c r="AG218" s="85"/>
      <c r="AH218" s="85"/>
      <c r="AI218" s="85"/>
      <c r="AJ218" s="85"/>
      <c r="AK218" s="85"/>
      <c r="AL218" s="85"/>
      <c r="AM218" s="85"/>
      <c r="AN218" s="85"/>
      <c r="AO218" s="85"/>
    </row>
    <row r="219" spans="1:41" s="91" customFormat="1" x14ac:dyDescent="0.25">
      <c r="A219" s="378"/>
      <c r="B219" s="379"/>
      <c r="C219" s="380"/>
      <c r="D219" s="381"/>
      <c r="E219" s="380"/>
      <c r="F219" s="338"/>
      <c r="G219" s="322"/>
      <c r="H219" s="322"/>
      <c r="I219" s="322"/>
      <c r="J219" s="338"/>
      <c r="K219" s="322"/>
      <c r="L219" s="322"/>
      <c r="M219" s="338"/>
      <c r="N219" s="329"/>
      <c r="O219" s="329"/>
      <c r="P219" s="383"/>
      <c r="Q219" s="338"/>
      <c r="R219" s="322"/>
      <c r="S219" s="322"/>
      <c r="T219" s="352"/>
      <c r="U219" s="329"/>
      <c r="V219" s="329"/>
      <c r="W219" s="329"/>
      <c r="X219" s="338"/>
      <c r="Y219" s="322"/>
      <c r="Z219" s="322"/>
      <c r="AA219" s="85"/>
      <c r="AB219" s="85"/>
      <c r="AC219" s="85"/>
      <c r="AD219" s="85"/>
      <c r="AE219" s="85"/>
      <c r="AF219" s="85"/>
      <c r="AG219" s="85"/>
      <c r="AH219" s="85"/>
      <c r="AI219" s="85"/>
      <c r="AJ219" s="85"/>
      <c r="AK219" s="85"/>
      <c r="AL219" s="85"/>
      <c r="AM219" s="85"/>
      <c r="AN219" s="85"/>
      <c r="AO219" s="85"/>
    </row>
    <row r="220" spans="1:41" s="91" customFormat="1" ht="129" customHeight="1" x14ac:dyDescent="0.25">
      <c r="A220" s="378"/>
      <c r="B220" s="379"/>
      <c r="C220" s="380"/>
      <c r="D220" s="381"/>
      <c r="E220" s="380"/>
      <c r="F220" s="338"/>
      <c r="G220" s="322"/>
      <c r="H220" s="322"/>
      <c r="I220" s="322"/>
      <c r="J220" s="338"/>
      <c r="K220" s="322"/>
      <c r="L220" s="322"/>
      <c r="M220" s="338"/>
      <c r="N220" s="329"/>
      <c r="O220" s="329"/>
      <c r="P220" s="383"/>
      <c r="Q220" s="338"/>
      <c r="R220" s="322"/>
      <c r="S220" s="322"/>
      <c r="T220" s="352"/>
      <c r="U220" s="329"/>
      <c r="V220" s="329"/>
      <c r="W220" s="329"/>
      <c r="X220" s="338"/>
      <c r="Y220" s="322"/>
      <c r="Z220" s="322"/>
      <c r="AA220" s="85"/>
      <c r="AB220" s="85"/>
      <c r="AC220" s="85"/>
      <c r="AD220" s="85"/>
      <c r="AE220" s="85"/>
      <c r="AF220" s="85"/>
      <c r="AG220" s="85"/>
      <c r="AH220" s="85"/>
      <c r="AI220" s="85"/>
      <c r="AJ220" s="85"/>
      <c r="AK220" s="85"/>
      <c r="AL220" s="85"/>
      <c r="AM220" s="85"/>
      <c r="AN220" s="85"/>
      <c r="AO220" s="85"/>
    </row>
    <row r="221" spans="1:41" s="91" customFormat="1" ht="45" customHeight="1" x14ac:dyDescent="0.25">
      <c r="A221" s="333">
        <v>72</v>
      </c>
      <c r="B221" s="355" t="s">
        <v>879</v>
      </c>
      <c r="C221" s="358" t="s">
        <v>883</v>
      </c>
      <c r="D221" s="361" t="s">
        <v>258</v>
      </c>
      <c r="E221" s="358" t="s">
        <v>1217</v>
      </c>
      <c r="F221" s="347">
        <v>0.33300000000000002</v>
      </c>
      <c r="G221" s="483" t="s">
        <v>1218</v>
      </c>
      <c r="H221" s="483" t="s">
        <v>1219</v>
      </c>
      <c r="I221" s="349"/>
      <c r="J221" s="347"/>
      <c r="K221" s="349"/>
      <c r="L221" s="349"/>
      <c r="M221" s="366">
        <v>0.66666666666666663</v>
      </c>
      <c r="N221" s="350" t="s">
        <v>1220</v>
      </c>
      <c r="O221" s="350" t="s">
        <v>1221</v>
      </c>
      <c r="P221" s="411" t="s">
        <v>1222</v>
      </c>
      <c r="Q221" s="347"/>
      <c r="R221" s="349"/>
      <c r="S221" s="349"/>
      <c r="T221" s="364">
        <v>1</v>
      </c>
      <c r="U221" s="350" t="s">
        <v>1223</v>
      </c>
      <c r="V221" s="350" t="s">
        <v>1224</v>
      </c>
      <c r="W221" s="365" t="s">
        <v>1222</v>
      </c>
      <c r="X221" s="347"/>
      <c r="Y221" s="349"/>
      <c r="Z221" s="349"/>
      <c r="AA221" s="94"/>
      <c r="AB221" s="94"/>
      <c r="AC221" s="94"/>
      <c r="AD221" s="94"/>
      <c r="AE221" s="94"/>
      <c r="AF221" s="94"/>
      <c r="AG221" s="94"/>
      <c r="AH221" s="94"/>
      <c r="AI221" s="94"/>
      <c r="AJ221" s="94"/>
      <c r="AK221" s="94"/>
      <c r="AL221" s="94"/>
      <c r="AM221" s="94"/>
      <c r="AN221" s="94"/>
      <c r="AO221" s="94"/>
    </row>
    <row r="222" spans="1:41" s="91" customFormat="1" ht="45" customHeight="1" x14ac:dyDescent="0.25">
      <c r="A222" s="333"/>
      <c r="B222" s="356"/>
      <c r="C222" s="359"/>
      <c r="D222" s="362"/>
      <c r="E222" s="359"/>
      <c r="F222" s="338"/>
      <c r="G222" s="321"/>
      <c r="H222" s="321"/>
      <c r="I222" s="321"/>
      <c r="J222" s="338"/>
      <c r="K222" s="321"/>
      <c r="L222" s="321"/>
      <c r="M222" s="367"/>
      <c r="N222" s="328"/>
      <c r="O222" s="328"/>
      <c r="P222" s="368"/>
      <c r="Q222" s="338"/>
      <c r="R222" s="321"/>
      <c r="S222" s="321"/>
      <c r="T222" s="352"/>
      <c r="U222" s="328"/>
      <c r="V222" s="328"/>
      <c r="W222" s="328"/>
      <c r="X222" s="338"/>
      <c r="Y222" s="321"/>
      <c r="Z222" s="321"/>
      <c r="AA222" s="94"/>
      <c r="AB222" s="94"/>
      <c r="AC222" s="94"/>
      <c r="AD222" s="94"/>
      <c r="AE222" s="94"/>
      <c r="AF222" s="94"/>
      <c r="AG222" s="94"/>
      <c r="AH222" s="94"/>
      <c r="AI222" s="94"/>
      <c r="AJ222" s="94"/>
      <c r="AK222" s="94"/>
      <c r="AL222" s="94"/>
      <c r="AM222" s="94"/>
      <c r="AN222" s="94"/>
      <c r="AO222" s="94"/>
    </row>
    <row r="223" spans="1:41" s="91" customFormat="1" ht="45" customHeight="1" x14ac:dyDescent="0.25">
      <c r="A223" s="333"/>
      <c r="B223" s="357"/>
      <c r="C223" s="360"/>
      <c r="D223" s="363"/>
      <c r="E223" s="360"/>
      <c r="F223" s="338"/>
      <c r="G223" s="321"/>
      <c r="H223" s="321"/>
      <c r="I223" s="321"/>
      <c r="J223" s="338"/>
      <c r="K223" s="321"/>
      <c r="L223" s="321"/>
      <c r="M223" s="367"/>
      <c r="N223" s="328"/>
      <c r="O223" s="328"/>
      <c r="P223" s="368"/>
      <c r="Q223" s="338"/>
      <c r="R223" s="321"/>
      <c r="S223" s="321"/>
      <c r="T223" s="352"/>
      <c r="U223" s="328"/>
      <c r="V223" s="328"/>
      <c r="W223" s="328"/>
      <c r="X223" s="338"/>
      <c r="Y223" s="321"/>
      <c r="Z223" s="321"/>
      <c r="AA223" s="94"/>
      <c r="AB223" s="94"/>
      <c r="AC223" s="94"/>
      <c r="AD223" s="94"/>
      <c r="AE223" s="94"/>
      <c r="AF223" s="94"/>
      <c r="AG223" s="94"/>
      <c r="AH223" s="94"/>
      <c r="AI223" s="94"/>
      <c r="AJ223" s="94"/>
      <c r="AK223" s="94"/>
      <c r="AL223" s="94"/>
      <c r="AM223" s="94"/>
      <c r="AN223" s="94"/>
      <c r="AO223" s="94"/>
    </row>
    <row r="224" spans="1:41" s="91" customFormat="1" ht="45" customHeight="1" x14ac:dyDescent="0.25">
      <c r="A224" s="333">
        <v>73</v>
      </c>
      <c r="B224" s="355" t="s">
        <v>879</v>
      </c>
      <c r="C224" s="358" t="s">
        <v>892</v>
      </c>
      <c r="D224" s="361" t="s">
        <v>258</v>
      </c>
      <c r="E224" s="358" t="s">
        <v>1225</v>
      </c>
      <c r="F224" s="337">
        <v>0.33300000000000002</v>
      </c>
      <c r="G224" s="330" t="s">
        <v>1226</v>
      </c>
      <c r="H224" s="330" t="s">
        <v>1227</v>
      </c>
      <c r="I224" s="321"/>
      <c r="J224" s="337"/>
      <c r="K224" s="321"/>
      <c r="L224" s="321"/>
      <c r="M224" s="366">
        <v>0.66666666666666663</v>
      </c>
      <c r="N224" s="376" t="s">
        <v>1228</v>
      </c>
      <c r="O224" s="339" t="s">
        <v>1229</v>
      </c>
      <c r="P224" s="368" t="s">
        <v>1230</v>
      </c>
      <c r="Q224" s="337"/>
      <c r="R224" s="321"/>
      <c r="S224" s="321"/>
      <c r="T224" s="351"/>
      <c r="U224" s="339" t="s">
        <v>1231</v>
      </c>
      <c r="V224" s="339" t="s">
        <v>1232</v>
      </c>
      <c r="W224" s="328" t="s">
        <v>1230</v>
      </c>
      <c r="X224" s="337"/>
      <c r="Y224" s="321"/>
      <c r="Z224" s="321"/>
      <c r="AA224" s="94"/>
      <c r="AB224" s="94"/>
      <c r="AC224" s="94"/>
      <c r="AD224" s="94"/>
      <c r="AE224" s="94"/>
      <c r="AF224" s="94"/>
      <c r="AG224" s="94"/>
      <c r="AH224" s="94"/>
      <c r="AI224" s="94"/>
      <c r="AJ224" s="94"/>
      <c r="AK224" s="94"/>
      <c r="AL224" s="94"/>
      <c r="AM224" s="94"/>
      <c r="AN224" s="94"/>
      <c r="AO224" s="94"/>
    </row>
    <row r="225" spans="1:67" s="91" customFormat="1" ht="45" customHeight="1" x14ac:dyDescent="0.25">
      <c r="A225" s="333"/>
      <c r="B225" s="356"/>
      <c r="C225" s="359"/>
      <c r="D225" s="362"/>
      <c r="E225" s="359"/>
      <c r="F225" s="338"/>
      <c r="G225" s="321"/>
      <c r="H225" s="321"/>
      <c r="I225" s="321"/>
      <c r="J225" s="338"/>
      <c r="K225" s="321"/>
      <c r="L225" s="321"/>
      <c r="M225" s="367"/>
      <c r="N225" s="377"/>
      <c r="O225" s="328"/>
      <c r="P225" s="368"/>
      <c r="Q225" s="338"/>
      <c r="R225" s="321"/>
      <c r="S225" s="321"/>
      <c r="T225" s="352"/>
      <c r="U225" s="328"/>
      <c r="V225" s="328"/>
      <c r="W225" s="328"/>
      <c r="X225" s="338"/>
      <c r="Y225" s="321"/>
      <c r="Z225" s="321"/>
      <c r="AA225" s="94"/>
      <c r="AB225" s="94"/>
      <c r="AC225" s="94"/>
      <c r="AD225" s="94"/>
      <c r="AE225" s="94"/>
      <c r="AF225" s="94"/>
      <c r="AG225" s="94"/>
      <c r="AH225" s="94"/>
      <c r="AI225" s="94"/>
      <c r="AJ225" s="94"/>
      <c r="AK225" s="94"/>
      <c r="AL225" s="94"/>
      <c r="AM225" s="94"/>
      <c r="AN225" s="94"/>
      <c r="AO225" s="94"/>
    </row>
    <row r="226" spans="1:67" s="91" customFormat="1" ht="45" customHeight="1" x14ac:dyDescent="0.25">
      <c r="A226" s="333"/>
      <c r="B226" s="357"/>
      <c r="C226" s="360"/>
      <c r="D226" s="363"/>
      <c r="E226" s="360"/>
      <c r="F226" s="338"/>
      <c r="G226" s="321"/>
      <c r="H226" s="321"/>
      <c r="I226" s="321"/>
      <c r="J226" s="338"/>
      <c r="K226" s="321"/>
      <c r="L226" s="321"/>
      <c r="M226" s="367"/>
      <c r="N226" s="350"/>
      <c r="O226" s="328"/>
      <c r="P226" s="368"/>
      <c r="Q226" s="338"/>
      <c r="R226" s="321"/>
      <c r="S226" s="321"/>
      <c r="T226" s="352"/>
      <c r="U226" s="328"/>
      <c r="V226" s="328"/>
      <c r="W226" s="328"/>
      <c r="X226" s="338"/>
      <c r="Y226" s="321"/>
      <c r="Z226" s="321"/>
      <c r="AA226" s="94"/>
      <c r="AB226" s="94"/>
      <c r="AC226" s="94"/>
      <c r="AD226" s="94"/>
      <c r="AE226" s="94"/>
      <c r="AF226" s="94"/>
      <c r="AG226" s="94"/>
      <c r="AH226" s="94"/>
      <c r="AI226" s="94"/>
      <c r="AJ226" s="94"/>
      <c r="AK226" s="94"/>
      <c r="AL226" s="94"/>
      <c r="AM226" s="94"/>
      <c r="AN226" s="94"/>
      <c r="AO226" s="94"/>
    </row>
    <row r="227" spans="1:67" s="91" customFormat="1" ht="45" customHeight="1" x14ac:dyDescent="0.25">
      <c r="A227" s="333">
        <v>74</v>
      </c>
      <c r="B227" s="355" t="s">
        <v>879</v>
      </c>
      <c r="C227" s="358" t="s">
        <v>902</v>
      </c>
      <c r="D227" s="361" t="s">
        <v>274</v>
      </c>
      <c r="E227" s="358" t="s">
        <v>1233</v>
      </c>
      <c r="F227" s="337">
        <v>0.33300000000000002</v>
      </c>
      <c r="G227" s="330" t="s">
        <v>1234</v>
      </c>
      <c r="H227" s="330" t="s">
        <v>1235</v>
      </c>
      <c r="I227" s="321" t="s">
        <v>1236</v>
      </c>
      <c r="J227" s="337"/>
      <c r="K227" s="321"/>
      <c r="L227" s="321"/>
      <c r="M227" s="366">
        <v>0.66666666666666663</v>
      </c>
      <c r="N227" s="339" t="s">
        <v>1237</v>
      </c>
      <c r="O227" s="339" t="s">
        <v>1238</v>
      </c>
      <c r="P227" s="368" t="s">
        <v>1239</v>
      </c>
      <c r="Q227" s="337"/>
      <c r="R227" s="321"/>
      <c r="S227" s="321"/>
      <c r="T227" s="351"/>
      <c r="U227" s="339" t="s">
        <v>1240</v>
      </c>
      <c r="V227" s="339" t="s">
        <v>1241</v>
      </c>
      <c r="W227" s="328" t="s">
        <v>1239</v>
      </c>
      <c r="X227" s="337"/>
      <c r="Y227" s="321"/>
      <c r="Z227" s="321"/>
      <c r="AA227" s="94"/>
      <c r="AB227" s="94"/>
      <c r="AC227" s="94"/>
      <c r="AD227" s="94"/>
      <c r="AE227" s="94"/>
      <c r="AF227" s="94"/>
      <c r="AG227" s="94"/>
      <c r="AH227" s="94"/>
      <c r="AI227" s="94"/>
      <c r="AJ227" s="94"/>
      <c r="AK227" s="94"/>
      <c r="AL227" s="94"/>
      <c r="AM227" s="94"/>
      <c r="AN227" s="94"/>
      <c r="AO227" s="94"/>
    </row>
    <row r="228" spans="1:67" s="91" customFormat="1" ht="45" customHeight="1" x14ac:dyDescent="0.25">
      <c r="A228" s="333"/>
      <c r="B228" s="356"/>
      <c r="C228" s="359"/>
      <c r="D228" s="362"/>
      <c r="E228" s="359"/>
      <c r="F228" s="338"/>
      <c r="G228" s="321"/>
      <c r="H228" s="321"/>
      <c r="I228" s="321"/>
      <c r="J228" s="338"/>
      <c r="K228" s="321"/>
      <c r="L228" s="321"/>
      <c r="M228" s="367"/>
      <c r="N228" s="328"/>
      <c r="O228" s="328"/>
      <c r="P228" s="368"/>
      <c r="Q228" s="338"/>
      <c r="R228" s="321"/>
      <c r="S228" s="321"/>
      <c r="T228" s="352"/>
      <c r="U228" s="328"/>
      <c r="V228" s="328"/>
      <c r="W228" s="328"/>
      <c r="X228" s="338"/>
      <c r="Y228" s="321"/>
      <c r="Z228" s="321"/>
      <c r="AA228" s="94"/>
      <c r="AB228" s="94"/>
      <c r="AC228" s="94"/>
      <c r="AD228" s="94"/>
      <c r="AE228" s="94"/>
      <c r="AF228" s="94"/>
      <c r="AG228" s="94"/>
      <c r="AH228" s="94"/>
      <c r="AI228" s="94"/>
      <c r="AJ228" s="94"/>
      <c r="AK228" s="94"/>
      <c r="AL228" s="94"/>
      <c r="AM228" s="94"/>
      <c r="AN228" s="94"/>
      <c r="AO228" s="94"/>
    </row>
    <row r="229" spans="1:67" s="91" customFormat="1" ht="45" customHeight="1" x14ac:dyDescent="0.25">
      <c r="A229" s="333"/>
      <c r="B229" s="357"/>
      <c r="C229" s="360"/>
      <c r="D229" s="363"/>
      <c r="E229" s="360"/>
      <c r="F229" s="338"/>
      <c r="G229" s="321"/>
      <c r="H229" s="321"/>
      <c r="I229" s="321"/>
      <c r="J229" s="338"/>
      <c r="K229" s="321"/>
      <c r="L229" s="321"/>
      <c r="M229" s="367"/>
      <c r="N229" s="328"/>
      <c r="O229" s="328"/>
      <c r="P229" s="368"/>
      <c r="Q229" s="338"/>
      <c r="R229" s="321"/>
      <c r="S229" s="321"/>
      <c r="T229" s="352"/>
      <c r="U229" s="328"/>
      <c r="V229" s="328"/>
      <c r="W229" s="328"/>
      <c r="X229" s="338"/>
      <c r="Y229" s="321"/>
      <c r="Z229" s="321"/>
      <c r="AA229" s="94"/>
      <c r="AB229" s="94"/>
      <c r="AC229" s="94"/>
      <c r="AD229" s="94"/>
      <c r="AE229" s="94"/>
      <c r="AF229" s="94"/>
      <c r="AG229" s="94"/>
      <c r="AH229" s="94"/>
      <c r="AI229" s="94"/>
      <c r="AJ229" s="94"/>
      <c r="AK229" s="94"/>
      <c r="AL229" s="94"/>
      <c r="AM229" s="94"/>
      <c r="AN229" s="94"/>
      <c r="AO229" s="94"/>
    </row>
    <row r="230" spans="1:67" s="91" customFormat="1" ht="50.25" customHeight="1" x14ac:dyDescent="0.25">
      <c r="A230" s="333">
        <v>75</v>
      </c>
      <c r="B230" s="355" t="s">
        <v>879</v>
      </c>
      <c r="C230" s="358" t="s">
        <v>911</v>
      </c>
      <c r="D230" s="361" t="s">
        <v>308</v>
      </c>
      <c r="E230" s="358" t="s">
        <v>916</v>
      </c>
      <c r="F230" s="337">
        <v>0.33300000000000002</v>
      </c>
      <c r="G230" s="330" t="s">
        <v>1242</v>
      </c>
      <c r="H230" s="330" t="s">
        <v>1243</v>
      </c>
      <c r="I230" s="321" t="s">
        <v>1244</v>
      </c>
      <c r="J230" s="337"/>
      <c r="K230" s="321"/>
      <c r="L230" s="321"/>
      <c r="M230" s="366">
        <v>0.66666666666666663</v>
      </c>
      <c r="N230" s="339" t="s">
        <v>1245</v>
      </c>
      <c r="O230" s="339" t="s">
        <v>1246</v>
      </c>
      <c r="P230" s="368" t="s">
        <v>1247</v>
      </c>
      <c r="Q230" s="337"/>
      <c r="R230" s="321"/>
      <c r="S230" s="321"/>
      <c r="T230" s="351"/>
      <c r="U230" s="339" t="s">
        <v>1248</v>
      </c>
      <c r="V230" s="339" t="s">
        <v>1249</v>
      </c>
      <c r="W230" s="328" t="s">
        <v>1413</v>
      </c>
      <c r="X230" s="337"/>
      <c r="Y230" s="321"/>
      <c r="Z230" s="321"/>
      <c r="AA230" s="94"/>
      <c r="AB230" s="94"/>
      <c r="AC230" s="94"/>
      <c r="AD230" s="94"/>
      <c r="AE230" s="94"/>
      <c r="AF230" s="94"/>
      <c r="AG230" s="94"/>
      <c r="AH230" s="94"/>
      <c r="AI230" s="94"/>
      <c r="AJ230" s="94"/>
      <c r="AK230" s="94"/>
      <c r="AL230" s="94"/>
      <c r="AM230" s="94"/>
      <c r="AN230" s="94"/>
      <c r="AO230" s="94"/>
    </row>
    <row r="231" spans="1:67" s="91" customFormat="1" ht="50.25" customHeight="1" x14ac:dyDescent="0.25">
      <c r="A231" s="333"/>
      <c r="B231" s="356"/>
      <c r="C231" s="359"/>
      <c r="D231" s="362"/>
      <c r="E231" s="359"/>
      <c r="F231" s="338"/>
      <c r="G231" s="321"/>
      <c r="H231" s="321"/>
      <c r="I231" s="321"/>
      <c r="J231" s="338"/>
      <c r="K231" s="321"/>
      <c r="L231" s="321"/>
      <c r="M231" s="367"/>
      <c r="N231" s="328"/>
      <c r="O231" s="328"/>
      <c r="P231" s="368"/>
      <c r="Q231" s="338"/>
      <c r="R231" s="321"/>
      <c r="S231" s="321"/>
      <c r="T231" s="352"/>
      <c r="U231" s="328"/>
      <c r="V231" s="328"/>
      <c r="W231" s="328"/>
      <c r="X231" s="338"/>
      <c r="Y231" s="321"/>
      <c r="Z231" s="321"/>
      <c r="AA231" s="94"/>
      <c r="AB231" s="94"/>
      <c r="AC231" s="94"/>
      <c r="AD231" s="94"/>
      <c r="AE231" s="94"/>
      <c r="AF231" s="94"/>
      <c r="AG231" s="94"/>
      <c r="AH231" s="94"/>
      <c r="AI231" s="94"/>
      <c r="AJ231" s="94"/>
      <c r="AK231" s="94"/>
      <c r="AL231" s="94"/>
      <c r="AM231" s="94"/>
      <c r="AN231" s="94"/>
      <c r="AO231" s="94"/>
    </row>
    <row r="232" spans="1:67" s="91" customFormat="1" ht="50.25" customHeight="1" x14ac:dyDescent="0.25">
      <c r="A232" s="333"/>
      <c r="B232" s="357"/>
      <c r="C232" s="360"/>
      <c r="D232" s="363"/>
      <c r="E232" s="360"/>
      <c r="F232" s="338"/>
      <c r="G232" s="321"/>
      <c r="H232" s="321"/>
      <c r="I232" s="321"/>
      <c r="J232" s="338"/>
      <c r="K232" s="321"/>
      <c r="L232" s="321"/>
      <c r="M232" s="367"/>
      <c r="N232" s="328"/>
      <c r="O232" s="328"/>
      <c r="P232" s="368"/>
      <c r="Q232" s="338"/>
      <c r="R232" s="321"/>
      <c r="S232" s="321"/>
      <c r="T232" s="352"/>
      <c r="U232" s="328"/>
      <c r="V232" s="328"/>
      <c r="W232" s="328"/>
      <c r="X232" s="338"/>
      <c r="Y232" s="321"/>
      <c r="Z232" s="321"/>
      <c r="AA232" s="94"/>
      <c r="AB232" s="94"/>
      <c r="AC232" s="94"/>
      <c r="AD232" s="94"/>
      <c r="AE232" s="94"/>
      <c r="AF232" s="94"/>
      <c r="AG232" s="94"/>
      <c r="AH232" s="94"/>
      <c r="AI232" s="94"/>
      <c r="AJ232" s="94"/>
      <c r="AK232" s="94"/>
      <c r="AL232" s="94"/>
      <c r="AM232" s="94"/>
      <c r="AN232" s="94"/>
      <c r="AO232" s="94"/>
    </row>
    <row r="233" spans="1:67" s="91" customFormat="1" ht="50.25" customHeight="1" x14ac:dyDescent="0.25">
      <c r="A233" s="333">
        <v>76</v>
      </c>
      <c r="B233" s="355" t="s">
        <v>879</v>
      </c>
      <c r="C233" s="358" t="s">
        <v>1250</v>
      </c>
      <c r="D233" s="361" t="s">
        <v>344</v>
      </c>
      <c r="E233" s="358" t="s">
        <v>923</v>
      </c>
      <c r="F233" s="337">
        <v>0.33300000000000002</v>
      </c>
      <c r="G233" s="330" t="s">
        <v>1251</v>
      </c>
      <c r="H233" s="330" t="s">
        <v>1252</v>
      </c>
      <c r="I233" s="321" t="s">
        <v>1253</v>
      </c>
      <c r="J233" s="337"/>
      <c r="K233" s="321"/>
      <c r="L233" s="321"/>
      <c r="M233" s="366">
        <v>0.66666666666666663</v>
      </c>
      <c r="N233" s="339" t="s">
        <v>1254</v>
      </c>
      <c r="O233" s="339" t="s">
        <v>1255</v>
      </c>
      <c r="P233" s="368" t="s">
        <v>1256</v>
      </c>
      <c r="Q233" s="337"/>
      <c r="R233" s="321"/>
      <c r="S233" s="321"/>
      <c r="T233" s="351">
        <v>1</v>
      </c>
      <c r="U233" s="339" t="s">
        <v>1257</v>
      </c>
      <c r="V233" s="339" t="s">
        <v>1258</v>
      </c>
      <c r="W233" s="328" t="s">
        <v>1411</v>
      </c>
      <c r="X233" s="337"/>
      <c r="Y233" s="321"/>
      <c r="Z233" s="321"/>
      <c r="AA233" s="94"/>
      <c r="AB233" s="94"/>
      <c r="AC233" s="94"/>
      <c r="AD233" s="94"/>
      <c r="AE233" s="94"/>
      <c r="AF233" s="94"/>
      <c r="AG233" s="94"/>
      <c r="AH233" s="94"/>
      <c r="AI233" s="94"/>
      <c r="AJ233" s="94"/>
      <c r="AK233" s="94"/>
      <c r="AL233" s="94"/>
      <c r="AM233" s="94"/>
      <c r="AN233" s="94"/>
      <c r="AO233" s="94"/>
    </row>
    <row r="234" spans="1:67" s="91" customFormat="1" ht="50.25" customHeight="1" x14ac:dyDescent="0.25">
      <c r="A234" s="333"/>
      <c r="B234" s="356"/>
      <c r="C234" s="359"/>
      <c r="D234" s="362"/>
      <c r="E234" s="359"/>
      <c r="F234" s="338"/>
      <c r="G234" s="321"/>
      <c r="H234" s="321"/>
      <c r="I234" s="321"/>
      <c r="J234" s="338"/>
      <c r="K234" s="321"/>
      <c r="L234" s="321"/>
      <c r="M234" s="367"/>
      <c r="N234" s="328"/>
      <c r="O234" s="328"/>
      <c r="P234" s="368"/>
      <c r="Q234" s="338"/>
      <c r="R234" s="321"/>
      <c r="S234" s="321"/>
      <c r="T234" s="352"/>
      <c r="U234" s="328"/>
      <c r="V234" s="328"/>
      <c r="W234" s="328"/>
      <c r="X234" s="338"/>
      <c r="Y234" s="321"/>
      <c r="Z234" s="321"/>
      <c r="AA234" s="94"/>
      <c r="AB234" s="94"/>
      <c r="AC234" s="94"/>
      <c r="AD234" s="94"/>
      <c r="AE234" s="94"/>
      <c r="AF234" s="94"/>
      <c r="AG234" s="94"/>
      <c r="AH234" s="94"/>
      <c r="AI234" s="94"/>
      <c r="AJ234" s="94"/>
      <c r="AK234" s="94"/>
      <c r="AL234" s="94"/>
      <c r="AM234" s="94"/>
      <c r="AN234" s="94"/>
      <c r="AO234" s="94"/>
    </row>
    <row r="235" spans="1:67" s="91" customFormat="1" ht="50.25" customHeight="1" x14ac:dyDescent="0.25">
      <c r="A235" s="333"/>
      <c r="B235" s="357"/>
      <c r="C235" s="360"/>
      <c r="D235" s="363"/>
      <c r="E235" s="360"/>
      <c r="F235" s="338"/>
      <c r="G235" s="321"/>
      <c r="H235" s="321"/>
      <c r="I235" s="321"/>
      <c r="J235" s="338"/>
      <c r="K235" s="321"/>
      <c r="L235" s="321"/>
      <c r="M235" s="367"/>
      <c r="N235" s="328"/>
      <c r="O235" s="328"/>
      <c r="P235" s="368"/>
      <c r="Q235" s="338"/>
      <c r="R235" s="321"/>
      <c r="S235" s="321"/>
      <c r="T235" s="352"/>
      <c r="U235" s="328"/>
      <c r="V235" s="328"/>
      <c r="W235" s="328"/>
      <c r="X235" s="338"/>
      <c r="Y235" s="321"/>
      <c r="Z235" s="321"/>
      <c r="AA235" s="94"/>
      <c r="AB235" s="94"/>
      <c r="AC235" s="94"/>
      <c r="AD235" s="94"/>
      <c r="AE235" s="94"/>
      <c r="AF235" s="94"/>
      <c r="AG235" s="94"/>
      <c r="AH235" s="94"/>
      <c r="AI235" s="94"/>
      <c r="AJ235" s="94"/>
      <c r="AK235" s="94"/>
      <c r="AL235" s="94"/>
      <c r="AM235" s="94"/>
      <c r="AN235" s="94"/>
      <c r="AO235" s="94"/>
    </row>
    <row r="236" spans="1:67" s="91" customFormat="1" ht="50.25" customHeight="1" x14ac:dyDescent="0.25">
      <c r="A236" s="333">
        <v>77</v>
      </c>
      <c r="B236" s="355" t="s">
        <v>879</v>
      </c>
      <c r="C236" s="358" t="s">
        <v>927</v>
      </c>
      <c r="D236" s="361" t="s">
        <v>344</v>
      </c>
      <c r="E236" s="358" t="s">
        <v>929</v>
      </c>
      <c r="F236" s="337">
        <v>0.33300000000000002</v>
      </c>
      <c r="G236" s="330" t="s">
        <v>1259</v>
      </c>
      <c r="H236" s="330" t="s">
        <v>1260</v>
      </c>
      <c r="I236" s="321" t="s">
        <v>1261</v>
      </c>
      <c r="J236" s="337"/>
      <c r="K236" s="321"/>
      <c r="L236" s="321"/>
      <c r="M236" s="366">
        <v>0.66666666666666663</v>
      </c>
      <c r="N236" s="339" t="s">
        <v>1262</v>
      </c>
      <c r="O236" s="339" t="s">
        <v>1263</v>
      </c>
      <c r="P236" s="368" t="s">
        <v>1264</v>
      </c>
      <c r="Q236" s="337"/>
      <c r="R236" s="321"/>
      <c r="S236" s="321"/>
      <c r="T236" s="351" t="s">
        <v>1265</v>
      </c>
      <c r="U236" s="339" t="s">
        <v>1266</v>
      </c>
      <c r="V236" s="339" t="s">
        <v>1267</v>
      </c>
      <c r="W236" s="328" t="s">
        <v>1412</v>
      </c>
      <c r="X236" s="337"/>
      <c r="Y236" s="321"/>
      <c r="Z236" s="321"/>
      <c r="AA236" s="94"/>
      <c r="AB236" s="94"/>
      <c r="AC236" s="94"/>
      <c r="AD236" s="94"/>
      <c r="AE236" s="94"/>
      <c r="AF236" s="94"/>
      <c r="AG236" s="94"/>
      <c r="AH236" s="94"/>
      <c r="AI236" s="94"/>
      <c r="AJ236" s="94"/>
      <c r="AK236" s="94"/>
      <c r="AL236" s="94"/>
      <c r="AM236" s="94"/>
      <c r="AN236" s="94"/>
      <c r="AO236" s="94"/>
    </row>
    <row r="237" spans="1:67" s="91" customFormat="1" ht="50.25" customHeight="1" x14ac:dyDescent="0.25">
      <c r="A237" s="333"/>
      <c r="B237" s="356"/>
      <c r="C237" s="359"/>
      <c r="D237" s="362"/>
      <c r="E237" s="359"/>
      <c r="F237" s="338"/>
      <c r="G237" s="321"/>
      <c r="H237" s="321"/>
      <c r="I237" s="321"/>
      <c r="J237" s="338"/>
      <c r="K237" s="321"/>
      <c r="L237" s="321"/>
      <c r="M237" s="367"/>
      <c r="N237" s="328"/>
      <c r="O237" s="328"/>
      <c r="P237" s="368"/>
      <c r="Q237" s="338"/>
      <c r="R237" s="321"/>
      <c r="S237" s="321"/>
      <c r="T237" s="352"/>
      <c r="U237" s="328"/>
      <c r="V237" s="328"/>
      <c r="W237" s="328"/>
      <c r="X237" s="338"/>
      <c r="Y237" s="321"/>
      <c r="Z237" s="321"/>
      <c r="AA237" s="94"/>
      <c r="AB237" s="94"/>
      <c r="AC237" s="94"/>
      <c r="AD237" s="94"/>
      <c r="AE237" s="94"/>
      <c r="AF237" s="94"/>
      <c r="AG237" s="94"/>
      <c r="AH237" s="94"/>
      <c r="AI237" s="94"/>
      <c r="AJ237" s="94"/>
      <c r="AK237" s="94"/>
      <c r="AL237" s="94"/>
      <c r="AM237" s="94"/>
      <c r="AN237" s="94"/>
      <c r="AO237" s="94"/>
    </row>
    <row r="238" spans="1:67" s="91" customFormat="1" ht="50.25" customHeight="1" x14ac:dyDescent="0.25">
      <c r="A238" s="333"/>
      <c r="B238" s="357"/>
      <c r="C238" s="360"/>
      <c r="D238" s="363"/>
      <c r="E238" s="360"/>
      <c r="F238" s="338"/>
      <c r="G238" s="321"/>
      <c r="H238" s="321"/>
      <c r="I238" s="321"/>
      <c r="J238" s="338"/>
      <c r="K238" s="321"/>
      <c r="L238" s="321"/>
      <c r="M238" s="367"/>
      <c r="N238" s="328"/>
      <c r="O238" s="328"/>
      <c r="P238" s="368"/>
      <c r="Q238" s="338"/>
      <c r="R238" s="321"/>
      <c r="S238" s="321"/>
      <c r="T238" s="352"/>
      <c r="U238" s="328"/>
      <c r="V238" s="328"/>
      <c r="W238" s="328"/>
      <c r="X238" s="338"/>
      <c r="Y238" s="321"/>
      <c r="Z238" s="321"/>
      <c r="AA238" s="94"/>
      <c r="AB238" s="94"/>
      <c r="AC238" s="94"/>
      <c r="AD238" s="94"/>
      <c r="AE238" s="94"/>
      <c r="AF238" s="94"/>
      <c r="AG238" s="94"/>
      <c r="AH238" s="94"/>
      <c r="AI238" s="94"/>
      <c r="AJ238" s="94"/>
      <c r="AK238" s="94"/>
      <c r="AL238" s="94"/>
      <c r="AM238" s="94"/>
      <c r="AN238" s="94"/>
      <c r="AO238" s="94"/>
    </row>
    <row r="239" spans="1:67" s="91" customFormat="1" ht="147.75" customHeight="1" x14ac:dyDescent="0.25">
      <c r="A239" s="333">
        <v>78</v>
      </c>
      <c r="B239" s="334" t="s">
        <v>932</v>
      </c>
      <c r="C239" s="335" t="s">
        <v>936</v>
      </c>
      <c r="D239" s="336" t="s">
        <v>344</v>
      </c>
      <c r="E239" s="335" t="s">
        <v>938</v>
      </c>
      <c r="F239" s="347"/>
      <c r="G239" s="348"/>
      <c r="H239" s="348"/>
      <c r="I239" s="349"/>
      <c r="J239" s="347"/>
      <c r="K239" s="349"/>
      <c r="L239" s="349"/>
      <c r="M239" s="347" t="s">
        <v>1268</v>
      </c>
      <c r="N239" s="350" t="s">
        <v>1269</v>
      </c>
      <c r="O239" s="350" t="s">
        <v>1270</v>
      </c>
      <c r="P239" s="340" t="s">
        <v>1271</v>
      </c>
      <c r="Q239" s="479"/>
      <c r="R239" s="479"/>
      <c r="S239" s="479"/>
      <c r="T239" s="487">
        <v>1</v>
      </c>
      <c r="U239" s="489" t="s">
        <v>1272</v>
      </c>
      <c r="V239" s="489" t="s">
        <v>1273</v>
      </c>
      <c r="W239" s="489" t="s">
        <v>1414</v>
      </c>
      <c r="X239" s="484"/>
      <c r="Y239" s="484"/>
      <c r="Z239" s="484"/>
      <c r="AA239" s="100"/>
      <c r="AB239" s="343"/>
      <c r="AC239" s="344"/>
      <c r="AD239" s="343"/>
      <c r="AE239" s="344"/>
      <c r="AF239" s="346"/>
      <c r="AG239" s="326"/>
      <c r="AH239" s="327"/>
      <c r="AI239" s="328"/>
      <c r="AJ239" s="330"/>
      <c r="AK239" s="331"/>
      <c r="AL239" s="321"/>
      <c r="AM239" s="94"/>
      <c r="AN239" s="94"/>
      <c r="AO239" s="94"/>
      <c r="AP239" s="94"/>
      <c r="AQ239" s="94"/>
      <c r="AR239" s="94"/>
      <c r="AS239" s="94"/>
      <c r="AT239" s="94"/>
      <c r="AU239" s="94"/>
      <c r="AV239" s="94"/>
      <c r="AW239" s="94"/>
      <c r="AX239" s="94"/>
      <c r="AY239" s="94"/>
      <c r="AZ239" s="94"/>
      <c r="BA239" s="94"/>
      <c r="BB239" s="94"/>
      <c r="BC239" s="94"/>
      <c r="BD239" s="94"/>
      <c r="BE239" s="94"/>
      <c r="BF239" s="94"/>
      <c r="BG239" s="94"/>
      <c r="BH239" s="94"/>
      <c r="BI239" s="94"/>
      <c r="BJ239" s="94"/>
      <c r="BK239" s="94"/>
      <c r="BL239" s="94"/>
      <c r="BM239" s="94"/>
      <c r="BN239" s="94"/>
      <c r="BO239" s="94"/>
    </row>
    <row r="240" spans="1:67" s="91" customFormat="1" ht="147.75" customHeight="1" x14ac:dyDescent="0.25">
      <c r="A240" s="333"/>
      <c r="B240" s="334"/>
      <c r="C240" s="335"/>
      <c r="D240" s="336"/>
      <c r="E240" s="335"/>
      <c r="F240" s="338"/>
      <c r="G240" s="321"/>
      <c r="H240" s="321"/>
      <c r="I240" s="321"/>
      <c r="J240" s="338"/>
      <c r="K240" s="321"/>
      <c r="L240" s="321"/>
      <c r="M240" s="338"/>
      <c r="N240" s="328"/>
      <c r="O240" s="328"/>
      <c r="P240" s="341"/>
      <c r="Q240" s="480"/>
      <c r="R240" s="480"/>
      <c r="S240" s="480"/>
      <c r="T240" s="488"/>
      <c r="U240" s="490"/>
      <c r="V240" s="490"/>
      <c r="W240" s="490"/>
      <c r="X240" s="485"/>
      <c r="Y240" s="485"/>
      <c r="Z240" s="485"/>
      <c r="AA240" s="100"/>
      <c r="AB240" s="343"/>
      <c r="AC240" s="345"/>
      <c r="AD240" s="343"/>
      <c r="AE240" s="345"/>
      <c r="AF240" s="346"/>
      <c r="AG240" s="326"/>
      <c r="AH240" s="327"/>
      <c r="AI240" s="329"/>
      <c r="AJ240" s="322"/>
      <c r="AK240" s="332"/>
      <c r="AL240" s="322"/>
      <c r="AM240" s="94"/>
      <c r="AN240" s="94"/>
      <c r="AO240" s="94"/>
      <c r="AP240" s="94"/>
      <c r="AQ240" s="94"/>
      <c r="AR240" s="94"/>
      <c r="AS240" s="94"/>
      <c r="AT240" s="94"/>
      <c r="AU240" s="94"/>
      <c r="AV240" s="94"/>
      <c r="AW240" s="94"/>
      <c r="AX240" s="94"/>
      <c r="AY240" s="94"/>
      <c r="AZ240" s="94"/>
      <c r="BA240" s="94"/>
      <c r="BB240" s="94"/>
      <c r="BC240" s="94"/>
      <c r="BD240" s="94"/>
      <c r="BE240" s="94"/>
      <c r="BF240" s="94"/>
      <c r="BG240" s="94"/>
      <c r="BH240" s="94"/>
      <c r="BI240" s="94"/>
      <c r="BJ240" s="94"/>
      <c r="BK240" s="94"/>
      <c r="BL240" s="94"/>
      <c r="BM240" s="94"/>
      <c r="BN240" s="94"/>
      <c r="BO240" s="94"/>
    </row>
    <row r="241" spans="1:67" s="91" customFormat="1" ht="147.75" customHeight="1" x14ac:dyDescent="0.25">
      <c r="A241" s="333"/>
      <c r="B241" s="334"/>
      <c r="C241" s="335"/>
      <c r="D241" s="336"/>
      <c r="E241" s="335"/>
      <c r="F241" s="338"/>
      <c r="G241" s="321"/>
      <c r="H241" s="321"/>
      <c r="I241" s="321"/>
      <c r="J241" s="338"/>
      <c r="K241" s="321"/>
      <c r="L241" s="321"/>
      <c r="M241" s="338"/>
      <c r="N241" s="328"/>
      <c r="O241" s="328"/>
      <c r="P241" s="342"/>
      <c r="Q241" s="481"/>
      <c r="R241" s="481"/>
      <c r="S241" s="481"/>
      <c r="T241" s="469"/>
      <c r="U241" s="491"/>
      <c r="V241" s="491"/>
      <c r="W241" s="491"/>
      <c r="X241" s="486"/>
      <c r="Y241" s="486"/>
      <c r="Z241" s="486"/>
      <c r="AA241" s="100"/>
      <c r="AB241" s="343"/>
      <c r="AC241" s="345"/>
      <c r="AD241" s="343"/>
      <c r="AE241" s="345"/>
      <c r="AF241" s="346"/>
      <c r="AG241" s="326"/>
      <c r="AH241" s="327"/>
      <c r="AI241" s="329"/>
      <c r="AJ241" s="322"/>
      <c r="AK241" s="332"/>
      <c r="AL241" s="322"/>
      <c r="AM241" s="94"/>
      <c r="AN241" s="94"/>
      <c r="AO241" s="94"/>
      <c r="AP241" s="94"/>
      <c r="AQ241" s="94"/>
      <c r="AR241" s="94"/>
      <c r="AS241" s="94"/>
      <c r="AT241" s="94"/>
      <c r="AU241" s="94"/>
      <c r="AV241" s="94"/>
      <c r="AW241" s="94"/>
      <c r="AX241" s="94"/>
      <c r="AY241" s="94"/>
      <c r="AZ241" s="94"/>
      <c r="BA241" s="94"/>
      <c r="BB241" s="94"/>
      <c r="BC241" s="94"/>
      <c r="BD241" s="94"/>
      <c r="BE241" s="94"/>
      <c r="BF241" s="94"/>
      <c r="BG241" s="94"/>
      <c r="BH241" s="94"/>
      <c r="BI241" s="94"/>
      <c r="BJ241" s="94"/>
      <c r="BK241" s="94"/>
      <c r="BL241" s="94"/>
      <c r="BM241" s="94"/>
      <c r="BN241" s="94"/>
      <c r="BO241" s="94"/>
    </row>
    <row r="242" spans="1:67" s="91" customFormat="1" ht="70.5" customHeight="1" x14ac:dyDescent="0.25">
      <c r="A242" s="333">
        <v>79</v>
      </c>
      <c r="B242" s="334" t="s">
        <v>932</v>
      </c>
      <c r="C242" s="335" t="s">
        <v>944</v>
      </c>
      <c r="D242" s="336" t="s">
        <v>274</v>
      </c>
      <c r="E242" s="335" t="s">
        <v>1274</v>
      </c>
      <c r="F242" s="337"/>
      <c r="G242" s="330"/>
      <c r="H242" s="330"/>
      <c r="I242" s="321"/>
      <c r="J242" s="337"/>
      <c r="K242" s="321"/>
      <c r="L242" s="321"/>
      <c r="M242" s="337">
        <v>1</v>
      </c>
      <c r="N242" s="339" t="s">
        <v>1275</v>
      </c>
      <c r="O242" s="339" t="s">
        <v>1276</v>
      </c>
      <c r="P242" s="353" t="s">
        <v>1277</v>
      </c>
      <c r="Q242" s="479"/>
      <c r="R242" s="479"/>
      <c r="S242" s="479"/>
      <c r="T242" s="487">
        <v>1</v>
      </c>
      <c r="U242" s="339" t="s">
        <v>1347</v>
      </c>
      <c r="V242" s="339" t="s">
        <v>1278</v>
      </c>
      <c r="W242" s="317" t="s">
        <v>1415</v>
      </c>
      <c r="X242" s="76"/>
      <c r="Y242" s="76"/>
      <c r="Z242" s="76"/>
      <c r="AA242" s="100"/>
      <c r="AB242" s="343"/>
      <c r="AC242" s="344"/>
      <c r="AD242" s="343"/>
      <c r="AE242" s="344"/>
      <c r="AF242" s="346"/>
      <c r="AG242" s="326"/>
      <c r="AH242" s="327"/>
      <c r="AI242" s="328"/>
      <c r="AJ242" s="330"/>
      <c r="AK242" s="331"/>
      <c r="AL242" s="321"/>
      <c r="AM242" s="94"/>
      <c r="AN242" s="94"/>
      <c r="AO242" s="94"/>
      <c r="AP242" s="94"/>
      <c r="AQ242" s="94"/>
      <c r="AR242" s="94"/>
      <c r="AS242" s="94"/>
      <c r="AT242" s="94"/>
      <c r="AU242" s="94"/>
      <c r="AV242" s="94"/>
      <c r="AW242" s="94"/>
      <c r="AX242" s="94"/>
      <c r="AY242" s="94"/>
      <c r="AZ242" s="94"/>
      <c r="BA242" s="94"/>
      <c r="BB242" s="94"/>
      <c r="BC242" s="94"/>
      <c r="BD242" s="94"/>
      <c r="BE242" s="94"/>
      <c r="BF242" s="94"/>
      <c r="BG242" s="94"/>
      <c r="BH242" s="94"/>
      <c r="BI242" s="94"/>
      <c r="BJ242" s="94"/>
      <c r="BK242" s="94"/>
      <c r="BL242" s="94"/>
      <c r="BM242" s="94"/>
      <c r="BN242" s="94"/>
      <c r="BO242" s="94"/>
    </row>
    <row r="243" spans="1:67" s="91" customFormat="1" ht="70.5" customHeight="1" x14ac:dyDescent="0.25">
      <c r="A243" s="333"/>
      <c r="B243" s="334"/>
      <c r="C243" s="335"/>
      <c r="D243" s="336"/>
      <c r="E243" s="335"/>
      <c r="F243" s="338"/>
      <c r="G243" s="321"/>
      <c r="H243" s="321"/>
      <c r="I243" s="321"/>
      <c r="J243" s="338"/>
      <c r="K243" s="321"/>
      <c r="L243" s="321"/>
      <c r="M243" s="338"/>
      <c r="N243" s="328"/>
      <c r="O243" s="328"/>
      <c r="P243" s="354"/>
      <c r="Q243" s="480"/>
      <c r="R243" s="480"/>
      <c r="S243" s="480"/>
      <c r="T243" s="488"/>
      <c r="U243" s="328"/>
      <c r="V243" s="328"/>
      <c r="W243" s="318"/>
      <c r="X243" s="76"/>
      <c r="Y243" s="76"/>
      <c r="Z243" s="76"/>
      <c r="AA243" s="100"/>
      <c r="AB243" s="343"/>
      <c r="AC243" s="345"/>
      <c r="AD243" s="343"/>
      <c r="AE243" s="345"/>
      <c r="AF243" s="346"/>
      <c r="AG243" s="326"/>
      <c r="AH243" s="327"/>
      <c r="AI243" s="329"/>
      <c r="AJ243" s="322"/>
      <c r="AK243" s="332"/>
      <c r="AL243" s="322"/>
      <c r="AM243" s="94"/>
      <c r="AN243" s="94"/>
      <c r="AO243" s="94"/>
      <c r="AP243" s="94"/>
      <c r="AQ243" s="94"/>
      <c r="AR243" s="94"/>
      <c r="AS243" s="94"/>
      <c r="AT243" s="94"/>
      <c r="AU243" s="94"/>
      <c r="AV243" s="94"/>
      <c r="AW243" s="94"/>
      <c r="AX243" s="94"/>
      <c r="AY243" s="94"/>
      <c r="AZ243" s="94"/>
      <c r="BA243" s="94"/>
      <c r="BB243" s="94"/>
      <c r="BC243" s="94"/>
      <c r="BD243" s="94"/>
      <c r="BE243" s="94"/>
      <c r="BF243" s="94"/>
      <c r="BG243" s="94"/>
      <c r="BH243" s="94"/>
      <c r="BI243" s="94"/>
      <c r="BJ243" s="94"/>
      <c r="BK243" s="94"/>
      <c r="BL243" s="94"/>
      <c r="BM243" s="94"/>
      <c r="BN243" s="94"/>
      <c r="BO243" s="94"/>
    </row>
    <row r="244" spans="1:67" s="91" customFormat="1" ht="70.5" customHeight="1" x14ac:dyDescent="0.25">
      <c r="A244" s="333"/>
      <c r="B244" s="334"/>
      <c r="C244" s="335"/>
      <c r="D244" s="336"/>
      <c r="E244" s="335"/>
      <c r="F244" s="338"/>
      <c r="G244" s="321"/>
      <c r="H244" s="321"/>
      <c r="I244" s="321"/>
      <c r="J244" s="338"/>
      <c r="K244" s="321"/>
      <c r="L244" s="321"/>
      <c r="M244" s="338"/>
      <c r="N244" s="328"/>
      <c r="O244" s="328"/>
      <c r="P244" s="354"/>
      <c r="Q244" s="481"/>
      <c r="R244" s="481"/>
      <c r="S244" s="481"/>
      <c r="T244" s="469"/>
      <c r="U244" s="328"/>
      <c r="V244" s="328"/>
      <c r="W244" s="318"/>
      <c r="X244" s="76"/>
      <c r="Y244" s="76"/>
      <c r="Z244" s="76"/>
      <c r="AA244" s="100"/>
      <c r="AB244" s="343"/>
      <c r="AC244" s="345"/>
      <c r="AD244" s="343"/>
      <c r="AE244" s="345"/>
      <c r="AF244" s="346"/>
      <c r="AG244" s="326"/>
      <c r="AH244" s="327"/>
      <c r="AI244" s="329"/>
      <c r="AJ244" s="322"/>
      <c r="AK244" s="332"/>
      <c r="AL244" s="322"/>
      <c r="AM244" s="94"/>
      <c r="AN244" s="94"/>
      <c r="AO244" s="94"/>
      <c r="AP244" s="94"/>
      <c r="AQ244" s="94"/>
      <c r="AR244" s="94"/>
      <c r="AS244" s="94"/>
      <c r="AT244" s="94"/>
      <c r="AU244" s="94"/>
      <c r="AV244" s="94"/>
      <c r="AW244" s="94"/>
      <c r="AX244" s="94"/>
      <c r="AY244" s="94"/>
      <c r="AZ244" s="94"/>
      <c r="BA244" s="94"/>
      <c r="BB244" s="94"/>
      <c r="BC244" s="94"/>
      <c r="BD244" s="94"/>
      <c r="BE244" s="94"/>
      <c r="BF244" s="94"/>
      <c r="BG244" s="94"/>
      <c r="BH244" s="94"/>
      <c r="BI244" s="94"/>
      <c r="BJ244" s="94"/>
      <c r="BK244" s="94"/>
      <c r="BL244" s="94"/>
      <c r="BM244" s="94"/>
      <c r="BN244" s="94"/>
      <c r="BO244" s="94"/>
    </row>
    <row r="245" spans="1:67" s="91" customFormat="1" ht="66" customHeight="1" x14ac:dyDescent="0.25">
      <c r="A245" s="333">
        <v>80</v>
      </c>
      <c r="B245" s="334" t="s">
        <v>932</v>
      </c>
      <c r="C245" s="335" t="s">
        <v>957</v>
      </c>
      <c r="D245" s="336" t="s">
        <v>308</v>
      </c>
      <c r="E245" s="335" t="s">
        <v>1279</v>
      </c>
      <c r="F245" s="337"/>
      <c r="G245" s="330"/>
      <c r="H245" s="330"/>
      <c r="I245" s="321"/>
      <c r="J245" s="337"/>
      <c r="K245" s="321"/>
      <c r="L245" s="321"/>
      <c r="M245" s="337">
        <v>1</v>
      </c>
      <c r="N245" s="339" t="s">
        <v>1280</v>
      </c>
      <c r="O245" s="339" t="s">
        <v>1281</v>
      </c>
      <c r="P245" s="340" t="s">
        <v>1282</v>
      </c>
      <c r="Q245" s="479"/>
      <c r="R245" s="479"/>
      <c r="S245" s="479"/>
      <c r="T245" s="487">
        <v>1</v>
      </c>
      <c r="U245" s="339" t="s">
        <v>1283</v>
      </c>
      <c r="V245" s="339" t="s">
        <v>1284</v>
      </c>
      <c r="W245" s="489" t="s">
        <v>1282</v>
      </c>
      <c r="X245" s="484"/>
      <c r="Y245" s="484"/>
      <c r="Z245" s="484"/>
      <c r="AA245" s="100"/>
      <c r="AB245" s="343"/>
      <c r="AC245" s="344"/>
      <c r="AD245" s="343"/>
      <c r="AE245" s="344"/>
      <c r="AF245" s="346"/>
      <c r="AG245" s="326"/>
      <c r="AH245" s="327"/>
      <c r="AI245" s="328"/>
      <c r="AJ245" s="330"/>
      <c r="AK245" s="331"/>
      <c r="AL245" s="321"/>
      <c r="AM245" s="94"/>
      <c r="AN245" s="94"/>
      <c r="AO245" s="94"/>
      <c r="AP245" s="94"/>
      <c r="AQ245" s="94"/>
      <c r="AR245" s="94"/>
      <c r="AS245" s="94"/>
      <c r="AT245" s="94"/>
      <c r="AU245" s="94"/>
      <c r="AV245" s="94"/>
      <c r="AW245" s="94"/>
      <c r="AX245" s="94"/>
      <c r="AY245" s="94"/>
      <c r="AZ245" s="94"/>
      <c r="BA245" s="94"/>
      <c r="BB245" s="94"/>
      <c r="BC245" s="94"/>
      <c r="BD245" s="94"/>
      <c r="BE245" s="94"/>
      <c r="BF245" s="94"/>
      <c r="BG245" s="94"/>
      <c r="BH245" s="94"/>
      <c r="BI245" s="94"/>
      <c r="BJ245" s="94"/>
      <c r="BK245" s="94"/>
      <c r="BL245" s="94"/>
      <c r="BM245" s="94"/>
      <c r="BN245" s="94"/>
      <c r="BO245" s="94"/>
    </row>
    <row r="246" spans="1:67" s="91" customFormat="1" ht="17.25" customHeight="1" x14ac:dyDescent="0.25">
      <c r="A246" s="333"/>
      <c r="B246" s="334"/>
      <c r="C246" s="335"/>
      <c r="D246" s="336"/>
      <c r="E246" s="335"/>
      <c r="F246" s="338"/>
      <c r="G246" s="321"/>
      <c r="H246" s="321"/>
      <c r="I246" s="321"/>
      <c r="J246" s="338"/>
      <c r="K246" s="321"/>
      <c r="L246" s="321"/>
      <c r="M246" s="338"/>
      <c r="N246" s="328"/>
      <c r="O246" s="328"/>
      <c r="P246" s="341"/>
      <c r="Q246" s="480"/>
      <c r="R246" s="480"/>
      <c r="S246" s="480"/>
      <c r="T246" s="488"/>
      <c r="U246" s="328"/>
      <c r="V246" s="328"/>
      <c r="W246" s="490"/>
      <c r="X246" s="485"/>
      <c r="Y246" s="485"/>
      <c r="Z246" s="485"/>
      <c r="AA246" s="100"/>
      <c r="AB246" s="343"/>
      <c r="AC246" s="345"/>
      <c r="AD246" s="343"/>
      <c r="AE246" s="345"/>
      <c r="AF246" s="346"/>
      <c r="AG246" s="326"/>
      <c r="AH246" s="327"/>
      <c r="AI246" s="329"/>
      <c r="AJ246" s="322"/>
      <c r="AK246" s="332"/>
      <c r="AL246" s="322"/>
      <c r="AM246" s="94"/>
      <c r="AN246" s="94"/>
      <c r="AO246" s="94"/>
      <c r="AP246" s="94"/>
      <c r="AQ246" s="94"/>
      <c r="AR246" s="94"/>
      <c r="AS246" s="94"/>
      <c r="AT246" s="94"/>
      <c r="AU246" s="94"/>
      <c r="AV246" s="94"/>
      <c r="AW246" s="94"/>
      <c r="AX246" s="94"/>
      <c r="AY246" s="94"/>
      <c r="AZ246" s="94"/>
      <c r="BA246" s="94"/>
      <c r="BB246" s="94"/>
      <c r="BC246" s="94"/>
      <c r="BD246" s="94"/>
      <c r="BE246" s="94"/>
      <c r="BF246" s="94"/>
      <c r="BG246" s="94"/>
      <c r="BH246" s="94"/>
      <c r="BI246" s="94"/>
      <c r="BJ246" s="94"/>
      <c r="BK246" s="94"/>
      <c r="BL246" s="94"/>
      <c r="BM246" s="94"/>
      <c r="BN246" s="94"/>
      <c r="BO246" s="94"/>
    </row>
    <row r="247" spans="1:67" s="91" customFormat="1" ht="22.5" customHeight="1" x14ac:dyDescent="0.25">
      <c r="A247" s="333"/>
      <c r="B247" s="334"/>
      <c r="C247" s="335"/>
      <c r="D247" s="336"/>
      <c r="E247" s="335"/>
      <c r="F247" s="338"/>
      <c r="G247" s="321"/>
      <c r="H247" s="321"/>
      <c r="I247" s="321"/>
      <c r="J247" s="338"/>
      <c r="K247" s="321"/>
      <c r="L247" s="321"/>
      <c r="M247" s="338"/>
      <c r="N247" s="328"/>
      <c r="O247" s="328"/>
      <c r="P247" s="342"/>
      <c r="Q247" s="481"/>
      <c r="R247" s="481"/>
      <c r="S247" s="481"/>
      <c r="T247" s="469"/>
      <c r="U247" s="328"/>
      <c r="V247" s="328"/>
      <c r="W247" s="491"/>
      <c r="X247" s="486"/>
      <c r="Y247" s="486"/>
      <c r="Z247" s="486"/>
      <c r="AA247" s="101"/>
      <c r="AB247" s="343"/>
      <c r="AC247" s="345"/>
      <c r="AD247" s="343"/>
      <c r="AE247" s="345"/>
      <c r="AF247" s="346"/>
      <c r="AG247" s="326"/>
      <c r="AH247" s="327"/>
      <c r="AI247" s="329"/>
      <c r="AJ247" s="322"/>
      <c r="AK247" s="332"/>
      <c r="AL247" s="322"/>
      <c r="AM247" s="94"/>
      <c r="AN247" s="94"/>
      <c r="AO247" s="94"/>
      <c r="AP247" s="94"/>
      <c r="AQ247" s="94"/>
      <c r="AR247" s="94"/>
      <c r="AS247" s="94"/>
      <c r="AT247" s="94"/>
      <c r="AU247" s="94"/>
      <c r="AV247" s="94"/>
      <c r="AW247" s="94"/>
      <c r="AX247" s="94"/>
      <c r="AY247" s="94"/>
      <c r="AZ247" s="94"/>
      <c r="BA247" s="94"/>
      <c r="BB247" s="94"/>
      <c r="BC247" s="94"/>
      <c r="BD247" s="94"/>
      <c r="BE247" s="94"/>
      <c r="BF247" s="94"/>
      <c r="BG247" s="94"/>
      <c r="BH247" s="94"/>
      <c r="BI247" s="94"/>
      <c r="BJ247" s="94"/>
      <c r="BK247" s="94"/>
      <c r="BL247" s="94"/>
      <c r="BM247" s="94"/>
      <c r="BN247" s="94"/>
      <c r="BO247" s="94"/>
    </row>
    <row r="248" spans="1:67" s="325" customFormat="1" ht="10.5" customHeight="1" x14ac:dyDescent="0.25">
      <c r="A248" s="323" t="s">
        <v>960</v>
      </c>
      <c r="B248" s="324"/>
      <c r="C248" s="324"/>
      <c r="D248" s="324"/>
      <c r="E248" s="324"/>
      <c r="F248" s="324"/>
      <c r="G248" s="324"/>
      <c r="H248" s="324"/>
      <c r="I248" s="324"/>
      <c r="J248" s="324"/>
      <c r="K248" s="324"/>
      <c r="L248" s="324"/>
      <c r="M248" s="324"/>
      <c r="N248" s="324"/>
      <c r="O248" s="324"/>
      <c r="P248" s="324"/>
      <c r="Q248" s="324"/>
      <c r="R248" s="324"/>
      <c r="S248" s="324"/>
      <c r="T248" s="324"/>
      <c r="U248" s="324"/>
      <c r="V248" s="324"/>
      <c r="W248" s="324"/>
      <c r="X248" s="324"/>
      <c r="Y248" s="324"/>
      <c r="Z248" s="324"/>
      <c r="AA248" s="324"/>
      <c r="AB248" s="324"/>
      <c r="AC248" s="324"/>
      <c r="AD248" s="324"/>
      <c r="AE248" s="324"/>
      <c r="AF248" s="324"/>
      <c r="AG248" s="324"/>
      <c r="AH248" s="324"/>
      <c r="AI248" s="324"/>
      <c r="AJ248" s="324"/>
      <c r="AK248" s="324"/>
      <c r="AL248" s="324"/>
      <c r="AM248" s="324"/>
      <c r="AN248" s="324"/>
      <c r="AO248" s="324"/>
      <c r="AP248" s="324"/>
      <c r="AQ248" s="324"/>
      <c r="AR248" s="324"/>
      <c r="AS248" s="324"/>
      <c r="AT248" s="324"/>
      <c r="AU248" s="324"/>
      <c r="AV248" s="324"/>
      <c r="AW248" s="324"/>
      <c r="AX248" s="324"/>
      <c r="AY248" s="324"/>
      <c r="AZ248" s="324"/>
      <c r="BA248" s="324"/>
      <c r="BB248" s="324"/>
      <c r="BC248" s="324"/>
      <c r="BD248" s="324"/>
      <c r="BE248" s="324"/>
      <c r="BF248" s="324"/>
      <c r="BG248" s="324"/>
      <c r="BH248" s="324"/>
      <c r="BI248" s="324"/>
      <c r="BJ248" s="324"/>
      <c r="BK248" s="324"/>
      <c r="BL248" s="324"/>
      <c r="BM248" s="324"/>
      <c r="BN248" s="324"/>
      <c r="BO248" s="324"/>
    </row>
    <row r="249" spans="1:67" x14ac:dyDescent="0.2"/>
    <row r="250" spans="1:67" x14ac:dyDescent="0.2"/>
  </sheetData>
  <sheetProtection formatColumns="0" formatRows="0"/>
  <autoFilter ref="A7:BO248" xr:uid="{C4D5CFC0-7134-48B6-BBA9-F82FEAE4990B}"/>
  <mergeCells count="2130">
    <mergeCell ref="T245:T247"/>
    <mergeCell ref="U245:U247"/>
    <mergeCell ref="V245:V247"/>
    <mergeCell ref="W245:W247"/>
    <mergeCell ref="X245:X247"/>
    <mergeCell ref="Y245:Y247"/>
    <mergeCell ref="Z245:Z247"/>
    <mergeCell ref="Q242:Q244"/>
    <mergeCell ref="R242:R244"/>
    <mergeCell ref="S242:S244"/>
    <mergeCell ref="Q245:Q247"/>
    <mergeCell ref="R245:R247"/>
    <mergeCell ref="S245:S247"/>
    <mergeCell ref="T239:T241"/>
    <mergeCell ref="U239:U241"/>
    <mergeCell ref="V239:V241"/>
    <mergeCell ref="S239:S241"/>
    <mergeCell ref="R239:R241"/>
    <mergeCell ref="Q239:Q241"/>
    <mergeCell ref="U242:U244"/>
    <mergeCell ref="V242:V244"/>
    <mergeCell ref="W239:W241"/>
    <mergeCell ref="U209:U211"/>
    <mergeCell ref="K206:K208"/>
    <mergeCell ref="L206:L208"/>
    <mergeCell ref="M206:M208"/>
    <mergeCell ref="N206:N208"/>
    <mergeCell ref="O206:O208"/>
    <mergeCell ref="P206:P208"/>
    <mergeCell ref="Q206:Q208"/>
    <mergeCell ref="R206:R208"/>
    <mergeCell ref="S206:S208"/>
    <mergeCell ref="T206:T208"/>
    <mergeCell ref="A221:A223"/>
    <mergeCell ref="B221:B223"/>
    <mergeCell ref="C221:C223"/>
    <mergeCell ref="D221:D223"/>
    <mergeCell ref="E221:E223"/>
    <mergeCell ref="F221:F223"/>
    <mergeCell ref="G221:G223"/>
    <mergeCell ref="H221:H223"/>
    <mergeCell ref="I221:I223"/>
    <mergeCell ref="J221:J223"/>
    <mergeCell ref="K221:K223"/>
    <mergeCell ref="L221:L223"/>
    <mergeCell ref="M221:M223"/>
    <mergeCell ref="N221:N223"/>
    <mergeCell ref="O221:O223"/>
    <mergeCell ref="P221:P223"/>
    <mergeCell ref="Q209:Q211"/>
    <mergeCell ref="R209:R211"/>
    <mergeCell ref="S209:S211"/>
    <mergeCell ref="T209:T211"/>
    <mergeCell ref="U206:U208"/>
    <mergeCell ref="A200:A202"/>
    <mergeCell ref="B200:B202"/>
    <mergeCell ref="C200:C202"/>
    <mergeCell ref="D200:D202"/>
    <mergeCell ref="E200:E202"/>
    <mergeCell ref="F200:F202"/>
    <mergeCell ref="G200:G202"/>
    <mergeCell ref="H200:H202"/>
    <mergeCell ref="I200:I202"/>
    <mergeCell ref="J200:J202"/>
    <mergeCell ref="K200:K202"/>
    <mergeCell ref="L200:L202"/>
    <mergeCell ref="M200:M202"/>
    <mergeCell ref="N200:N202"/>
    <mergeCell ref="O200:O202"/>
    <mergeCell ref="P200:P202"/>
    <mergeCell ref="A203:A205"/>
    <mergeCell ref="B203:B205"/>
    <mergeCell ref="C203:C205"/>
    <mergeCell ref="D203:D205"/>
    <mergeCell ref="E203:E205"/>
    <mergeCell ref="F203:F205"/>
    <mergeCell ref="G203:G205"/>
    <mergeCell ref="H203:H205"/>
    <mergeCell ref="I203:I205"/>
    <mergeCell ref="J203:J205"/>
    <mergeCell ref="K203:K205"/>
    <mergeCell ref="L203:L205"/>
    <mergeCell ref="M203:M205"/>
    <mergeCell ref="N203:N205"/>
    <mergeCell ref="O203:O205"/>
    <mergeCell ref="P203:P205"/>
    <mergeCell ref="Z194:Z196"/>
    <mergeCell ref="A197:A199"/>
    <mergeCell ref="B197:B199"/>
    <mergeCell ref="C197:C199"/>
    <mergeCell ref="D197:D199"/>
    <mergeCell ref="E197:E199"/>
    <mergeCell ref="F197:F199"/>
    <mergeCell ref="G197:G199"/>
    <mergeCell ref="H197:H199"/>
    <mergeCell ref="I197:I199"/>
    <mergeCell ref="J197:J199"/>
    <mergeCell ref="K197:K199"/>
    <mergeCell ref="L197:L199"/>
    <mergeCell ref="M197:M199"/>
    <mergeCell ref="N197:N199"/>
    <mergeCell ref="O197:O199"/>
    <mergeCell ref="P197:P199"/>
    <mergeCell ref="Q197:Q199"/>
    <mergeCell ref="R197:R199"/>
    <mergeCell ref="S197:S199"/>
    <mergeCell ref="T197:T199"/>
    <mergeCell ref="U197:U199"/>
    <mergeCell ref="V197:V199"/>
    <mergeCell ref="W197:W199"/>
    <mergeCell ref="X197:X199"/>
    <mergeCell ref="Y197:Y199"/>
    <mergeCell ref="Z197:Z199"/>
    <mergeCell ref="T191:T193"/>
    <mergeCell ref="U191:U193"/>
    <mergeCell ref="V191:V193"/>
    <mergeCell ref="W191:W193"/>
    <mergeCell ref="X191:X193"/>
    <mergeCell ref="Y191:Y193"/>
    <mergeCell ref="Z191:Z193"/>
    <mergeCell ref="A194:A196"/>
    <mergeCell ref="B194:B196"/>
    <mergeCell ref="C194:C196"/>
    <mergeCell ref="D194:D196"/>
    <mergeCell ref="E194:E196"/>
    <mergeCell ref="F194:F196"/>
    <mergeCell ref="G194:G196"/>
    <mergeCell ref="H194:H196"/>
    <mergeCell ref="I194:I196"/>
    <mergeCell ref="J194:J196"/>
    <mergeCell ref="K194:K196"/>
    <mergeCell ref="L194:L196"/>
    <mergeCell ref="M194:M196"/>
    <mergeCell ref="N194:N196"/>
    <mergeCell ref="O194:O196"/>
    <mergeCell ref="P194:P196"/>
    <mergeCell ref="Q194:Q196"/>
    <mergeCell ref="R194:R196"/>
    <mergeCell ref="S194:S196"/>
    <mergeCell ref="T194:T196"/>
    <mergeCell ref="U194:U196"/>
    <mergeCell ref="V194:V196"/>
    <mergeCell ref="W194:W196"/>
    <mergeCell ref="X194:X196"/>
    <mergeCell ref="Y194:Y196"/>
    <mergeCell ref="C191:C193"/>
    <mergeCell ref="D191:D193"/>
    <mergeCell ref="E191:E193"/>
    <mergeCell ref="F191:F193"/>
    <mergeCell ref="G191:G193"/>
    <mergeCell ref="H191:H193"/>
    <mergeCell ref="I191:I193"/>
    <mergeCell ref="J191:J193"/>
    <mergeCell ref="K191:K193"/>
    <mergeCell ref="L191:L193"/>
    <mergeCell ref="M191:M193"/>
    <mergeCell ref="N191:N193"/>
    <mergeCell ref="O191:O193"/>
    <mergeCell ref="P191:P193"/>
    <mergeCell ref="Q191:Q193"/>
    <mergeCell ref="R191:R193"/>
    <mergeCell ref="S191:S193"/>
    <mergeCell ref="S188:S190"/>
    <mergeCell ref="T188:T190"/>
    <mergeCell ref="U188:U190"/>
    <mergeCell ref="W188:W190"/>
    <mergeCell ref="X188:X190"/>
    <mergeCell ref="Y188:Y190"/>
    <mergeCell ref="Z188:Z190"/>
    <mergeCell ref="A191:A193"/>
    <mergeCell ref="P185:P187"/>
    <mergeCell ref="Q185:Q187"/>
    <mergeCell ref="R185:R187"/>
    <mergeCell ref="S185:S187"/>
    <mergeCell ref="T185:T187"/>
    <mergeCell ref="U185:U187"/>
    <mergeCell ref="V185:V187"/>
    <mergeCell ref="W185:W187"/>
    <mergeCell ref="X185:X187"/>
    <mergeCell ref="Y185:Y187"/>
    <mergeCell ref="Z185:Z187"/>
    <mergeCell ref="A188:A190"/>
    <mergeCell ref="B188:B190"/>
    <mergeCell ref="C188:C190"/>
    <mergeCell ref="D188:D190"/>
    <mergeCell ref="E188:E190"/>
    <mergeCell ref="F188:F190"/>
    <mergeCell ref="G188:G190"/>
    <mergeCell ref="H188:H190"/>
    <mergeCell ref="I188:I190"/>
    <mergeCell ref="J188:J190"/>
    <mergeCell ref="K188:K190"/>
    <mergeCell ref="L188:L190"/>
    <mergeCell ref="B191:B193"/>
    <mergeCell ref="O182:O184"/>
    <mergeCell ref="A185:A187"/>
    <mergeCell ref="B185:B187"/>
    <mergeCell ref="C185:C187"/>
    <mergeCell ref="D185:D187"/>
    <mergeCell ref="E185:E187"/>
    <mergeCell ref="F185:F187"/>
    <mergeCell ref="G185:G187"/>
    <mergeCell ref="H185:H187"/>
    <mergeCell ref="I185:I187"/>
    <mergeCell ref="J185:J187"/>
    <mergeCell ref="K185:K187"/>
    <mergeCell ref="L185:L187"/>
    <mergeCell ref="M185:M187"/>
    <mergeCell ref="N185:N187"/>
    <mergeCell ref="O185:O187"/>
    <mergeCell ref="R188:R190"/>
    <mergeCell ref="M188:M190"/>
    <mergeCell ref="N188:N190"/>
    <mergeCell ref="O188:O190"/>
    <mergeCell ref="P188:P190"/>
    <mergeCell ref="Q188:Q190"/>
    <mergeCell ref="L161:L163"/>
    <mergeCell ref="M161:M163"/>
    <mergeCell ref="J173:J175"/>
    <mergeCell ref="K173:K175"/>
    <mergeCell ref="L173:L175"/>
    <mergeCell ref="M173:M175"/>
    <mergeCell ref="N173:N175"/>
    <mergeCell ref="A170:A172"/>
    <mergeCell ref="A182:A184"/>
    <mergeCell ref="B182:B184"/>
    <mergeCell ref="C182:C184"/>
    <mergeCell ref="D182:D184"/>
    <mergeCell ref="E182:E184"/>
    <mergeCell ref="F182:F184"/>
    <mergeCell ref="G182:G184"/>
    <mergeCell ref="H182:H184"/>
    <mergeCell ref="I182:I184"/>
    <mergeCell ref="J182:J184"/>
    <mergeCell ref="K182:K184"/>
    <mergeCell ref="L182:L184"/>
    <mergeCell ref="M182:M184"/>
    <mergeCell ref="N182:N184"/>
    <mergeCell ref="D170:D172"/>
    <mergeCell ref="E170:E172"/>
    <mergeCell ref="F170:F172"/>
    <mergeCell ref="G170:G172"/>
    <mergeCell ref="H170:H172"/>
    <mergeCell ref="I170:I172"/>
    <mergeCell ref="V161:V163"/>
    <mergeCell ref="W161:W163"/>
    <mergeCell ref="X161:X163"/>
    <mergeCell ref="Y161:Y163"/>
    <mergeCell ref="N161:N163"/>
    <mergeCell ref="A89:A91"/>
    <mergeCell ref="B89:B91"/>
    <mergeCell ref="C89:C91"/>
    <mergeCell ref="O161:O163"/>
    <mergeCell ref="P161:P163"/>
    <mergeCell ref="Q161:Q163"/>
    <mergeCell ref="R161:R163"/>
    <mergeCell ref="S161:S163"/>
    <mergeCell ref="H161:H163"/>
    <mergeCell ref="I161:I163"/>
    <mergeCell ref="J161:J163"/>
    <mergeCell ref="A179:A181"/>
    <mergeCell ref="B179:B181"/>
    <mergeCell ref="C179:C181"/>
    <mergeCell ref="D179:D181"/>
    <mergeCell ref="E179:E181"/>
    <mergeCell ref="F179:F181"/>
    <mergeCell ref="G179:G181"/>
    <mergeCell ref="H179:H181"/>
    <mergeCell ref="I179:I181"/>
    <mergeCell ref="J179:J181"/>
    <mergeCell ref="K179:K181"/>
    <mergeCell ref="L179:L181"/>
    <mergeCell ref="M179:M181"/>
    <mergeCell ref="N179:N181"/>
    <mergeCell ref="O179:O181"/>
    <mergeCell ref="K161:K163"/>
    <mergeCell ref="K74:K76"/>
    <mergeCell ref="V71:V73"/>
    <mergeCell ref="W71:W73"/>
    <mergeCell ref="A71:A73"/>
    <mergeCell ref="B71:B73"/>
    <mergeCell ref="C71:C73"/>
    <mergeCell ref="D71:D73"/>
    <mergeCell ref="E71:E73"/>
    <mergeCell ref="X74:X76"/>
    <mergeCell ref="Y74:Y76"/>
    <mergeCell ref="Z74:Z76"/>
    <mergeCell ref="A161:A163"/>
    <mergeCell ref="B161:B163"/>
    <mergeCell ref="C161:C163"/>
    <mergeCell ref="D161:D163"/>
    <mergeCell ref="E161:E163"/>
    <mergeCell ref="F161:F163"/>
    <mergeCell ref="G161:G163"/>
    <mergeCell ref="R74:R76"/>
    <mergeCell ref="S74:S76"/>
    <mergeCell ref="T74:T76"/>
    <mergeCell ref="U74:U76"/>
    <mergeCell ref="V74:V76"/>
    <mergeCell ref="W74:W76"/>
    <mergeCell ref="L74:L76"/>
    <mergeCell ref="M74:M76"/>
    <mergeCell ref="N74:N76"/>
    <mergeCell ref="O74:O76"/>
    <mergeCell ref="P74:P76"/>
    <mergeCell ref="Z161:Z163"/>
    <mergeCell ref="T161:T163"/>
    <mergeCell ref="U161:U163"/>
    <mergeCell ref="Y68:Y70"/>
    <mergeCell ref="N68:N70"/>
    <mergeCell ref="O68:O70"/>
    <mergeCell ref="P68:P70"/>
    <mergeCell ref="Q68:Q70"/>
    <mergeCell ref="R68:R70"/>
    <mergeCell ref="S68:S70"/>
    <mergeCell ref="H68:H70"/>
    <mergeCell ref="I68:I70"/>
    <mergeCell ref="X71:X73"/>
    <mergeCell ref="Y71:Y73"/>
    <mergeCell ref="Z71:Z73"/>
    <mergeCell ref="A74:A76"/>
    <mergeCell ref="B74:B76"/>
    <mergeCell ref="C74:C76"/>
    <mergeCell ref="D74:D76"/>
    <mergeCell ref="E74:E76"/>
    <mergeCell ref="P71:P73"/>
    <mergeCell ref="Q71:Q73"/>
    <mergeCell ref="R71:R73"/>
    <mergeCell ref="S71:S73"/>
    <mergeCell ref="T71:T73"/>
    <mergeCell ref="U71:U73"/>
    <mergeCell ref="J71:J73"/>
    <mergeCell ref="K71:K73"/>
    <mergeCell ref="L71:L73"/>
    <mergeCell ref="M71:M73"/>
    <mergeCell ref="N71:N73"/>
    <mergeCell ref="O71:O73"/>
    <mergeCell ref="Q74:Q76"/>
    <mergeCell ref="F74:F76"/>
    <mergeCell ref="G74:G76"/>
    <mergeCell ref="A68:A70"/>
    <mergeCell ref="B68:B70"/>
    <mergeCell ref="C68:C70"/>
    <mergeCell ref="D68:D70"/>
    <mergeCell ref="E68:E70"/>
    <mergeCell ref="F68:F70"/>
    <mergeCell ref="G68:G70"/>
    <mergeCell ref="J68:J70"/>
    <mergeCell ref="K68:K70"/>
    <mergeCell ref="L68:L70"/>
    <mergeCell ref="M68:M70"/>
    <mergeCell ref="X41:X43"/>
    <mergeCell ref="Y41:Y43"/>
    <mergeCell ref="Z41:Z43"/>
    <mergeCell ref="R41:R43"/>
    <mergeCell ref="S41:S43"/>
    <mergeCell ref="T41:T43"/>
    <mergeCell ref="U41:U43"/>
    <mergeCell ref="V41:V43"/>
    <mergeCell ref="W41:W43"/>
    <mergeCell ref="L41:L43"/>
    <mergeCell ref="M41:M43"/>
    <mergeCell ref="N41:N43"/>
    <mergeCell ref="O41:O43"/>
    <mergeCell ref="P41:P43"/>
    <mergeCell ref="Q41:Q43"/>
    <mergeCell ref="W56:W58"/>
    <mergeCell ref="X56:X58"/>
    <mergeCell ref="Y56:Y58"/>
    <mergeCell ref="Z56:Z58"/>
    <mergeCell ref="Z53:Z55"/>
    <mergeCell ref="Z68:Z70"/>
    <mergeCell ref="A41:A43"/>
    <mergeCell ref="B41:B43"/>
    <mergeCell ref="C41:C43"/>
    <mergeCell ref="D41:D43"/>
    <mergeCell ref="E41:E43"/>
    <mergeCell ref="P38:P40"/>
    <mergeCell ref="Q38:Q40"/>
    <mergeCell ref="R38:R40"/>
    <mergeCell ref="S38:S40"/>
    <mergeCell ref="T38:T40"/>
    <mergeCell ref="U38:U40"/>
    <mergeCell ref="J38:J40"/>
    <mergeCell ref="K38:K40"/>
    <mergeCell ref="L38:L40"/>
    <mergeCell ref="M38:M40"/>
    <mergeCell ref="N38:N40"/>
    <mergeCell ref="O38:O40"/>
    <mergeCell ref="F41:F43"/>
    <mergeCell ref="G41:G43"/>
    <mergeCell ref="H41:H43"/>
    <mergeCell ref="I41:I43"/>
    <mergeCell ref="J41:J43"/>
    <mergeCell ref="K41:K43"/>
    <mergeCell ref="Z35:Z37"/>
    <mergeCell ref="A38:A40"/>
    <mergeCell ref="B38:B40"/>
    <mergeCell ref="C38:C40"/>
    <mergeCell ref="D38:D40"/>
    <mergeCell ref="E38:E40"/>
    <mergeCell ref="F38:F40"/>
    <mergeCell ref="G38:G40"/>
    <mergeCell ref="H38:H40"/>
    <mergeCell ref="I38:I40"/>
    <mergeCell ref="T35:T37"/>
    <mergeCell ref="U35:U37"/>
    <mergeCell ref="V35:V37"/>
    <mergeCell ref="W35:W37"/>
    <mergeCell ref="X35:X37"/>
    <mergeCell ref="Y35:Y37"/>
    <mergeCell ref="N35:N37"/>
    <mergeCell ref="O35:O37"/>
    <mergeCell ref="P35:P37"/>
    <mergeCell ref="Q35:Q37"/>
    <mergeCell ref="R35:R37"/>
    <mergeCell ref="S35:S37"/>
    <mergeCell ref="H35:H37"/>
    <mergeCell ref="I35:I37"/>
    <mergeCell ref="Y38:Y40"/>
    <mergeCell ref="Z38:Z40"/>
    <mergeCell ref="V38:V40"/>
    <mergeCell ref="W38:W40"/>
    <mergeCell ref="X38:X40"/>
    <mergeCell ref="A35:A37"/>
    <mergeCell ref="B35:B37"/>
    <mergeCell ref="C35:C37"/>
    <mergeCell ref="D35:D37"/>
    <mergeCell ref="E35:E37"/>
    <mergeCell ref="F35:F37"/>
    <mergeCell ref="G35:G37"/>
    <mergeCell ref="R32:R34"/>
    <mergeCell ref="S32:S34"/>
    <mergeCell ref="T32:T34"/>
    <mergeCell ref="U32:U34"/>
    <mergeCell ref="V32:V34"/>
    <mergeCell ref="W32:W34"/>
    <mergeCell ref="L32:L34"/>
    <mergeCell ref="M32:M34"/>
    <mergeCell ref="N32:N34"/>
    <mergeCell ref="O32:O34"/>
    <mergeCell ref="Y29:Y31"/>
    <mergeCell ref="Z29:Z31"/>
    <mergeCell ref="A32:A34"/>
    <mergeCell ref="B32:B34"/>
    <mergeCell ref="C32:C34"/>
    <mergeCell ref="D32:D34"/>
    <mergeCell ref="E32:E34"/>
    <mergeCell ref="P29:P31"/>
    <mergeCell ref="Q29:Q31"/>
    <mergeCell ref="R29:R31"/>
    <mergeCell ref="S29:S31"/>
    <mergeCell ref="T29:T31"/>
    <mergeCell ref="U29:U31"/>
    <mergeCell ref="J29:J31"/>
    <mergeCell ref="K29:K31"/>
    <mergeCell ref="L29:L31"/>
    <mergeCell ref="M29:M31"/>
    <mergeCell ref="N29:N31"/>
    <mergeCell ref="F32:F34"/>
    <mergeCell ref="G32:G34"/>
    <mergeCell ref="H32:H34"/>
    <mergeCell ref="I32:I34"/>
    <mergeCell ref="J32:J34"/>
    <mergeCell ref="K32:K34"/>
    <mergeCell ref="V29:V31"/>
    <mergeCell ref="X32:X34"/>
    <mergeCell ref="Y32:Y34"/>
    <mergeCell ref="Z32:Z34"/>
    <mergeCell ref="Z23:Z25"/>
    <mergeCell ref="A26:A28"/>
    <mergeCell ref="B26:B28"/>
    <mergeCell ref="C26:C28"/>
    <mergeCell ref="D26:D28"/>
    <mergeCell ref="E26:E28"/>
    <mergeCell ref="F26:F28"/>
    <mergeCell ref="G26:G28"/>
    <mergeCell ref="R23:R25"/>
    <mergeCell ref="S23:S25"/>
    <mergeCell ref="T23:T25"/>
    <mergeCell ref="U23:U25"/>
    <mergeCell ref="V23:V25"/>
    <mergeCell ref="W23:W25"/>
    <mergeCell ref="L23:L25"/>
    <mergeCell ref="M23:M25"/>
    <mergeCell ref="N23:N25"/>
    <mergeCell ref="O23:O25"/>
    <mergeCell ref="Z26:Z28"/>
    <mergeCell ref="A23:A25"/>
    <mergeCell ref="J35:J37"/>
    <mergeCell ref="K35:K37"/>
    <mergeCell ref="L35:L37"/>
    <mergeCell ref="M35:M37"/>
    <mergeCell ref="P56:P58"/>
    <mergeCell ref="Q56:Q58"/>
    <mergeCell ref="R56:R58"/>
    <mergeCell ref="S56:S58"/>
    <mergeCell ref="J56:J58"/>
    <mergeCell ref="K56:K58"/>
    <mergeCell ref="L56:L58"/>
    <mergeCell ref="M56:M58"/>
    <mergeCell ref="N56:N58"/>
    <mergeCell ref="O56:O58"/>
    <mergeCell ref="S47:S49"/>
    <mergeCell ref="N26:N28"/>
    <mergeCell ref="O26:O28"/>
    <mergeCell ref="P26:P28"/>
    <mergeCell ref="Q26:Q28"/>
    <mergeCell ref="R26:R28"/>
    <mergeCell ref="S26:S28"/>
    <mergeCell ref="J53:J55"/>
    <mergeCell ref="K53:K55"/>
    <mergeCell ref="L53:L55"/>
    <mergeCell ref="M53:M55"/>
    <mergeCell ref="J50:J52"/>
    <mergeCell ref="P32:P34"/>
    <mergeCell ref="Q32:Q34"/>
    <mergeCell ref="F50:F52"/>
    <mergeCell ref="G50:G52"/>
    <mergeCell ref="W53:W55"/>
    <mergeCell ref="X53:X55"/>
    <mergeCell ref="Y53:Y55"/>
    <mergeCell ref="N53:N55"/>
    <mergeCell ref="O53:O55"/>
    <mergeCell ref="P53:P55"/>
    <mergeCell ref="Q53:Q55"/>
    <mergeCell ref="R53:R55"/>
    <mergeCell ref="S53:S55"/>
    <mergeCell ref="V56:V58"/>
    <mergeCell ref="V53:V55"/>
    <mergeCell ref="H53:H55"/>
    <mergeCell ref="I53:I55"/>
    <mergeCell ref="H50:H52"/>
    <mergeCell ref="I50:I52"/>
    <mergeCell ref="K50:K52"/>
    <mergeCell ref="T56:T58"/>
    <mergeCell ref="U56:U58"/>
    <mergeCell ref="T53:T55"/>
    <mergeCell ref="U53:U55"/>
    <mergeCell ref="B23:B25"/>
    <mergeCell ref="C23:C25"/>
    <mergeCell ref="D23:D25"/>
    <mergeCell ref="E23:E25"/>
    <mergeCell ref="P23:P25"/>
    <mergeCell ref="Q23:Q25"/>
    <mergeCell ref="F23:F25"/>
    <mergeCell ref="G23:G25"/>
    <mergeCell ref="H23:H25"/>
    <mergeCell ref="I23:I25"/>
    <mergeCell ref="J23:J25"/>
    <mergeCell ref="K23:K25"/>
    <mergeCell ref="X23:X25"/>
    <mergeCell ref="Y23:Y25"/>
    <mergeCell ref="A29:A31"/>
    <mergeCell ref="B29:B31"/>
    <mergeCell ref="C29:C31"/>
    <mergeCell ref="D29:D31"/>
    <mergeCell ref="M26:M28"/>
    <mergeCell ref="H29:H31"/>
    <mergeCell ref="I29:I31"/>
    <mergeCell ref="I26:I28"/>
    <mergeCell ref="W26:W28"/>
    <mergeCell ref="X26:X28"/>
    <mergeCell ref="Y26:Y28"/>
    <mergeCell ref="H26:H28"/>
    <mergeCell ref="J26:J28"/>
    <mergeCell ref="K26:K28"/>
    <mergeCell ref="L26:L28"/>
    <mergeCell ref="O29:O31"/>
    <mergeCell ref="T27:T28"/>
    <mergeCell ref="Z44:Z46"/>
    <mergeCell ref="A50:A52"/>
    <mergeCell ref="B50:B52"/>
    <mergeCell ref="C50:C52"/>
    <mergeCell ref="D50:D52"/>
    <mergeCell ref="E50:E52"/>
    <mergeCell ref="P44:P46"/>
    <mergeCell ref="Q44:Q46"/>
    <mergeCell ref="R44:R46"/>
    <mergeCell ref="S44:S46"/>
    <mergeCell ref="T44:T46"/>
    <mergeCell ref="U44:U46"/>
    <mergeCell ref="J44:J46"/>
    <mergeCell ref="K44:K46"/>
    <mergeCell ref="L44:L46"/>
    <mergeCell ref="M44:M46"/>
    <mergeCell ref="N44:N46"/>
    <mergeCell ref="O44:O46"/>
    <mergeCell ref="Q47:Q49"/>
    <mergeCell ref="R47:R49"/>
    <mergeCell ref="X50:X52"/>
    <mergeCell ref="Y50:Y52"/>
    <mergeCell ref="Z50:Z52"/>
    <mergeCell ref="R50:R52"/>
    <mergeCell ref="S50:S52"/>
    <mergeCell ref="T50:T52"/>
    <mergeCell ref="U50:U52"/>
    <mergeCell ref="V50:V52"/>
    <mergeCell ref="W50:W52"/>
    <mergeCell ref="L50:L52"/>
    <mergeCell ref="M50:M52"/>
    <mergeCell ref="N50:N52"/>
    <mergeCell ref="A44:A46"/>
    <mergeCell ref="B44:B46"/>
    <mergeCell ref="C44:C46"/>
    <mergeCell ref="D44:D46"/>
    <mergeCell ref="E44:E46"/>
    <mergeCell ref="F44:F46"/>
    <mergeCell ref="G44:G46"/>
    <mergeCell ref="H44:H46"/>
    <mergeCell ref="I44:I46"/>
    <mergeCell ref="T20:T22"/>
    <mergeCell ref="U20:U22"/>
    <mergeCell ref="V20:V22"/>
    <mergeCell ref="W20:W22"/>
    <mergeCell ref="X20:X22"/>
    <mergeCell ref="Y20:Y22"/>
    <mergeCell ref="N20:N22"/>
    <mergeCell ref="O20:O22"/>
    <mergeCell ref="P20:P22"/>
    <mergeCell ref="Q20:Q22"/>
    <mergeCell ref="R20:R22"/>
    <mergeCell ref="S20:S22"/>
    <mergeCell ref="H20:H22"/>
    <mergeCell ref="I20:I22"/>
    <mergeCell ref="V44:V46"/>
    <mergeCell ref="W44:W46"/>
    <mergeCell ref="X44:X46"/>
    <mergeCell ref="Y44:Y46"/>
    <mergeCell ref="E29:E31"/>
    <mergeCell ref="F29:F31"/>
    <mergeCell ref="G29:G31"/>
    <mergeCell ref="W29:W31"/>
    <mergeCell ref="X29:X31"/>
    <mergeCell ref="J20:J22"/>
    <mergeCell ref="K20:K22"/>
    <mergeCell ref="L20:L22"/>
    <mergeCell ref="M20:M22"/>
    <mergeCell ref="X17:X19"/>
    <mergeCell ref="Y17:Y19"/>
    <mergeCell ref="Z17:Z19"/>
    <mergeCell ref="A20:A22"/>
    <mergeCell ref="B20:B22"/>
    <mergeCell ref="C20:C22"/>
    <mergeCell ref="D20:D22"/>
    <mergeCell ref="E20:E22"/>
    <mergeCell ref="F20:F22"/>
    <mergeCell ref="G20:G22"/>
    <mergeCell ref="R17:R19"/>
    <mergeCell ref="S17:S19"/>
    <mergeCell ref="T17:T19"/>
    <mergeCell ref="U17:U19"/>
    <mergeCell ref="V17:V19"/>
    <mergeCell ref="W17:W19"/>
    <mergeCell ref="L17:L19"/>
    <mergeCell ref="M17:M19"/>
    <mergeCell ref="N17:N19"/>
    <mergeCell ref="O17:O19"/>
    <mergeCell ref="Z20:Z22"/>
    <mergeCell ref="Z14:Z16"/>
    <mergeCell ref="A17:A19"/>
    <mergeCell ref="B17:B19"/>
    <mergeCell ref="C17:C19"/>
    <mergeCell ref="D17:D19"/>
    <mergeCell ref="E17:E19"/>
    <mergeCell ref="P14:P16"/>
    <mergeCell ref="Q14:Q16"/>
    <mergeCell ref="R14:R16"/>
    <mergeCell ref="S14:S16"/>
    <mergeCell ref="T14:T16"/>
    <mergeCell ref="U14:U16"/>
    <mergeCell ref="J14:J16"/>
    <mergeCell ref="K14:K16"/>
    <mergeCell ref="L14:L16"/>
    <mergeCell ref="M14:M16"/>
    <mergeCell ref="N14:N16"/>
    <mergeCell ref="O14:O16"/>
    <mergeCell ref="P17:P19"/>
    <mergeCell ref="Q17:Q19"/>
    <mergeCell ref="F17:F19"/>
    <mergeCell ref="G17:G19"/>
    <mergeCell ref="H17:H19"/>
    <mergeCell ref="I17:I19"/>
    <mergeCell ref="J17:J19"/>
    <mergeCell ref="K17:K19"/>
    <mergeCell ref="V14:V16"/>
    <mergeCell ref="A14:A16"/>
    <mergeCell ref="B14:B16"/>
    <mergeCell ref="C14:C16"/>
    <mergeCell ref="D14:D16"/>
    <mergeCell ref="E14:E16"/>
    <mergeCell ref="F14:F16"/>
    <mergeCell ref="G14:G16"/>
    <mergeCell ref="H14:H16"/>
    <mergeCell ref="I14:I16"/>
    <mergeCell ref="T11:T13"/>
    <mergeCell ref="U11:U13"/>
    <mergeCell ref="V11:V13"/>
    <mergeCell ref="W11:W13"/>
    <mergeCell ref="X11:X13"/>
    <mergeCell ref="Y11:Y13"/>
    <mergeCell ref="N11:N13"/>
    <mergeCell ref="O11:O13"/>
    <mergeCell ref="P11:P13"/>
    <mergeCell ref="Q11:Q13"/>
    <mergeCell ref="R11:R13"/>
    <mergeCell ref="S11:S13"/>
    <mergeCell ref="H11:H13"/>
    <mergeCell ref="I11:I13"/>
    <mergeCell ref="W14:W16"/>
    <mergeCell ref="X14:X16"/>
    <mergeCell ref="Y14:Y16"/>
    <mergeCell ref="X8:X10"/>
    <mergeCell ref="Y8:Y10"/>
    <mergeCell ref="Z8:Z10"/>
    <mergeCell ref="A11:A13"/>
    <mergeCell ref="B11:B13"/>
    <mergeCell ref="C11:C13"/>
    <mergeCell ref="D11:D13"/>
    <mergeCell ref="E11:E13"/>
    <mergeCell ref="F11:F13"/>
    <mergeCell ref="G11:G13"/>
    <mergeCell ref="R8:R10"/>
    <mergeCell ref="S8:S10"/>
    <mergeCell ref="T8:T10"/>
    <mergeCell ref="U8:U10"/>
    <mergeCell ref="V8:V10"/>
    <mergeCell ref="W8:W10"/>
    <mergeCell ref="L8:L10"/>
    <mergeCell ref="M8:M10"/>
    <mergeCell ref="N8:N10"/>
    <mergeCell ref="O8:O10"/>
    <mergeCell ref="Z11:Z13"/>
    <mergeCell ref="B6:B7"/>
    <mergeCell ref="C6:C7"/>
    <mergeCell ref="D6:D7"/>
    <mergeCell ref="E6:E7"/>
    <mergeCell ref="F6:H6"/>
    <mergeCell ref="P8:P10"/>
    <mergeCell ref="Q8:Q10"/>
    <mergeCell ref="F8:F10"/>
    <mergeCell ref="G8:G10"/>
    <mergeCell ref="H8:H10"/>
    <mergeCell ref="I8:I10"/>
    <mergeCell ref="J8:J10"/>
    <mergeCell ref="K8:K10"/>
    <mergeCell ref="J6:L6"/>
    <mergeCell ref="M6:O6"/>
    <mergeCell ref="Q6:S6"/>
    <mergeCell ref="J11:J13"/>
    <mergeCell ref="K11:K13"/>
    <mergeCell ref="L11:L13"/>
    <mergeCell ref="M11:M13"/>
    <mergeCell ref="A1:B3"/>
    <mergeCell ref="C1:X3"/>
    <mergeCell ref="Y1:Z1"/>
    <mergeCell ref="Y3:Z3"/>
    <mergeCell ref="A5:D5"/>
    <mergeCell ref="F5:L5"/>
    <mergeCell ref="M5:S5"/>
    <mergeCell ref="T5:Z5"/>
    <mergeCell ref="A47:A49"/>
    <mergeCell ref="B47:B49"/>
    <mergeCell ref="C47:C49"/>
    <mergeCell ref="D47:D49"/>
    <mergeCell ref="E47:E49"/>
    <mergeCell ref="F47:F49"/>
    <mergeCell ref="G47:G49"/>
    <mergeCell ref="H47:H49"/>
    <mergeCell ref="I47:I49"/>
    <mergeCell ref="J47:J49"/>
    <mergeCell ref="K47:K49"/>
    <mergeCell ref="L47:L49"/>
    <mergeCell ref="M47:M49"/>
    <mergeCell ref="N47:N49"/>
    <mergeCell ref="O47:O49"/>
    <mergeCell ref="P47:P49"/>
    <mergeCell ref="T6:V6"/>
    <mergeCell ref="X6:Z6"/>
    <mergeCell ref="A8:A10"/>
    <mergeCell ref="B8:B10"/>
    <mergeCell ref="C8:C10"/>
    <mergeCell ref="D8:D10"/>
    <mergeCell ref="E8:E10"/>
    <mergeCell ref="A6:A7"/>
    <mergeCell ref="Z47:Z49"/>
    <mergeCell ref="A65:A67"/>
    <mergeCell ref="B65:B67"/>
    <mergeCell ref="C65:C67"/>
    <mergeCell ref="D65:D67"/>
    <mergeCell ref="E65:E67"/>
    <mergeCell ref="F65:F67"/>
    <mergeCell ref="G65:G67"/>
    <mergeCell ref="H65:H67"/>
    <mergeCell ref="I65:I67"/>
    <mergeCell ref="J65:J67"/>
    <mergeCell ref="K65:K67"/>
    <mergeCell ref="L65:L67"/>
    <mergeCell ref="M65:M67"/>
    <mergeCell ref="N65:N67"/>
    <mergeCell ref="O65:O67"/>
    <mergeCell ref="P65:P67"/>
    <mergeCell ref="A53:A55"/>
    <mergeCell ref="B53:B55"/>
    <mergeCell ref="C53:C55"/>
    <mergeCell ref="D53:D55"/>
    <mergeCell ref="E53:E55"/>
    <mergeCell ref="F53:F55"/>
    <mergeCell ref="G53:G55"/>
    <mergeCell ref="O50:O52"/>
    <mergeCell ref="A62:A64"/>
    <mergeCell ref="A56:A58"/>
    <mergeCell ref="B56:B58"/>
    <mergeCell ref="C56:C58"/>
    <mergeCell ref="D56:D58"/>
    <mergeCell ref="E56:E58"/>
    <mergeCell ref="F56:F58"/>
    <mergeCell ref="G59:G61"/>
    <mergeCell ref="H59:H61"/>
    <mergeCell ref="I59:I61"/>
    <mergeCell ref="J59:J61"/>
    <mergeCell ref="K59:K61"/>
    <mergeCell ref="L59:L61"/>
    <mergeCell ref="M59:M61"/>
    <mergeCell ref="N59:N61"/>
    <mergeCell ref="O59:O61"/>
    <mergeCell ref="P59:P61"/>
    <mergeCell ref="Q59:Q61"/>
    <mergeCell ref="T47:T49"/>
    <mergeCell ref="U47:U49"/>
    <mergeCell ref="V47:V49"/>
    <mergeCell ref="W47:W49"/>
    <mergeCell ref="X47:X49"/>
    <mergeCell ref="Y47:Y49"/>
    <mergeCell ref="G56:G58"/>
    <mergeCell ref="H56:H58"/>
    <mergeCell ref="I56:I58"/>
    <mergeCell ref="P50:P52"/>
    <mergeCell ref="Q50:Q52"/>
    <mergeCell ref="R59:R61"/>
    <mergeCell ref="S59:S61"/>
    <mergeCell ref="T59:T61"/>
    <mergeCell ref="U59:U61"/>
    <mergeCell ref="Z65:Z67"/>
    <mergeCell ref="R62:R64"/>
    <mergeCell ref="S62:S64"/>
    <mergeCell ref="T62:T64"/>
    <mergeCell ref="U62:U64"/>
    <mergeCell ref="V62:V64"/>
    <mergeCell ref="W62:W64"/>
    <mergeCell ref="Q65:Q67"/>
    <mergeCell ref="R65:R67"/>
    <mergeCell ref="S65:S67"/>
    <mergeCell ref="T65:T67"/>
    <mergeCell ref="U65:U67"/>
    <mergeCell ref="V65:V67"/>
    <mergeCell ref="W65:W67"/>
    <mergeCell ref="X65:X67"/>
    <mergeCell ref="Y65:Y67"/>
    <mergeCell ref="V59:V61"/>
    <mergeCell ref="W59:W61"/>
    <mergeCell ref="X59:X61"/>
    <mergeCell ref="Y59:Y61"/>
    <mergeCell ref="Z59:Z61"/>
    <mergeCell ref="Y62:Y64"/>
    <mergeCell ref="Z62:Z64"/>
    <mergeCell ref="Q62:Q64"/>
    <mergeCell ref="I89:I91"/>
    <mergeCell ref="J89:J91"/>
    <mergeCell ref="K89:K91"/>
    <mergeCell ref="L89:L91"/>
    <mergeCell ref="M89:M91"/>
    <mergeCell ref="N89:N91"/>
    <mergeCell ref="O89:O91"/>
    <mergeCell ref="P89:P91"/>
    <mergeCell ref="Q89:Q91"/>
    <mergeCell ref="R89:R91"/>
    <mergeCell ref="S89:S91"/>
    <mergeCell ref="X62:X64"/>
    <mergeCell ref="O86:O88"/>
    <mergeCell ref="P86:P88"/>
    <mergeCell ref="Q86:Q88"/>
    <mergeCell ref="F71:F73"/>
    <mergeCell ref="G71:G73"/>
    <mergeCell ref="H71:H73"/>
    <mergeCell ref="I71:I73"/>
    <mergeCell ref="T68:T70"/>
    <mergeCell ref="U68:U70"/>
    <mergeCell ref="V68:V70"/>
    <mergeCell ref="W68:W70"/>
    <mergeCell ref="X68:X70"/>
    <mergeCell ref="H74:H76"/>
    <mergeCell ref="I74:I76"/>
    <mergeCell ref="J74:J76"/>
    <mergeCell ref="F62:F64"/>
    <mergeCell ref="G62:G64"/>
    <mergeCell ref="H62:H64"/>
    <mergeCell ref="I62:I64"/>
    <mergeCell ref="J62:J64"/>
    <mergeCell ref="U86:U88"/>
    <mergeCell ref="V86:V88"/>
    <mergeCell ref="W86:W88"/>
    <mergeCell ref="X86:X88"/>
    <mergeCell ref="Y86:Y88"/>
    <mergeCell ref="Z86:Z88"/>
    <mergeCell ref="T89:T91"/>
    <mergeCell ref="U89:U91"/>
    <mergeCell ref="V89:V91"/>
    <mergeCell ref="W89:W91"/>
    <mergeCell ref="X89:X91"/>
    <mergeCell ref="Y89:Y91"/>
    <mergeCell ref="Z89:Z91"/>
    <mergeCell ref="A86:A88"/>
    <mergeCell ref="B86:B88"/>
    <mergeCell ref="C86:C88"/>
    <mergeCell ref="D86:D88"/>
    <mergeCell ref="E86:E88"/>
    <mergeCell ref="F86:F88"/>
    <mergeCell ref="G86:G88"/>
    <mergeCell ref="H86:H88"/>
    <mergeCell ref="I86:I88"/>
    <mergeCell ref="J86:J88"/>
    <mergeCell ref="K86:K88"/>
    <mergeCell ref="L86:L88"/>
    <mergeCell ref="M86:M88"/>
    <mergeCell ref="N86:N88"/>
    <mergeCell ref="D89:D91"/>
    <mergeCell ref="E89:E91"/>
    <mergeCell ref="F89:F91"/>
    <mergeCell ref="G89:G91"/>
    <mergeCell ref="H89:H91"/>
    <mergeCell ref="J83:J85"/>
    <mergeCell ref="K83:K85"/>
    <mergeCell ref="L83:L85"/>
    <mergeCell ref="M83:M85"/>
    <mergeCell ref="N83:N85"/>
    <mergeCell ref="O83:O85"/>
    <mergeCell ref="P83:P85"/>
    <mergeCell ref="A83:A85"/>
    <mergeCell ref="B83:B85"/>
    <mergeCell ref="C83:C85"/>
    <mergeCell ref="D83:D85"/>
    <mergeCell ref="E83:E85"/>
    <mergeCell ref="F83:F85"/>
    <mergeCell ref="G83:G85"/>
    <mergeCell ref="H83:H85"/>
    <mergeCell ref="I83:I85"/>
    <mergeCell ref="A59:A61"/>
    <mergeCell ref="B59:B61"/>
    <mergeCell ref="C59:C61"/>
    <mergeCell ref="D59:D61"/>
    <mergeCell ref="E59:E61"/>
    <mergeCell ref="B62:B64"/>
    <mergeCell ref="C62:C64"/>
    <mergeCell ref="D62:D64"/>
    <mergeCell ref="E62:E64"/>
    <mergeCell ref="K62:K64"/>
    <mergeCell ref="L62:L64"/>
    <mergeCell ref="M62:M64"/>
    <mergeCell ref="N62:N64"/>
    <mergeCell ref="O62:O64"/>
    <mergeCell ref="P62:P64"/>
    <mergeCell ref="F59:F61"/>
    <mergeCell ref="V80:V82"/>
    <mergeCell ref="W80:W82"/>
    <mergeCell ref="A80:A82"/>
    <mergeCell ref="B80:B82"/>
    <mergeCell ref="C80:C82"/>
    <mergeCell ref="D80:D82"/>
    <mergeCell ref="E80:E82"/>
    <mergeCell ref="F80:F82"/>
    <mergeCell ref="G80:G82"/>
    <mergeCell ref="H80:H82"/>
    <mergeCell ref="I80:I82"/>
    <mergeCell ref="J80:J82"/>
    <mergeCell ref="K80:K82"/>
    <mergeCell ref="L80:L82"/>
    <mergeCell ref="M80:M82"/>
    <mergeCell ref="N80:N82"/>
    <mergeCell ref="O80:O82"/>
    <mergeCell ref="P80:P82"/>
    <mergeCell ref="S110:S112"/>
    <mergeCell ref="T110:T112"/>
    <mergeCell ref="U110:U112"/>
    <mergeCell ref="Z80:Z82"/>
    <mergeCell ref="A77:A79"/>
    <mergeCell ref="B77:B79"/>
    <mergeCell ref="C77:C79"/>
    <mergeCell ref="D77:D79"/>
    <mergeCell ref="E77:E79"/>
    <mergeCell ref="F77:F79"/>
    <mergeCell ref="G77:G79"/>
    <mergeCell ref="H77:H79"/>
    <mergeCell ref="I77:I79"/>
    <mergeCell ref="J77:J79"/>
    <mergeCell ref="K77:K79"/>
    <mergeCell ref="L77:L79"/>
    <mergeCell ref="M77:M79"/>
    <mergeCell ref="N77:N79"/>
    <mergeCell ref="O77:O79"/>
    <mergeCell ref="P77:P79"/>
    <mergeCell ref="Q77:Q79"/>
    <mergeCell ref="R77:R79"/>
    <mergeCell ref="S77:S79"/>
    <mergeCell ref="T77:T79"/>
    <mergeCell ref="U77:U79"/>
    <mergeCell ref="V77:V79"/>
    <mergeCell ref="W77:W79"/>
    <mergeCell ref="Q80:Q82"/>
    <mergeCell ref="R80:R82"/>
    <mergeCell ref="S80:S82"/>
    <mergeCell ref="T80:T82"/>
    <mergeCell ref="U80:U82"/>
    <mergeCell ref="F101:F103"/>
    <mergeCell ref="G101:G103"/>
    <mergeCell ref="H101:H103"/>
    <mergeCell ref="I101:I103"/>
    <mergeCell ref="J101:J103"/>
    <mergeCell ref="K101:K103"/>
    <mergeCell ref="L101:L103"/>
    <mergeCell ref="M101:M103"/>
    <mergeCell ref="N101:N103"/>
    <mergeCell ref="O101:O103"/>
    <mergeCell ref="P101:P103"/>
    <mergeCell ref="Q101:Q103"/>
    <mergeCell ref="R101:R103"/>
    <mergeCell ref="S101:S103"/>
    <mergeCell ref="X77:X79"/>
    <mergeCell ref="Y77:Y79"/>
    <mergeCell ref="Z77:Z79"/>
    <mergeCell ref="X80:X82"/>
    <mergeCell ref="Y80:Y82"/>
    <mergeCell ref="S83:S85"/>
    <mergeCell ref="T83:T85"/>
    <mergeCell ref="U83:U85"/>
    <mergeCell ref="V83:V85"/>
    <mergeCell ref="W83:W85"/>
    <mergeCell ref="X83:X85"/>
    <mergeCell ref="Y83:Y85"/>
    <mergeCell ref="Z83:Z85"/>
    <mergeCell ref="Q83:Q85"/>
    <mergeCell ref="R83:R85"/>
    <mergeCell ref="R86:R88"/>
    <mergeCell ref="S86:S88"/>
    <mergeCell ref="T86:T88"/>
    <mergeCell ref="X98:X100"/>
    <mergeCell ref="Y98:Y100"/>
    <mergeCell ref="Z98:Z100"/>
    <mergeCell ref="T101:T103"/>
    <mergeCell ref="U101:U103"/>
    <mergeCell ref="V101:V103"/>
    <mergeCell ref="W101:W103"/>
    <mergeCell ref="X101:X103"/>
    <mergeCell ref="Y101:Y103"/>
    <mergeCell ref="Z101:Z103"/>
    <mergeCell ref="A98:A100"/>
    <mergeCell ref="B98:B100"/>
    <mergeCell ref="C98:C100"/>
    <mergeCell ref="D98:D100"/>
    <mergeCell ref="E98:E100"/>
    <mergeCell ref="F98:F100"/>
    <mergeCell ref="G98:G100"/>
    <mergeCell ref="H98:H100"/>
    <mergeCell ref="I98:I100"/>
    <mergeCell ref="J98:J100"/>
    <mergeCell ref="K98:K100"/>
    <mergeCell ref="L98:L100"/>
    <mergeCell ref="M98:M100"/>
    <mergeCell ref="N98:N100"/>
    <mergeCell ref="O98:O100"/>
    <mergeCell ref="P98:P100"/>
    <mergeCell ref="Q98:Q100"/>
    <mergeCell ref="A101:A103"/>
    <mergeCell ref="B101:B103"/>
    <mergeCell ref="C101:C103"/>
    <mergeCell ref="D101:D103"/>
    <mergeCell ref="E101:E103"/>
    <mergeCell ref="Q95:Q97"/>
    <mergeCell ref="R95:R97"/>
    <mergeCell ref="A95:A97"/>
    <mergeCell ref="B95:B97"/>
    <mergeCell ref="C95:C97"/>
    <mergeCell ref="D95:D97"/>
    <mergeCell ref="E95:E97"/>
    <mergeCell ref="F95:F97"/>
    <mergeCell ref="G95:G97"/>
    <mergeCell ref="H95:H97"/>
    <mergeCell ref="I95:I97"/>
    <mergeCell ref="R98:R100"/>
    <mergeCell ref="S98:S100"/>
    <mergeCell ref="T98:T100"/>
    <mergeCell ref="U98:U100"/>
    <mergeCell ref="V98:V100"/>
    <mergeCell ref="W98:W100"/>
    <mergeCell ref="Y92:Y94"/>
    <mergeCell ref="S95:S97"/>
    <mergeCell ref="T95:T97"/>
    <mergeCell ref="U95:U97"/>
    <mergeCell ref="V95:V97"/>
    <mergeCell ref="W95:W97"/>
    <mergeCell ref="X95:X97"/>
    <mergeCell ref="Y95:Y97"/>
    <mergeCell ref="Z95:Z97"/>
    <mergeCell ref="A92:A94"/>
    <mergeCell ref="B92:B94"/>
    <mergeCell ref="C92:C94"/>
    <mergeCell ref="D92:D94"/>
    <mergeCell ref="E92:E94"/>
    <mergeCell ref="F92:F94"/>
    <mergeCell ref="G92:G94"/>
    <mergeCell ref="H92:H94"/>
    <mergeCell ref="I92:I94"/>
    <mergeCell ref="J92:J94"/>
    <mergeCell ref="K92:K94"/>
    <mergeCell ref="L92:L94"/>
    <mergeCell ref="M92:M94"/>
    <mergeCell ref="N92:N94"/>
    <mergeCell ref="O92:O94"/>
    <mergeCell ref="P92:P94"/>
    <mergeCell ref="J95:J97"/>
    <mergeCell ref="K95:K97"/>
    <mergeCell ref="L95:L97"/>
    <mergeCell ref="M95:M97"/>
    <mergeCell ref="N95:N97"/>
    <mergeCell ref="O95:O97"/>
    <mergeCell ref="P95:P97"/>
    <mergeCell ref="Z92:Z94"/>
    <mergeCell ref="A104:A106"/>
    <mergeCell ref="B104:B106"/>
    <mergeCell ref="C104:C106"/>
    <mergeCell ref="D104:D106"/>
    <mergeCell ref="E104:E106"/>
    <mergeCell ref="F104:F106"/>
    <mergeCell ref="G104:G106"/>
    <mergeCell ref="H104:H106"/>
    <mergeCell ref="I104:I106"/>
    <mergeCell ref="J104:J106"/>
    <mergeCell ref="K104:K106"/>
    <mergeCell ref="L104:L106"/>
    <mergeCell ref="M104:M106"/>
    <mergeCell ref="N104:N106"/>
    <mergeCell ref="O104:O106"/>
    <mergeCell ref="P104:P106"/>
    <mergeCell ref="Q104:Q106"/>
    <mergeCell ref="R104:R106"/>
    <mergeCell ref="S104:S106"/>
    <mergeCell ref="T104:T106"/>
    <mergeCell ref="U104:U106"/>
    <mergeCell ref="V104:V106"/>
    <mergeCell ref="W104:W106"/>
    <mergeCell ref="Q92:Q94"/>
    <mergeCell ref="R92:R94"/>
    <mergeCell ref="S92:S94"/>
    <mergeCell ref="T92:T94"/>
    <mergeCell ref="U92:U94"/>
    <mergeCell ref="V92:V94"/>
    <mergeCell ref="W92:W94"/>
    <mergeCell ref="X92:X94"/>
    <mergeCell ref="Y104:Y106"/>
    <mergeCell ref="Z104:Z106"/>
    <mergeCell ref="A107:A109"/>
    <mergeCell ref="B107:B109"/>
    <mergeCell ref="C107:C109"/>
    <mergeCell ref="D107:D109"/>
    <mergeCell ref="E107:E109"/>
    <mergeCell ref="F107:F109"/>
    <mergeCell ref="G107:G109"/>
    <mergeCell ref="H107:H109"/>
    <mergeCell ref="I107:I109"/>
    <mergeCell ref="J107:J109"/>
    <mergeCell ref="K107:K109"/>
    <mergeCell ref="L107:L109"/>
    <mergeCell ref="M107:M109"/>
    <mergeCell ref="N107:N109"/>
    <mergeCell ref="O107:O109"/>
    <mergeCell ref="P107:P109"/>
    <mergeCell ref="Q107:Q109"/>
    <mergeCell ref="R107:R109"/>
    <mergeCell ref="S107:S109"/>
    <mergeCell ref="T107:T109"/>
    <mergeCell ref="U107:U109"/>
    <mergeCell ref="V107:V109"/>
    <mergeCell ref="W107:W109"/>
    <mergeCell ref="X107:X109"/>
    <mergeCell ref="Y107:Y109"/>
    <mergeCell ref="Z107:Z109"/>
    <mergeCell ref="B149:B151"/>
    <mergeCell ref="C149:C151"/>
    <mergeCell ref="D149:D151"/>
    <mergeCell ref="E149:E151"/>
    <mergeCell ref="F149:F151"/>
    <mergeCell ref="G149:G151"/>
    <mergeCell ref="H149:H151"/>
    <mergeCell ref="I149:I151"/>
    <mergeCell ref="J149:J151"/>
    <mergeCell ref="K149:K151"/>
    <mergeCell ref="L149:L151"/>
    <mergeCell ref="M149:M151"/>
    <mergeCell ref="N149:N151"/>
    <mergeCell ref="O149:O151"/>
    <mergeCell ref="P149:P151"/>
    <mergeCell ref="Q149:Q151"/>
    <mergeCell ref="X104:X106"/>
    <mergeCell ref="D110:D112"/>
    <mergeCell ref="E110:E112"/>
    <mergeCell ref="F110:F112"/>
    <mergeCell ref="G110:G112"/>
    <mergeCell ref="H110:H112"/>
    <mergeCell ref="I110:I112"/>
    <mergeCell ref="J110:J112"/>
    <mergeCell ref="K110:K112"/>
    <mergeCell ref="L110:L112"/>
    <mergeCell ref="M110:M112"/>
    <mergeCell ref="N110:N112"/>
    <mergeCell ref="O110:O112"/>
    <mergeCell ref="P110:P112"/>
    <mergeCell ref="Q110:Q112"/>
    <mergeCell ref="R110:R112"/>
    <mergeCell ref="R149:R151"/>
    <mergeCell ref="S149:S151"/>
    <mergeCell ref="W110:W112"/>
    <mergeCell ref="X110:X112"/>
    <mergeCell ref="Y110:Y112"/>
    <mergeCell ref="Z110:Z112"/>
    <mergeCell ref="A110:A112"/>
    <mergeCell ref="B110:B112"/>
    <mergeCell ref="C110:C112"/>
    <mergeCell ref="X146:X148"/>
    <mergeCell ref="Y146:Y148"/>
    <mergeCell ref="Z146:Z148"/>
    <mergeCell ref="T149:T151"/>
    <mergeCell ref="U149:U151"/>
    <mergeCell ref="V149:V151"/>
    <mergeCell ref="W149:W151"/>
    <mergeCell ref="X149:X151"/>
    <mergeCell ref="Y149:Y151"/>
    <mergeCell ref="Z149:Z151"/>
    <mergeCell ref="A146:A148"/>
    <mergeCell ref="B146:B148"/>
    <mergeCell ref="C146:C148"/>
    <mergeCell ref="D146:D148"/>
    <mergeCell ref="E146:E148"/>
    <mergeCell ref="F146:F148"/>
    <mergeCell ref="G146:G148"/>
    <mergeCell ref="H146:H148"/>
    <mergeCell ref="I146:I148"/>
    <mergeCell ref="J146:J148"/>
    <mergeCell ref="K146:K148"/>
    <mergeCell ref="L146:L148"/>
    <mergeCell ref="A149:A151"/>
    <mergeCell ref="M146:M148"/>
    <mergeCell ref="N146:N148"/>
    <mergeCell ref="O146:O148"/>
    <mergeCell ref="P146:P148"/>
    <mergeCell ref="Q146:Q148"/>
    <mergeCell ref="Q143:Q145"/>
    <mergeCell ref="R143:R145"/>
    <mergeCell ref="A143:A145"/>
    <mergeCell ref="B143:B145"/>
    <mergeCell ref="C143:C145"/>
    <mergeCell ref="D143:D145"/>
    <mergeCell ref="E143:E145"/>
    <mergeCell ref="F143:F145"/>
    <mergeCell ref="G143:G145"/>
    <mergeCell ref="H143:H145"/>
    <mergeCell ref="I143:I145"/>
    <mergeCell ref="R146:R148"/>
    <mergeCell ref="L143:L145"/>
    <mergeCell ref="M143:M145"/>
    <mergeCell ref="N143:N145"/>
    <mergeCell ref="O143:O145"/>
    <mergeCell ref="P143:P145"/>
    <mergeCell ref="S146:S148"/>
    <mergeCell ref="T146:T148"/>
    <mergeCell ref="U146:U148"/>
    <mergeCell ref="V146:V148"/>
    <mergeCell ref="W146:W148"/>
    <mergeCell ref="Y140:Y142"/>
    <mergeCell ref="S143:S145"/>
    <mergeCell ref="T143:T145"/>
    <mergeCell ref="U143:U145"/>
    <mergeCell ref="V143:V145"/>
    <mergeCell ref="W143:W145"/>
    <mergeCell ref="X143:X145"/>
    <mergeCell ref="Y143:Y145"/>
    <mergeCell ref="Z143:Z145"/>
    <mergeCell ref="A140:A142"/>
    <mergeCell ref="B140:B142"/>
    <mergeCell ref="C140:C142"/>
    <mergeCell ref="D140:D142"/>
    <mergeCell ref="E140:E142"/>
    <mergeCell ref="F140:F142"/>
    <mergeCell ref="G140:G142"/>
    <mergeCell ref="H140:H142"/>
    <mergeCell ref="I140:I142"/>
    <mergeCell ref="J140:J142"/>
    <mergeCell ref="K140:K142"/>
    <mergeCell ref="L140:L142"/>
    <mergeCell ref="M140:M142"/>
    <mergeCell ref="N140:N142"/>
    <mergeCell ref="O140:O142"/>
    <mergeCell ref="P140:P142"/>
    <mergeCell ref="J143:J145"/>
    <mergeCell ref="K143:K145"/>
    <mergeCell ref="Z140:Z142"/>
    <mergeCell ref="A137:A139"/>
    <mergeCell ref="B137:B139"/>
    <mergeCell ref="C137:C139"/>
    <mergeCell ref="D137:D139"/>
    <mergeCell ref="E137:E139"/>
    <mergeCell ref="F137:F139"/>
    <mergeCell ref="G137:G139"/>
    <mergeCell ref="H137:H139"/>
    <mergeCell ref="I137:I139"/>
    <mergeCell ref="J137:J139"/>
    <mergeCell ref="K137:K139"/>
    <mergeCell ref="L137:L139"/>
    <mergeCell ref="M137:M139"/>
    <mergeCell ref="N137:N139"/>
    <mergeCell ref="O137:O139"/>
    <mergeCell ref="P137:P139"/>
    <mergeCell ref="Q137:Q139"/>
    <mergeCell ref="R137:R139"/>
    <mergeCell ref="S137:S139"/>
    <mergeCell ref="T137:T139"/>
    <mergeCell ref="U137:U139"/>
    <mergeCell ref="V137:V139"/>
    <mergeCell ref="W137:W139"/>
    <mergeCell ref="Q140:Q142"/>
    <mergeCell ref="R140:R142"/>
    <mergeCell ref="S140:S142"/>
    <mergeCell ref="T140:T142"/>
    <mergeCell ref="U140:U142"/>
    <mergeCell ref="V140:V142"/>
    <mergeCell ref="W140:W142"/>
    <mergeCell ref="X140:X142"/>
    <mergeCell ref="A134:A136"/>
    <mergeCell ref="B134:B136"/>
    <mergeCell ref="C134:C136"/>
    <mergeCell ref="D134:D136"/>
    <mergeCell ref="E134:E136"/>
    <mergeCell ref="F134:F136"/>
    <mergeCell ref="G134:G136"/>
    <mergeCell ref="H134:H136"/>
    <mergeCell ref="I134:I136"/>
    <mergeCell ref="J134:J136"/>
    <mergeCell ref="K134:K136"/>
    <mergeCell ref="L134:L136"/>
    <mergeCell ref="M134:M136"/>
    <mergeCell ref="N134:N136"/>
    <mergeCell ref="O134:O136"/>
    <mergeCell ref="P134:P136"/>
    <mergeCell ref="Q134:Q136"/>
    <mergeCell ref="F131:F133"/>
    <mergeCell ref="G131:G133"/>
    <mergeCell ref="H131:H133"/>
    <mergeCell ref="I131:I133"/>
    <mergeCell ref="J131:J133"/>
    <mergeCell ref="K131:K133"/>
    <mergeCell ref="L131:L133"/>
    <mergeCell ref="M131:M133"/>
    <mergeCell ref="N131:N133"/>
    <mergeCell ref="O131:O133"/>
    <mergeCell ref="P131:P133"/>
    <mergeCell ref="Q131:Q133"/>
    <mergeCell ref="X137:X139"/>
    <mergeCell ref="Y137:Y139"/>
    <mergeCell ref="Z137:Z139"/>
    <mergeCell ref="R134:R136"/>
    <mergeCell ref="S134:S136"/>
    <mergeCell ref="T134:T136"/>
    <mergeCell ref="U134:U136"/>
    <mergeCell ref="V134:V136"/>
    <mergeCell ref="W134:W136"/>
    <mergeCell ref="X134:X136"/>
    <mergeCell ref="Y134:Y136"/>
    <mergeCell ref="Z134:Z136"/>
    <mergeCell ref="R131:R133"/>
    <mergeCell ref="S131:S133"/>
    <mergeCell ref="X128:X130"/>
    <mergeCell ref="Y128:Y130"/>
    <mergeCell ref="Z128:Z130"/>
    <mergeCell ref="T131:T133"/>
    <mergeCell ref="U131:U133"/>
    <mergeCell ref="V131:V133"/>
    <mergeCell ref="W131:W133"/>
    <mergeCell ref="X131:X133"/>
    <mergeCell ref="Y131:Y133"/>
    <mergeCell ref="Z131:Z133"/>
    <mergeCell ref="A128:A130"/>
    <mergeCell ref="B128:B130"/>
    <mergeCell ref="C128:C130"/>
    <mergeCell ref="D128:D130"/>
    <mergeCell ref="E128:E130"/>
    <mergeCell ref="F128:F130"/>
    <mergeCell ref="G128:G130"/>
    <mergeCell ref="H128:H130"/>
    <mergeCell ref="I128:I130"/>
    <mergeCell ref="J128:J130"/>
    <mergeCell ref="K128:K130"/>
    <mergeCell ref="L128:L130"/>
    <mergeCell ref="M128:M130"/>
    <mergeCell ref="N128:N130"/>
    <mergeCell ref="O128:O130"/>
    <mergeCell ref="P128:P130"/>
    <mergeCell ref="Q128:Q130"/>
    <mergeCell ref="A131:A133"/>
    <mergeCell ref="B131:B133"/>
    <mergeCell ref="C131:C133"/>
    <mergeCell ref="D131:D133"/>
    <mergeCell ref="E131:E133"/>
    <mergeCell ref="Q125:Q127"/>
    <mergeCell ref="R125:R127"/>
    <mergeCell ref="A125:A127"/>
    <mergeCell ref="B125:B127"/>
    <mergeCell ref="C125:C127"/>
    <mergeCell ref="D125:D127"/>
    <mergeCell ref="E125:E127"/>
    <mergeCell ref="F125:F127"/>
    <mergeCell ref="G125:G127"/>
    <mergeCell ref="H125:H127"/>
    <mergeCell ref="I125:I127"/>
    <mergeCell ref="R128:R130"/>
    <mergeCell ref="S128:S130"/>
    <mergeCell ref="T128:T130"/>
    <mergeCell ref="U128:U130"/>
    <mergeCell ref="V128:V130"/>
    <mergeCell ref="W128:W130"/>
    <mergeCell ref="Y122:Y124"/>
    <mergeCell ref="S125:S127"/>
    <mergeCell ref="T125:T127"/>
    <mergeCell ref="U125:U127"/>
    <mergeCell ref="V125:V127"/>
    <mergeCell ref="W125:W127"/>
    <mergeCell ref="X125:X127"/>
    <mergeCell ref="Y125:Y127"/>
    <mergeCell ref="Z125:Z127"/>
    <mergeCell ref="A122:A124"/>
    <mergeCell ref="B122:B124"/>
    <mergeCell ref="C122:C124"/>
    <mergeCell ref="D122:D124"/>
    <mergeCell ref="E122:E124"/>
    <mergeCell ref="F122:F124"/>
    <mergeCell ref="G122:G124"/>
    <mergeCell ref="H122:H124"/>
    <mergeCell ref="I122:I124"/>
    <mergeCell ref="J122:J124"/>
    <mergeCell ref="K122:K124"/>
    <mergeCell ref="L122:L124"/>
    <mergeCell ref="M122:M124"/>
    <mergeCell ref="N122:N124"/>
    <mergeCell ref="O122:O124"/>
    <mergeCell ref="P122:P124"/>
    <mergeCell ref="J125:J127"/>
    <mergeCell ref="K125:K127"/>
    <mergeCell ref="L125:L127"/>
    <mergeCell ref="M125:M127"/>
    <mergeCell ref="N125:N127"/>
    <mergeCell ref="O125:O127"/>
    <mergeCell ref="P125:P127"/>
    <mergeCell ref="Z122:Z124"/>
    <mergeCell ref="A119:A121"/>
    <mergeCell ref="B119:B121"/>
    <mergeCell ref="C119:C121"/>
    <mergeCell ref="D119:D121"/>
    <mergeCell ref="E119:E121"/>
    <mergeCell ref="F119:F121"/>
    <mergeCell ref="G119:G121"/>
    <mergeCell ref="H119:H121"/>
    <mergeCell ref="I119:I121"/>
    <mergeCell ref="J119:J121"/>
    <mergeCell ref="K119:K121"/>
    <mergeCell ref="L119:L121"/>
    <mergeCell ref="M119:M121"/>
    <mergeCell ref="N119:N121"/>
    <mergeCell ref="O119:O121"/>
    <mergeCell ref="P119:P121"/>
    <mergeCell ref="Q119:Q121"/>
    <mergeCell ref="R119:R121"/>
    <mergeCell ref="S119:S121"/>
    <mergeCell ref="T119:T121"/>
    <mergeCell ref="U119:U121"/>
    <mergeCell ref="V119:V121"/>
    <mergeCell ref="W119:W121"/>
    <mergeCell ref="Q122:Q124"/>
    <mergeCell ref="R122:R124"/>
    <mergeCell ref="S122:S124"/>
    <mergeCell ref="T122:T124"/>
    <mergeCell ref="U122:U124"/>
    <mergeCell ref="V122:V124"/>
    <mergeCell ref="W122:W124"/>
    <mergeCell ref="X122:X124"/>
    <mergeCell ref="E116:E118"/>
    <mergeCell ref="F116:F118"/>
    <mergeCell ref="G116:G118"/>
    <mergeCell ref="H116:H118"/>
    <mergeCell ref="I116:I118"/>
    <mergeCell ref="J116:J118"/>
    <mergeCell ref="K116:K118"/>
    <mergeCell ref="L116:L118"/>
    <mergeCell ref="M116:M118"/>
    <mergeCell ref="N116:N118"/>
    <mergeCell ref="O116:O118"/>
    <mergeCell ref="P116:P118"/>
    <mergeCell ref="Q116:Q118"/>
    <mergeCell ref="R116:R118"/>
    <mergeCell ref="S116:S118"/>
    <mergeCell ref="T116:T118"/>
    <mergeCell ref="U116:U118"/>
    <mergeCell ref="Q158:Q160"/>
    <mergeCell ref="V116:V118"/>
    <mergeCell ref="W116:W118"/>
    <mergeCell ref="X116:X118"/>
    <mergeCell ref="Y116:Y118"/>
    <mergeCell ref="Z116:Z118"/>
    <mergeCell ref="A113:A115"/>
    <mergeCell ref="B113:B115"/>
    <mergeCell ref="C113:C115"/>
    <mergeCell ref="D113:D115"/>
    <mergeCell ref="E113:E115"/>
    <mergeCell ref="F113:F115"/>
    <mergeCell ref="G113:G115"/>
    <mergeCell ref="H113:H115"/>
    <mergeCell ref="I113:I115"/>
    <mergeCell ref="J113:J115"/>
    <mergeCell ref="K113:K115"/>
    <mergeCell ref="L113:L115"/>
    <mergeCell ref="M113:M115"/>
    <mergeCell ref="N113:N115"/>
    <mergeCell ref="O113:O115"/>
    <mergeCell ref="P113:P115"/>
    <mergeCell ref="Q113:Q115"/>
    <mergeCell ref="R113:R115"/>
    <mergeCell ref="S113:S115"/>
    <mergeCell ref="X119:X121"/>
    <mergeCell ref="Y119:Y121"/>
    <mergeCell ref="Z119:Z121"/>
    <mergeCell ref="A116:A118"/>
    <mergeCell ref="B116:B118"/>
    <mergeCell ref="C116:C118"/>
    <mergeCell ref="D116:D118"/>
    <mergeCell ref="R158:R160"/>
    <mergeCell ref="S158:S160"/>
    <mergeCell ref="T158:T160"/>
    <mergeCell ref="U158:U160"/>
    <mergeCell ref="V158:V160"/>
    <mergeCell ref="W158:W160"/>
    <mergeCell ref="X158:X160"/>
    <mergeCell ref="Y158:Y160"/>
    <mergeCell ref="Z158:Z160"/>
    <mergeCell ref="T113:T115"/>
    <mergeCell ref="U113:U115"/>
    <mergeCell ref="V113:V115"/>
    <mergeCell ref="W113:W115"/>
    <mergeCell ref="X113:X115"/>
    <mergeCell ref="Y113:Y115"/>
    <mergeCell ref="Z113:Z115"/>
    <mergeCell ref="A158:A160"/>
    <mergeCell ref="B158:B160"/>
    <mergeCell ref="C158:C160"/>
    <mergeCell ref="D158:D160"/>
    <mergeCell ref="E158:E160"/>
    <mergeCell ref="F158:F160"/>
    <mergeCell ref="G158:G160"/>
    <mergeCell ref="H158:H160"/>
    <mergeCell ref="I158:I160"/>
    <mergeCell ref="J158:J160"/>
    <mergeCell ref="K158:K160"/>
    <mergeCell ref="L158:L160"/>
    <mergeCell ref="M158:M160"/>
    <mergeCell ref="N158:N160"/>
    <mergeCell ref="O158:O160"/>
    <mergeCell ref="P158:P160"/>
    <mergeCell ref="A152:A154"/>
    <mergeCell ref="B152:B154"/>
    <mergeCell ref="C152:C154"/>
    <mergeCell ref="D152:D154"/>
    <mergeCell ref="E152:E154"/>
    <mergeCell ref="F152:F154"/>
    <mergeCell ref="G152:G154"/>
    <mergeCell ref="H152:H154"/>
    <mergeCell ref="I152:I154"/>
    <mergeCell ref="J152:J154"/>
    <mergeCell ref="K152:K154"/>
    <mergeCell ref="L152:L154"/>
    <mergeCell ref="M152:M154"/>
    <mergeCell ref="N152:N154"/>
    <mergeCell ref="O152:O154"/>
    <mergeCell ref="P152:P154"/>
    <mergeCell ref="J155:J157"/>
    <mergeCell ref="K155:K157"/>
    <mergeCell ref="L155:L157"/>
    <mergeCell ref="M155:M157"/>
    <mergeCell ref="N155:N157"/>
    <mergeCell ref="O155:O157"/>
    <mergeCell ref="P155:P157"/>
    <mergeCell ref="A155:A157"/>
    <mergeCell ref="B155:B157"/>
    <mergeCell ref="C155:C157"/>
    <mergeCell ref="D155:D157"/>
    <mergeCell ref="E155:E157"/>
    <mergeCell ref="F155:F157"/>
    <mergeCell ref="G155:G157"/>
    <mergeCell ref="H155:H157"/>
    <mergeCell ref="I155:I157"/>
    <mergeCell ref="Z152:Z154"/>
    <mergeCell ref="Q152:Q154"/>
    <mergeCell ref="R152:R154"/>
    <mergeCell ref="S152:S154"/>
    <mergeCell ref="T152:T154"/>
    <mergeCell ref="U152:U154"/>
    <mergeCell ref="V152:V154"/>
    <mergeCell ref="W152:W154"/>
    <mergeCell ref="X152:X154"/>
    <mergeCell ref="Y152:Y154"/>
    <mergeCell ref="S155:S157"/>
    <mergeCell ref="T155:T157"/>
    <mergeCell ref="U155:U157"/>
    <mergeCell ref="V155:V157"/>
    <mergeCell ref="W155:W157"/>
    <mergeCell ref="X155:X157"/>
    <mergeCell ref="Y155:Y157"/>
    <mergeCell ref="Z155:Z157"/>
    <mergeCell ref="Q155:Q157"/>
    <mergeCell ref="R155:R157"/>
    <mergeCell ref="W164:W166"/>
    <mergeCell ref="X164:X166"/>
    <mergeCell ref="Y164:Y166"/>
    <mergeCell ref="Z164:Z166"/>
    <mergeCell ref="A167:A169"/>
    <mergeCell ref="B167:B169"/>
    <mergeCell ref="C167:C169"/>
    <mergeCell ref="D167:D169"/>
    <mergeCell ref="E167:E169"/>
    <mergeCell ref="F167:F169"/>
    <mergeCell ref="G167:G169"/>
    <mergeCell ref="H167:H169"/>
    <mergeCell ref="I167:I169"/>
    <mergeCell ref="J167:J169"/>
    <mergeCell ref="K167:K169"/>
    <mergeCell ref="L167:L169"/>
    <mergeCell ref="M167:M169"/>
    <mergeCell ref="N167:N169"/>
    <mergeCell ref="P167:P169"/>
    <mergeCell ref="Q167:Q169"/>
    <mergeCell ref="R167:R169"/>
    <mergeCell ref="A164:A166"/>
    <mergeCell ref="B164:B166"/>
    <mergeCell ref="C164:C166"/>
    <mergeCell ref="D164:D166"/>
    <mergeCell ref="E164:E166"/>
    <mergeCell ref="F164:F166"/>
    <mergeCell ref="G164:G166"/>
    <mergeCell ref="H164:H166"/>
    <mergeCell ref="I164:I166"/>
    <mergeCell ref="J164:J166"/>
    <mergeCell ref="K164:K166"/>
    <mergeCell ref="T164:T166"/>
    <mergeCell ref="U164:U166"/>
    <mergeCell ref="V164:V166"/>
    <mergeCell ref="L164:L166"/>
    <mergeCell ref="M164:M166"/>
    <mergeCell ref="N164:N166"/>
    <mergeCell ref="O164:O166"/>
    <mergeCell ref="P164:P166"/>
    <mergeCell ref="Q164:Q166"/>
    <mergeCell ref="R164:R166"/>
    <mergeCell ref="S164:S166"/>
    <mergeCell ref="O167:O169"/>
    <mergeCell ref="O170:O172"/>
    <mergeCell ref="S167:S169"/>
    <mergeCell ref="T167:T169"/>
    <mergeCell ref="U167:U169"/>
    <mergeCell ref="V167:V169"/>
    <mergeCell ref="O173:O175"/>
    <mergeCell ref="O176:O178"/>
    <mergeCell ref="J176:J178"/>
    <mergeCell ref="K176:K178"/>
    <mergeCell ref="L176:L178"/>
    <mergeCell ref="M176:M178"/>
    <mergeCell ref="N176:N178"/>
    <mergeCell ref="A176:A178"/>
    <mergeCell ref="B176:B178"/>
    <mergeCell ref="C176:C178"/>
    <mergeCell ref="D176:D178"/>
    <mergeCell ref="E176:E178"/>
    <mergeCell ref="F176:F178"/>
    <mergeCell ref="G176:G178"/>
    <mergeCell ref="H176:H178"/>
    <mergeCell ref="I176:I178"/>
    <mergeCell ref="J170:J172"/>
    <mergeCell ref="K170:K172"/>
    <mergeCell ref="L170:L172"/>
    <mergeCell ref="M170:M172"/>
    <mergeCell ref="N170:N172"/>
    <mergeCell ref="A173:A175"/>
    <mergeCell ref="B173:B175"/>
    <mergeCell ref="C173:C175"/>
    <mergeCell ref="D173:D175"/>
    <mergeCell ref="E173:E175"/>
    <mergeCell ref="F173:F175"/>
    <mergeCell ref="G173:G175"/>
    <mergeCell ref="H173:H175"/>
    <mergeCell ref="I173:I175"/>
    <mergeCell ref="B170:B172"/>
    <mergeCell ref="C170:C172"/>
    <mergeCell ref="W167:W169"/>
    <mergeCell ref="X167:X169"/>
    <mergeCell ref="Y167:Y169"/>
    <mergeCell ref="Z167:Z169"/>
    <mergeCell ref="P170:P172"/>
    <mergeCell ref="Q170:Q172"/>
    <mergeCell ref="R170:R172"/>
    <mergeCell ref="S170:S172"/>
    <mergeCell ref="T170:T172"/>
    <mergeCell ref="U170:U172"/>
    <mergeCell ref="V170:V172"/>
    <mergeCell ref="W170:W172"/>
    <mergeCell ref="X170:X172"/>
    <mergeCell ref="Y170:Y172"/>
    <mergeCell ref="Z170:Z172"/>
    <mergeCell ref="Y173:Y175"/>
    <mergeCell ref="Z173:Z175"/>
    <mergeCell ref="P176:P178"/>
    <mergeCell ref="Q176:Q178"/>
    <mergeCell ref="R176:R178"/>
    <mergeCell ref="S176:S178"/>
    <mergeCell ref="T176:T178"/>
    <mergeCell ref="U176:U178"/>
    <mergeCell ref="V176:V178"/>
    <mergeCell ref="W176:W178"/>
    <mergeCell ref="X176:X178"/>
    <mergeCell ref="Y176:Y178"/>
    <mergeCell ref="Z176:Z178"/>
    <mergeCell ref="P173:P175"/>
    <mergeCell ref="Q173:Q175"/>
    <mergeCell ref="R173:R175"/>
    <mergeCell ref="S173:S175"/>
    <mergeCell ref="T173:T175"/>
    <mergeCell ref="U173:U175"/>
    <mergeCell ref="V173:V175"/>
    <mergeCell ref="W173:W175"/>
    <mergeCell ref="X173:X175"/>
    <mergeCell ref="Y179:Y181"/>
    <mergeCell ref="Z179:Z181"/>
    <mergeCell ref="P182:P184"/>
    <mergeCell ref="Q182:Q184"/>
    <mergeCell ref="R182:R184"/>
    <mergeCell ref="S182:S184"/>
    <mergeCell ref="T182:T184"/>
    <mergeCell ref="U182:U184"/>
    <mergeCell ref="V182:V184"/>
    <mergeCell ref="W182:W184"/>
    <mergeCell ref="X182:X184"/>
    <mergeCell ref="Y182:Y184"/>
    <mergeCell ref="Z182:Z184"/>
    <mergeCell ref="P179:P181"/>
    <mergeCell ref="Q179:Q181"/>
    <mergeCell ref="R179:R181"/>
    <mergeCell ref="S179:S181"/>
    <mergeCell ref="T179:T181"/>
    <mergeCell ref="U179:U181"/>
    <mergeCell ref="V179:V181"/>
    <mergeCell ref="W179:W181"/>
    <mergeCell ref="X179:X181"/>
    <mergeCell ref="Q200:Q202"/>
    <mergeCell ref="R200:R202"/>
    <mergeCell ref="S200:S202"/>
    <mergeCell ref="T200:T202"/>
    <mergeCell ref="U200:U202"/>
    <mergeCell ref="V200:V202"/>
    <mergeCell ref="W200:W202"/>
    <mergeCell ref="X200:X202"/>
    <mergeCell ref="Y200:Y202"/>
    <mergeCell ref="Z200:Z202"/>
    <mergeCell ref="Q203:Q205"/>
    <mergeCell ref="R203:R205"/>
    <mergeCell ref="S203:S205"/>
    <mergeCell ref="T203:T205"/>
    <mergeCell ref="U203:U205"/>
    <mergeCell ref="V203:V205"/>
    <mergeCell ref="W203:W205"/>
    <mergeCell ref="X203:X205"/>
    <mergeCell ref="Y203:Y205"/>
    <mergeCell ref="Z203:Z205"/>
    <mergeCell ref="V206:V208"/>
    <mergeCell ref="W206:W208"/>
    <mergeCell ref="X206:X208"/>
    <mergeCell ref="Y206:Y208"/>
    <mergeCell ref="Z206:Z208"/>
    <mergeCell ref="A209:A211"/>
    <mergeCell ref="B209:B211"/>
    <mergeCell ref="C209:C211"/>
    <mergeCell ref="D209:D211"/>
    <mergeCell ref="E209:E211"/>
    <mergeCell ref="F209:F211"/>
    <mergeCell ref="G209:G211"/>
    <mergeCell ref="H209:H211"/>
    <mergeCell ref="I209:I211"/>
    <mergeCell ref="J209:J211"/>
    <mergeCell ref="K209:K211"/>
    <mergeCell ref="L209:L211"/>
    <mergeCell ref="M209:M211"/>
    <mergeCell ref="N209:N211"/>
    <mergeCell ref="O209:O211"/>
    <mergeCell ref="P209:P211"/>
    <mergeCell ref="A206:A208"/>
    <mergeCell ref="B206:B208"/>
    <mergeCell ref="C206:C208"/>
    <mergeCell ref="D206:D208"/>
    <mergeCell ref="E206:E208"/>
    <mergeCell ref="F206:F208"/>
    <mergeCell ref="G206:G208"/>
    <mergeCell ref="H206:H208"/>
    <mergeCell ref="I206:I208"/>
    <mergeCell ref="J206:J208"/>
    <mergeCell ref="V209:V211"/>
    <mergeCell ref="W209:W211"/>
    <mergeCell ref="X209:X211"/>
    <mergeCell ref="Y209:Y211"/>
    <mergeCell ref="Z209:Z211"/>
    <mergeCell ref="A218:A220"/>
    <mergeCell ref="B218:B220"/>
    <mergeCell ref="C218:C220"/>
    <mergeCell ref="D218:D220"/>
    <mergeCell ref="E218:E220"/>
    <mergeCell ref="F218:F220"/>
    <mergeCell ref="G218:G220"/>
    <mergeCell ref="H218:H220"/>
    <mergeCell ref="I218:I220"/>
    <mergeCell ref="J218:J220"/>
    <mergeCell ref="K218:K220"/>
    <mergeCell ref="L218:L220"/>
    <mergeCell ref="M218:M220"/>
    <mergeCell ref="N218:N220"/>
    <mergeCell ref="O218:O220"/>
    <mergeCell ref="P218:P220"/>
    <mergeCell ref="Q218:Q220"/>
    <mergeCell ref="R218:R220"/>
    <mergeCell ref="S218:S220"/>
    <mergeCell ref="T218:T220"/>
    <mergeCell ref="U218:U220"/>
    <mergeCell ref="V218:V220"/>
    <mergeCell ref="W218:W220"/>
    <mergeCell ref="X218:X220"/>
    <mergeCell ref="Y218:Y220"/>
    <mergeCell ref="Z218:Z220"/>
    <mergeCell ref="A215:A217"/>
    <mergeCell ref="W212:W214"/>
    <mergeCell ref="X212:X214"/>
    <mergeCell ref="B215:B217"/>
    <mergeCell ref="C215:C217"/>
    <mergeCell ref="D215:D217"/>
    <mergeCell ref="E215:E217"/>
    <mergeCell ref="F215:F217"/>
    <mergeCell ref="G215:G217"/>
    <mergeCell ref="H215:H217"/>
    <mergeCell ref="I215:I217"/>
    <mergeCell ref="J215:J217"/>
    <mergeCell ref="K215:K217"/>
    <mergeCell ref="L215:L217"/>
    <mergeCell ref="M215:M217"/>
    <mergeCell ref="N215:N217"/>
    <mergeCell ref="O215:O217"/>
    <mergeCell ref="P215:P217"/>
    <mergeCell ref="Q215:Q217"/>
    <mergeCell ref="R215:R217"/>
    <mergeCell ref="Z212:Z214"/>
    <mergeCell ref="A224:A226"/>
    <mergeCell ref="B224:B226"/>
    <mergeCell ref="C224:C226"/>
    <mergeCell ref="D224:D226"/>
    <mergeCell ref="E224:E226"/>
    <mergeCell ref="F224:F226"/>
    <mergeCell ref="G224:G226"/>
    <mergeCell ref="H224:H226"/>
    <mergeCell ref="I224:I226"/>
    <mergeCell ref="J224:J226"/>
    <mergeCell ref="K224:K226"/>
    <mergeCell ref="L224:L226"/>
    <mergeCell ref="M224:M226"/>
    <mergeCell ref="N224:N226"/>
    <mergeCell ref="O224:O226"/>
    <mergeCell ref="P224:P226"/>
    <mergeCell ref="S215:S217"/>
    <mergeCell ref="T215:T217"/>
    <mergeCell ref="U215:U217"/>
    <mergeCell ref="V215:V217"/>
    <mergeCell ref="W215:W217"/>
    <mergeCell ref="X215:X217"/>
    <mergeCell ref="Y215:Y217"/>
    <mergeCell ref="Z215:Z217"/>
    <mergeCell ref="A212:A214"/>
    <mergeCell ref="B212:B214"/>
    <mergeCell ref="C212:C214"/>
    <mergeCell ref="D212:D214"/>
    <mergeCell ref="E212:E214"/>
    <mergeCell ref="F212:F214"/>
    <mergeCell ref="G212:G214"/>
    <mergeCell ref="A227:A229"/>
    <mergeCell ref="B227:B229"/>
    <mergeCell ref="C227:C229"/>
    <mergeCell ref="D227:D229"/>
    <mergeCell ref="E227:E229"/>
    <mergeCell ref="F227:F229"/>
    <mergeCell ref="G227:G229"/>
    <mergeCell ref="H227:H229"/>
    <mergeCell ref="I227:I229"/>
    <mergeCell ref="J227:J229"/>
    <mergeCell ref="K227:K229"/>
    <mergeCell ref="L227:L229"/>
    <mergeCell ref="M227:M229"/>
    <mergeCell ref="N227:N229"/>
    <mergeCell ref="O227:O229"/>
    <mergeCell ref="P227:P229"/>
    <mergeCell ref="Y212:Y214"/>
    <mergeCell ref="H212:H214"/>
    <mergeCell ref="I212:I214"/>
    <mergeCell ref="J212:J214"/>
    <mergeCell ref="K212:K214"/>
    <mergeCell ref="L212:L214"/>
    <mergeCell ref="M212:M214"/>
    <mergeCell ref="N212:N214"/>
    <mergeCell ref="O212:O214"/>
    <mergeCell ref="P212:P214"/>
    <mergeCell ref="Q212:Q214"/>
    <mergeCell ref="R212:R214"/>
    <mergeCell ref="S212:S214"/>
    <mergeCell ref="T212:T214"/>
    <mergeCell ref="U212:U214"/>
    <mergeCell ref="V212:V214"/>
    <mergeCell ref="Q233:Q235"/>
    <mergeCell ref="R233:R235"/>
    <mergeCell ref="S233:S235"/>
    <mergeCell ref="T233:T235"/>
    <mergeCell ref="U233:U235"/>
    <mergeCell ref="V233:V235"/>
    <mergeCell ref="W233:W235"/>
    <mergeCell ref="X233:X235"/>
    <mergeCell ref="Y233:Y235"/>
    <mergeCell ref="Z233:Z235"/>
    <mergeCell ref="A230:A232"/>
    <mergeCell ref="B230:B232"/>
    <mergeCell ref="C230:C232"/>
    <mergeCell ref="D230:D232"/>
    <mergeCell ref="E230:E232"/>
    <mergeCell ref="F230:F232"/>
    <mergeCell ref="G230:G232"/>
    <mergeCell ref="H230:H232"/>
    <mergeCell ref="I230:I232"/>
    <mergeCell ref="J230:J232"/>
    <mergeCell ref="K230:K232"/>
    <mergeCell ref="L230:L232"/>
    <mergeCell ref="M230:M232"/>
    <mergeCell ref="N230:N232"/>
    <mergeCell ref="O230:O232"/>
    <mergeCell ref="P230:P232"/>
    <mergeCell ref="G236:G238"/>
    <mergeCell ref="H236:H238"/>
    <mergeCell ref="I236:I238"/>
    <mergeCell ref="J236:J238"/>
    <mergeCell ref="K236:K238"/>
    <mergeCell ref="L236:L238"/>
    <mergeCell ref="M236:M238"/>
    <mergeCell ref="N236:N238"/>
    <mergeCell ref="O236:O238"/>
    <mergeCell ref="P236:P238"/>
    <mergeCell ref="A233:A235"/>
    <mergeCell ref="B233:B235"/>
    <mergeCell ref="C233:C235"/>
    <mergeCell ref="D233:D235"/>
    <mergeCell ref="E233:E235"/>
    <mergeCell ref="F233:F235"/>
    <mergeCell ref="G233:G235"/>
    <mergeCell ref="H233:H235"/>
    <mergeCell ref="I233:I235"/>
    <mergeCell ref="J233:J235"/>
    <mergeCell ref="K233:K235"/>
    <mergeCell ref="L233:L235"/>
    <mergeCell ref="M233:M235"/>
    <mergeCell ref="N233:N235"/>
    <mergeCell ref="O233:O235"/>
    <mergeCell ref="P233:P235"/>
    <mergeCell ref="Q221:Q223"/>
    <mergeCell ref="R221:R223"/>
    <mergeCell ref="S221:S223"/>
    <mergeCell ref="T221:T223"/>
    <mergeCell ref="U221:U223"/>
    <mergeCell ref="V221:V223"/>
    <mergeCell ref="W221:W223"/>
    <mergeCell ref="X221:X223"/>
    <mergeCell ref="Y221:Y223"/>
    <mergeCell ref="Z221:Z223"/>
    <mergeCell ref="Q224:Q226"/>
    <mergeCell ref="R224:R226"/>
    <mergeCell ref="S224:S226"/>
    <mergeCell ref="T224:T226"/>
    <mergeCell ref="U224:U226"/>
    <mergeCell ref="V224:V226"/>
    <mergeCell ref="W224:W226"/>
    <mergeCell ref="X224:X226"/>
    <mergeCell ref="Y224:Y226"/>
    <mergeCell ref="Z224:Z226"/>
    <mergeCell ref="S227:S229"/>
    <mergeCell ref="T227:T229"/>
    <mergeCell ref="U227:U229"/>
    <mergeCell ref="V227:V229"/>
    <mergeCell ref="W227:W229"/>
    <mergeCell ref="X227:X229"/>
    <mergeCell ref="Y227:Y229"/>
    <mergeCell ref="Z227:Z229"/>
    <mergeCell ref="Q230:Q232"/>
    <mergeCell ref="R230:R232"/>
    <mergeCell ref="S230:S232"/>
    <mergeCell ref="T230:T232"/>
    <mergeCell ref="U230:U232"/>
    <mergeCell ref="V230:V232"/>
    <mergeCell ref="W230:W232"/>
    <mergeCell ref="X230:X232"/>
    <mergeCell ref="Y230:Y232"/>
    <mergeCell ref="Z230:Z232"/>
    <mergeCell ref="Q227:Q229"/>
    <mergeCell ref="R227:R229"/>
    <mergeCell ref="Q236:Q238"/>
    <mergeCell ref="R236:R238"/>
    <mergeCell ref="S236:S238"/>
    <mergeCell ref="T236:T238"/>
    <mergeCell ref="U236:U238"/>
    <mergeCell ref="V236:V238"/>
    <mergeCell ref="W236:W238"/>
    <mergeCell ref="X236:X238"/>
    <mergeCell ref="Y236:Y238"/>
    <mergeCell ref="Z236:Z238"/>
    <mergeCell ref="A242:A244"/>
    <mergeCell ref="B242:B244"/>
    <mergeCell ref="C242:C244"/>
    <mergeCell ref="D242:D244"/>
    <mergeCell ref="E242:E244"/>
    <mergeCell ref="F242:F244"/>
    <mergeCell ref="G242:G244"/>
    <mergeCell ref="H242:H244"/>
    <mergeCell ref="I242:I244"/>
    <mergeCell ref="J242:J244"/>
    <mergeCell ref="K242:K244"/>
    <mergeCell ref="L242:L244"/>
    <mergeCell ref="M242:M244"/>
    <mergeCell ref="N242:N244"/>
    <mergeCell ref="O242:O244"/>
    <mergeCell ref="P242:P244"/>
    <mergeCell ref="A236:A238"/>
    <mergeCell ref="B236:B238"/>
    <mergeCell ref="C236:C238"/>
    <mergeCell ref="D236:D238"/>
    <mergeCell ref="E236:E238"/>
    <mergeCell ref="F236:F238"/>
    <mergeCell ref="AL242:AL244"/>
    <mergeCell ref="A239:A241"/>
    <mergeCell ref="B239:B241"/>
    <mergeCell ref="C239:C241"/>
    <mergeCell ref="D239:D241"/>
    <mergeCell ref="E239:E241"/>
    <mergeCell ref="F239:F241"/>
    <mergeCell ref="G239:G241"/>
    <mergeCell ref="H239:H241"/>
    <mergeCell ref="I239:I241"/>
    <mergeCell ref="J239:J241"/>
    <mergeCell ref="K239:K241"/>
    <mergeCell ref="L239:L241"/>
    <mergeCell ref="M239:M241"/>
    <mergeCell ref="N239:N241"/>
    <mergeCell ref="O239:O241"/>
    <mergeCell ref="P239:P241"/>
    <mergeCell ref="AB239:AB241"/>
    <mergeCell ref="AC239:AC241"/>
    <mergeCell ref="AD239:AD241"/>
    <mergeCell ref="AE239:AE241"/>
    <mergeCell ref="AF239:AF241"/>
    <mergeCell ref="X239:X241"/>
    <mergeCell ref="Y239:Y241"/>
    <mergeCell ref="Z239:Z241"/>
    <mergeCell ref="T242:T244"/>
    <mergeCell ref="AE245:AE247"/>
    <mergeCell ref="AF245:AF247"/>
    <mergeCell ref="AG245:AG247"/>
    <mergeCell ref="AH245:AH247"/>
    <mergeCell ref="AI245:AI247"/>
    <mergeCell ref="AJ245:AJ247"/>
    <mergeCell ref="AK245:AK247"/>
    <mergeCell ref="AB242:AB244"/>
    <mergeCell ref="AC242:AC244"/>
    <mergeCell ref="AD242:AD244"/>
    <mergeCell ref="AE242:AE244"/>
    <mergeCell ref="AF242:AF244"/>
    <mergeCell ref="AG242:AG244"/>
    <mergeCell ref="AH242:AH244"/>
    <mergeCell ref="AI242:AI244"/>
    <mergeCell ref="AJ242:AJ244"/>
    <mergeCell ref="AK242:AK244"/>
    <mergeCell ref="U27:U28"/>
    <mergeCell ref="V27:V28"/>
    <mergeCell ref="W242:W244"/>
    <mergeCell ref="V111:V112"/>
    <mergeCell ref="V188:V189"/>
    <mergeCell ref="AL245:AL247"/>
    <mergeCell ref="A248:XFD248"/>
    <mergeCell ref="AG239:AG241"/>
    <mergeCell ref="AH239:AH241"/>
    <mergeCell ref="AI239:AI241"/>
    <mergeCell ref="AJ239:AJ241"/>
    <mergeCell ref="AK239:AK241"/>
    <mergeCell ref="AL239:AL241"/>
    <mergeCell ref="A245:A247"/>
    <mergeCell ref="B245:B247"/>
    <mergeCell ref="C245:C247"/>
    <mergeCell ref="D245:D247"/>
    <mergeCell ref="E245:E247"/>
    <mergeCell ref="F245:F247"/>
    <mergeCell ref="G245:G247"/>
    <mergeCell ref="H245:H247"/>
    <mergeCell ref="I245:I247"/>
    <mergeCell ref="J245:J247"/>
    <mergeCell ref="K245:K247"/>
    <mergeCell ref="L245:L247"/>
    <mergeCell ref="M245:M247"/>
    <mergeCell ref="N245:N247"/>
    <mergeCell ref="O245:O247"/>
    <mergeCell ref="P245:P247"/>
    <mergeCell ref="AB245:AB247"/>
    <mergeCell ref="AC245:AC247"/>
    <mergeCell ref="AD245:AD247"/>
  </mergeCells>
  <conditionalFormatting sqref="K200:K208">
    <cfRule type="expression" dxfId="528" priority="616">
      <formula>IF($K200="Casi seguro",1,0)</formula>
    </cfRule>
    <cfRule type="expression" dxfId="527" priority="617">
      <formula>IF($K200="Probable",1,0)</formula>
    </cfRule>
    <cfRule type="expression" dxfId="526" priority="618">
      <formula>IF($K200="Posible",1,0)</formula>
    </cfRule>
    <cfRule type="expression" dxfId="525" priority="619">
      <formula>IF($K200="Improbable",1,0)</formula>
    </cfRule>
    <cfRule type="expression" dxfId="524" priority="620">
      <formula>IF($K200="Rara vez",1,0)</formula>
    </cfRule>
  </conditionalFormatting>
  <conditionalFormatting sqref="K200 K203 K206">
    <cfRule type="cellIs" dxfId="523" priority="621" operator="equal">
      <formula>"Muy Alta"</formula>
    </cfRule>
    <cfRule type="cellIs" dxfId="522" priority="622" operator="equal">
      <formula>"Alta"</formula>
    </cfRule>
    <cfRule type="cellIs" dxfId="521" priority="623" operator="equal">
      <formula>"Media"</formula>
    </cfRule>
    <cfRule type="cellIs" dxfId="520" priority="624" operator="equal">
      <formula>"Baja"</formula>
    </cfRule>
    <cfRule type="cellIs" dxfId="519" priority="625" operator="equal">
      <formula>"Muy Baja"</formula>
    </cfRule>
  </conditionalFormatting>
  <conditionalFormatting sqref="N200 N203 N206">
    <cfRule type="cellIs" dxfId="518" priority="639" operator="equal">
      <formula>"Catastrófico"</formula>
    </cfRule>
    <cfRule type="cellIs" dxfId="517" priority="640" operator="equal">
      <formula>"Mayor"</formula>
    </cfRule>
    <cfRule type="cellIs" dxfId="516" priority="641" operator="equal">
      <formula>"Moderado"</formula>
    </cfRule>
    <cfRule type="cellIs" dxfId="515" priority="642" operator="equal">
      <formula>"Menor"</formula>
    </cfRule>
    <cfRule type="cellIs" dxfId="514" priority="643" operator="equal">
      <formula>"Leve"</formula>
    </cfRule>
  </conditionalFormatting>
  <conditionalFormatting sqref="P200 P203 P206">
    <cfRule type="cellIs" dxfId="513" priority="635" operator="equal">
      <formula>"Extremo"</formula>
    </cfRule>
    <cfRule type="cellIs" dxfId="512" priority="636" operator="equal">
      <formula>"Alto"</formula>
    </cfRule>
    <cfRule type="cellIs" dxfId="511" priority="637" operator="equal">
      <formula>"Moderado"</formula>
    </cfRule>
    <cfRule type="cellIs" dxfId="510" priority="638" operator="equal">
      <formula>"Bajo"</formula>
    </cfRule>
  </conditionalFormatting>
  <conditionalFormatting sqref="AB200:AB208">
    <cfRule type="expression" dxfId="509" priority="606">
      <formula>IF($AB200="Casi seguro",1,0)</formula>
    </cfRule>
    <cfRule type="expression" dxfId="508" priority="607">
      <formula>IF($AB200="Probable",1,0)</formula>
    </cfRule>
    <cfRule type="expression" dxfId="507" priority="608">
      <formula>IF($AB200="Posible",1,0)</formula>
    </cfRule>
    <cfRule type="expression" dxfId="506" priority="609">
      <formula>IF($AB200="Improbable",1,0)</formula>
    </cfRule>
    <cfRule type="expression" dxfId="505" priority="610">
      <formula>IF($AB200="Rara vez",1,0)</formula>
    </cfRule>
  </conditionalFormatting>
  <conditionalFormatting sqref="AB200 AB203 AB206">
    <cfRule type="cellIs" dxfId="504" priority="611" operator="equal">
      <formula>"Muy Alta"</formula>
    </cfRule>
    <cfRule type="cellIs" dxfId="503" priority="612" operator="equal">
      <formula>"Alta"</formula>
    </cfRule>
    <cfRule type="cellIs" dxfId="502" priority="613" operator="equal">
      <formula>"Media"</formula>
    </cfRule>
    <cfRule type="cellIs" dxfId="501" priority="614" operator="equal">
      <formula>"Baja"</formula>
    </cfRule>
    <cfRule type="cellIs" dxfId="500" priority="615" operator="equal">
      <formula>"Muy Baja"</formula>
    </cfRule>
  </conditionalFormatting>
  <conditionalFormatting sqref="AD200 AD203 AD206">
    <cfRule type="cellIs" dxfId="499" priority="630" operator="equal">
      <formula>"Catastrófico"</formula>
    </cfRule>
    <cfRule type="cellIs" dxfId="498" priority="631" operator="equal">
      <formula>"Mayor"</formula>
    </cfRule>
    <cfRule type="cellIs" dxfId="497" priority="632" operator="equal">
      <formula>"Moderado"</formula>
    </cfRule>
    <cfRule type="cellIs" dxfId="496" priority="633" operator="equal">
      <formula>"Menor"</formula>
    </cfRule>
    <cfRule type="cellIs" dxfId="495" priority="634" operator="equal">
      <formula>"Leve"</formula>
    </cfRule>
  </conditionalFormatting>
  <conditionalFormatting sqref="AF200 AF203 AF206">
    <cfRule type="cellIs" dxfId="494" priority="626" operator="equal">
      <formula>"Extremo"</formula>
    </cfRule>
    <cfRule type="cellIs" dxfId="493" priority="627" operator="equal">
      <formula>"Alto"</formula>
    </cfRule>
    <cfRule type="cellIs" dxfId="492" priority="628" operator="equal">
      <formula>"Moderado"</formula>
    </cfRule>
    <cfRule type="cellIs" dxfId="491" priority="629" operator="equal">
      <formula>"Bajo"</formula>
    </cfRule>
  </conditionalFormatting>
  <conditionalFormatting sqref="AI200:AL208">
    <cfRule type="expression" dxfId="490" priority="603">
      <formula>IF(OR($AG200="Evitar",$AG200="Compartir",$AG200="Aceptar",$AG200="Reducir (Transferir)"),1,0)</formula>
    </cfRule>
    <cfRule type="expression" dxfId="489" priority="604">
      <formula>IF(AND($AF200="Moderado",OR($H200="Gestión",$H200="Seguridad de la Información (Pérdida de la Disponibilidad)",$H200="Seguridad de la Información (Pérdida de la Integridad)",$H200="Seguridad de la Información (Pérdida de Confidencialidad)",$H200="Fuga de Capital Intelectual",$H200="Estratégico")),1,0)</formula>
    </cfRule>
    <cfRule type="expression" dxfId="488" priority="605">
      <formula>IF($AF200="Bajo",1,0)</formula>
    </cfRule>
  </conditionalFormatting>
  <conditionalFormatting sqref="K197">
    <cfRule type="cellIs" dxfId="487" priority="539" operator="equal">
      <formula>"Muy Alta"</formula>
    </cfRule>
    <cfRule type="cellIs" dxfId="486" priority="540" operator="equal">
      <formula>"Alta"</formula>
    </cfRule>
    <cfRule type="cellIs" dxfId="485" priority="541" operator="equal">
      <formula>"Media"</formula>
    </cfRule>
    <cfRule type="cellIs" dxfId="484" priority="542" operator="equal">
      <formula>"Baja"</formula>
    </cfRule>
    <cfRule type="cellIs" dxfId="483" priority="543" operator="equal">
      <formula>"Muy Baja"</formula>
    </cfRule>
  </conditionalFormatting>
  <conditionalFormatting sqref="K197:K199">
    <cfRule type="expression" dxfId="482" priority="529">
      <formula>IF($K197="Casi seguro",1,0)</formula>
    </cfRule>
    <cfRule type="expression" dxfId="481" priority="530">
      <formula>IF($K197="Probable",1,0)</formula>
    </cfRule>
    <cfRule type="expression" dxfId="480" priority="531">
      <formula>IF($K197="Posible",1,0)</formula>
    </cfRule>
    <cfRule type="expression" dxfId="479" priority="532">
      <formula>IF($K197="Improbable",1,0)</formula>
    </cfRule>
    <cfRule type="expression" dxfId="478" priority="533">
      <formula>IF($K197="Rara vez",1,0)</formula>
    </cfRule>
  </conditionalFormatting>
  <conditionalFormatting sqref="N197">
    <cfRule type="cellIs" dxfId="477" priority="557" operator="equal">
      <formula>"Catastrófico"</formula>
    </cfRule>
    <cfRule type="cellIs" dxfId="476" priority="558" operator="equal">
      <formula>"Mayor"</formula>
    </cfRule>
    <cfRule type="cellIs" dxfId="475" priority="559" operator="equal">
      <formula>"Moderado"</formula>
    </cfRule>
    <cfRule type="cellIs" dxfId="474" priority="560" operator="equal">
      <formula>"Menor"</formula>
    </cfRule>
    <cfRule type="cellIs" dxfId="473" priority="561" operator="equal">
      <formula>"Leve"</formula>
    </cfRule>
  </conditionalFormatting>
  <conditionalFormatting sqref="P197">
    <cfRule type="cellIs" dxfId="472" priority="553" operator="equal">
      <formula>"Extremo"</formula>
    </cfRule>
    <cfRule type="cellIs" dxfId="471" priority="554" operator="equal">
      <formula>"Alto"</formula>
    </cfRule>
    <cfRule type="cellIs" dxfId="470" priority="555" operator="equal">
      <formula>"Moderado"</formula>
    </cfRule>
    <cfRule type="cellIs" dxfId="469" priority="556" operator="equal">
      <formula>"Bajo"</formula>
    </cfRule>
  </conditionalFormatting>
  <conditionalFormatting sqref="AB197">
    <cfRule type="cellIs" dxfId="468" priority="534" operator="equal">
      <formula>"Muy Alta"</formula>
    </cfRule>
    <cfRule type="cellIs" dxfId="467" priority="535" operator="equal">
      <formula>"Alta"</formula>
    </cfRule>
    <cfRule type="cellIs" dxfId="466" priority="536" operator="equal">
      <formula>"Media"</formula>
    </cfRule>
    <cfRule type="cellIs" dxfId="465" priority="537" operator="equal">
      <formula>"Baja"</formula>
    </cfRule>
    <cfRule type="cellIs" dxfId="464" priority="538" operator="equal">
      <formula>"Muy Baja"</formula>
    </cfRule>
  </conditionalFormatting>
  <conditionalFormatting sqref="AB197:AB199">
    <cfRule type="expression" dxfId="463" priority="524">
      <formula>IF($AB197="Casi seguro",1,0)</formula>
    </cfRule>
    <cfRule type="expression" dxfId="462" priority="525">
      <formula>IF($AB197="Probable",1,0)</formula>
    </cfRule>
    <cfRule type="expression" dxfId="461" priority="526">
      <formula>IF($AB197="Posible",1,0)</formula>
    </cfRule>
    <cfRule type="expression" dxfId="460" priority="527">
      <formula>IF($AB197="Improbable",1,0)</formula>
    </cfRule>
    <cfRule type="expression" dxfId="459" priority="528">
      <formula>IF($AB197="Rara vez",1,0)</formula>
    </cfRule>
  </conditionalFormatting>
  <conditionalFormatting sqref="AD197">
    <cfRule type="cellIs" dxfId="458" priority="548" operator="equal">
      <formula>"Catastrófico"</formula>
    </cfRule>
    <cfRule type="cellIs" dxfId="457" priority="549" operator="equal">
      <formula>"Mayor"</formula>
    </cfRule>
    <cfRule type="cellIs" dxfId="456" priority="550" operator="equal">
      <formula>"Moderado"</formula>
    </cfRule>
    <cfRule type="cellIs" dxfId="455" priority="551" operator="equal">
      <formula>"Menor"</formula>
    </cfRule>
    <cfRule type="cellIs" dxfId="454" priority="552" operator="equal">
      <formula>"Leve"</formula>
    </cfRule>
  </conditionalFormatting>
  <conditionalFormatting sqref="AF197">
    <cfRule type="cellIs" dxfId="453" priority="544" operator="equal">
      <formula>"Extremo"</formula>
    </cfRule>
    <cfRule type="cellIs" dxfId="452" priority="545" operator="equal">
      <formula>"Alto"</formula>
    </cfRule>
    <cfRule type="cellIs" dxfId="451" priority="546" operator="equal">
      <formula>"Moderado"</formula>
    </cfRule>
    <cfRule type="cellIs" dxfId="450" priority="547" operator="equal">
      <formula>"Bajo"</formula>
    </cfRule>
  </conditionalFormatting>
  <conditionalFormatting sqref="AI197:AL199">
    <cfRule type="expression" dxfId="449" priority="521">
      <formula>IF(OR($AG197="Evitar",$AG197="Compartir",$AG197="Aceptar",$AG197="Reducir (Transferir)"),1,0)</formula>
    </cfRule>
    <cfRule type="expression" dxfId="448" priority="522">
      <formula>IF(AND($AF197="Moderado",OR($H197="Gestión",$H197="Seguridad de la Información (Pérdida de la Disponibilidad)",$H197="Seguridad de la Información (Pérdida de la Integridad)",$H197="Seguridad de la Información (Pérdida de Confidencialidad)",$H197="Fuga de Capital Intelectual",$H197="Estratégico")),1,0)</formula>
    </cfRule>
    <cfRule type="expression" dxfId="447" priority="523">
      <formula>IF($AF197="Bajo",1,0)</formula>
    </cfRule>
  </conditionalFormatting>
  <conditionalFormatting sqref="K209:K211">
    <cfRule type="expression" dxfId="446" priority="493">
      <formula>IF($K209="Casi seguro",1,0)</formula>
    </cfRule>
    <cfRule type="expression" dxfId="445" priority="494">
      <formula>IF($K209="Probable",1,0)</formula>
    </cfRule>
    <cfRule type="expression" dxfId="444" priority="495">
      <formula>IF($K209="Posible",1,0)</formula>
    </cfRule>
    <cfRule type="expression" dxfId="443" priority="496">
      <formula>IF($K209="Improbable",1,0)</formula>
    </cfRule>
    <cfRule type="expression" dxfId="442" priority="497">
      <formula>IF($K209="Rara vez",1,0)</formula>
    </cfRule>
  </conditionalFormatting>
  <conditionalFormatting sqref="K209">
    <cfRule type="cellIs" dxfId="441" priority="498" operator="equal">
      <formula>"Muy Alta"</formula>
    </cfRule>
    <cfRule type="cellIs" dxfId="440" priority="499" operator="equal">
      <formula>"Alta"</formula>
    </cfRule>
    <cfRule type="cellIs" dxfId="439" priority="500" operator="equal">
      <formula>"Media"</formula>
    </cfRule>
    <cfRule type="cellIs" dxfId="438" priority="501" operator="equal">
      <formula>"Baja"</formula>
    </cfRule>
    <cfRule type="cellIs" dxfId="437" priority="502" operator="equal">
      <formula>"Muy Baja"</formula>
    </cfRule>
  </conditionalFormatting>
  <conditionalFormatting sqref="N209">
    <cfRule type="cellIs" dxfId="436" priority="516" operator="equal">
      <formula>"Catastrófico"</formula>
    </cfRule>
    <cfRule type="cellIs" dxfId="435" priority="517" operator="equal">
      <formula>"Mayor"</formula>
    </cfRule>
    <cfRule type="cellIs" dxfId="434" priority="518" operator="equal">
      <formula>"Moderado"</formula>
    </cfRule>
    <cfRule type="cellIs" dxfId="433" priority="519" operator="equal">
      <formula>"Menor"</formula>
    </cfRule>
    <cfRule type="cellIs" dxfId="432" priority="520" operator="equal">
      <formula>"Leve"</formula>
    </cfRule>
  </conditionalFormatting>
  <conditionalFormatting sqref="P209">
    <cfRule type="cellIs" dxfId="431" priority="512" operator="equal">
      <formula>"Extremo"</formula>
    </cfRule>
    <cfRule type="cellIs" dxfId="430" priority="513" operator="equal">
      <formula>"Alto"</formula>
    </cfRule>
    <cfRule type="cellIs" dxfId="429" priority="514" operator="equal">
      <formula>"Moderado"</formula>
    </cfRule>
    <cfRule type="cellIs" dxfId="428" priority="515" operator="equal">
      <formula>"Bajo"</formula>
    </cfRule>
  </conditionalFormatting>
  <conditionalFormatting sqref="AB209:AB211">
    <cfRule type="expression" dxfId="427" priority="483">
      <formula>IF($AB209="Casi seguro",1,0)</formula>
    </cfRule>
    <cfRule type="expression" dxfId="426" priority="484">
      <formula>IF($AB209="Probable",1,0)</formula>
    </cfRule>
    <cfRule type="expression" dxfId="425" priority="485">
      <formula>IF($AB209="Posible",1,0)</formula>
    </cfRule>
    <cfRule type="expression" dxfId="424" priority="486">
      <formula>IF($AB209="Improbable",1,0)</formula>
    </cfRule>
    <cfRule type="expression" dxfId="423" priority="487">
      <formula>IF($AB209="Rara vez",1,0)</formula>
    </cfRule>
  </conditionalFormatting>
  <conditionalFormatting sqref="AB209">
    <cfRule type="cellIs" dxfId="422" priority="488" operator="equal">
      <formula>"Muy Alta"</formula>
    </cfRule>
    <cfRule type="cellIs" dxfId="421" priority="489" operator="equal">
      <formula>"Alta"</formula>
    </cfRule>
    <cfRule type="cellIs" dxfId="420" priority="490" operator="equal">
      <formula>"Media"</formula>
    </cfRule>
    <cfRule type="cellIs" dxfId="419" priority="491" operator="equal">
      <formula>"Baja"</formula>
    </cfRule>
    <cfRule type="cellIs" dxfId="418" priority="492" operator="equal">
      <formula>"Muy Baja"</formula>
    </cfRule>
  </conditionalFormatting>
  <conditionalFormatting sqref="AD209">
    <cfRule type="cellIs" dxfId="417" priority="507" operator="equal">
      <formula>"Catastrófico"</formula>
    </cfRule>
    <cfRule type="cellIs" dxfId="416" priority="508" operator="equal">
      <formula>"Mayor"</formula>
    </cfRule>
    <cfRule type="cellIs" dxfId="415" priority="509" operator="equal">
      <formula>"Moderado"</formula>
    </cfRule>
    <cfRule type="cellIs" dxfId="414" priority="510" operator="equal">
      <formula>"Menor"</formula>
    </cfRule>
    <cfRule type="cellIs" dxfId="413" priority="511" operator="equal">
      <formula>"Leve"</formula>
    </cfRule>
  </conditionalFormatting>
  <conditionalFormatting sqref="AF209">
    <cfRule type="cellIs" dxfId="412" priority="503" operator="equal">
      <formula>"Extremo"</formula>
    </cfRule>
    <cfRule type="cellIs" dxfId="411" priority="504" operator="equal">
      <formula>"Alto"</formula>
    </cfRule>
    <cfRule type="cellIs" dxfId="410" priority="505" operator="equal">
      <formula>"Moderado"</formula>
    </cfRule>
    <cfRule type="cellIs" dxfId="409" priority="506" operator="equal">
      <formula>"Bajo"</formula>
    </cfRule>
  </conditionalFormatting>
  <conditionalFormatting sqref="AI209:AL211">
    <cfRule type="expression" dxfId="408" priority="480">
      <formula>IF(OR($AG209="Evitar",$AG209="Compartir",$AG209="Aceptar",$AG209="Reducir (Transferir)"),1,0)</formula>
    </cfRule>
    <cfRule type="expression" dxfId="407" priority="481">
      <formula>IF(AND($AF209="Moderado",OR($H209="Gestión",$H209="Seguridad de la Información (Pérdida de la Disponibilidad)",$H209="Seguridad de la Información (Pérdida de la Integridad)",$H209="Seguridad de la Información (Pérdida de Confidencialidad)",$H209="Fuga de Capital Intelectual",$H209="Estratégico")),1,0)</formula>
    </cfRule>
    <cfRule type="expression" dxfId="406" priority="482">
      <formula>IF($AF209="Bajo",1,0)</formula>
    </cfRule>
  </conditionalFormatting>
  <conditionalFormatting sqref="K218:K220">
    <cfRule type="expression" dxfId="405" priority="452">
      <formula>IF($K218="Casi seguro",1,0)</formula>
    </cfRule>
    <cfRule type="expression" dxfId="404" priority="453">
      <formula>IF($K218="Probable",1,0)</formula>
    </cfRule>
    <cfRule type="expression" dxfId="403" priority="454">
      <formula>IF($K218="Posible",1,0)</formula>
    </cfRule>
    <cfRule type="expression" dxfId="402" priority="455">
      <formula>IF($K218="Improbable",1,0)</formula>
    </cfRule>
    <cfRule type="expression" dxfId="401" priority="456">
      <formula>IF($K218="Rara vez",1,0)</formula>
    </cfRule>
  </conditionalFormatting>
  <conditionalFormatting sqref="K218">
    <cfRule type="cellIs" dxfId="400" priority="457" operator="equal">
      <formula>"Muy Alta"</formula>
    </cfRule>
    <cfRule type="cellIs" dxfId="399" priority="458" operator="equal">
      <formula>"Alta"</formula>
    </cfRule>
    <cfRule type="cellIs" dxfId="398" priority="459" operator="equal">
      <formula>"Media"</formula>
    </cfRule>
    <cfRule type="cellIs" dxfId="397" priority="460" operator="equal">
      <formula>"Baja"</formula>
    </cfRule>
    <cfRule type="cellIs" dxfId="396" priority="461" operator="equal">
      <formula>"Muy Baja"</formula>
    </cfRule>
  </conditionalFormatting>
  <conditionalFormatting sqref="N218">
    <cfRule type="cellIs" dxfId="395" priority="475" operator="equal">
      <formula>"Catastrófico"</formula>
    </cfRule>
    <cfRule type="cellIs" dxfId="394" priority="476" operator="equal">
      <formula>"Mayor"</formula>
    </cfRule>
    <cfRule type="cellIs" dxfId="393" priority="477" operator="equal">
      <formula>"Moderado"</formula>
    </cfRule>
    <cfRule type="cellIs" dxfId="392" priority="478" operator="equal">
      <formula>"Menor"</formula>
    </cfRule>
    <cfRule type="cellIs" dxfId="391" priority="479" operator="equal">
      <formula>"Leve"</formula>
    </cfRule>
  </conditionalFormatting>
  <conditionalFormatting sqref="P218">
    <cfRule type="cellIs" dxfId="390" priority="471" operator="equal">
      <formula>"Extremo"</formula>
    </cfRule>
    <cfRule type="cellIs" dxfId="389" priority="472" operator="equal">
      <formula>"Alto"</formula>
    </cfRule>
    <cfRule type="cellIs" dxfId="388" priority="473" operator="equal">
      <formula>"Moderado"</formula>
    </cfRule>
    <cfRule type="cellIs" dxfId="387" priority="474" operator="equal">
      <formula>"Bajo"</formula>
    </cfRule>
  </conditionalFormatting>
  <conditionalFormatting sqref="AB218:AB220">
    <cfRule type="expression" dxfId="386" priority="442">
      <formula>IF($AB218="Casi seguro",1,0)</formula>
    </cfRule>
    <cfRule type="expression" dxfId="385" priority="443">
      <formula>IF($AB218="Probable",1,0)</formula>
    </cfRule>
    <cfRule type="expression" dxfId="384" priority="444">
      <formula>IF($AB218="Posible",1,0)</formula>
    </cfRule>
    <cfRule type="expression" dxfId="383" priority="445">
      <formula>IF($AB218="Improbable",1,0)</formula>
    </cfRule>
    <cfRule type="expression" dxfId="382" priority="446">
      <formula>IF($AB218="Rara vez",1,0)</formula>
    </cfRule>
  </conditionalFormatting>
  <conditionalFormatting sqref="AB218">
    <cfRule type="cellIs" dxfId="381" priority="447" operator="equal">
      <formula>"Muy Alta"</formula>
    </cfRule>
    <cfRule type="cellIs" dxfId="380" priority="448" operator="equal">
      <formula>"Alta"</formula>
    </cfRule>
    <cfRule type="cellIs" dxfId="379" priority="449" operator="equal">
      <formula>"Media"</formula>
    </cfRule>
    <cfRule type="cellIs" dxfId="378" priority="450" operator="equal">
      <formula>"Baja"</formula>
    </cfRule>
    <cfRule type="cellIs" dxfId="377" priority="451" operator="equal">
      <formula>"Muy Baja"</formula>
    </cfRule>
  </conditionalFormatting>
  <conditionalFormatting sqref="AD218">
    <cfRule type="cellIs" dxfId="376" priority="466" operator="equal">
      <formula>"Catastrófico"</formula>
    </cfRule>
    <cfRule type="cellIs" dxfId="375" priority="467" operator="equal">
      <formula>"Mayor"</formula>
    </cfRule>
    <cfRule type="cellIs" dxfId="374" priority="468" operator="equal">
      <formula>"Moderado"</formula>
    </cfRule>
    <cfRule type="cellIs" dxfId="373" priority="469" operator="equal">
      <formula>"Menor"</formula>
    </cfRule>
    <cfRule type="cellIs" dxfId="372" priority="470" operator="equal">
      <formula>"Leve"</formula>
    </cfRule>
  </conditionalFormatting>
  <conditionalFormatting sqref="AF218">
    <cfRule type="cellIs" dxfId="371" priority="462" operator="equal">
      <formula>"Extremo"</formula>
    </cfRule>
    <cfRule type="cellIs" dxfId="370" priority="463" operator="equal">
      <formula>"Alto"</formula>
    </cfRule>
    <cfRule type="cellIs" dxfId="369" priority="464" operator="equal">
      <formula>"Moderado"</formula>
    </cfRule>
    <cfRule type="cellIs" dxfId="368" priority="465" operator="equal">
      <formula>"Bajo"</formula>
    </cfRule>
  </conditionalFormatting>
  <conditionalFormatting sqref="AI218:AL220">
    <cfRule type="expression" dxfId="367" priority="439">
      <formula>IF(OR($AG218="Evitar",$AG218="Compartir",$AG218="Aceptar",$AG218="Reducir (Transferir)"),1,0)</formula>
    </cfRule>
    <cfRule type="expression" dxfId="366" priority="440">
      <formula>IF(AND($AF218="Moderado",OR($H218="Gestión",$H218="Seguridad de la Información (Pérdida de la Disponibilidad)",$H218="Seguridad de la Información (Pérdida de la Integridad)",$H218="Seguridad de la Información (Pérdida de Confidencialidad)",$H218="Fuga de Capital Intelectual",$H218="Estratégico")),1,0)</formula>
    </cfRule>
    <cfRule type="expression" dxfId="365" priority="441">
      <formula>IF($AF218="Bajo",1,0)</formula>
    </cfRule>
  </conditionalFormatting>
  <conditionalFormatting sqref="K215:K217">
    <cfRule type="expression" dxfId="364" priority="411">
      <formula>IF($K215="Casi seguro",1,0)</formula>
    </cfRule>
    <cfRule type="expression" dxfId="363" priority="412">
      <formula>IF($K215="Probable",1,0)</formula>
    </cfRule>
    <cfRule type="expression" dxfId="362" priority="413">
      <formula>IF($K215="Posible",1,0)</formula>
    </cfRule>
    <cfRule type="expression" dxfId="361" priority="414">
      <formula>IF($K215="Improbable",1,0)</formula>
    </cfRule>
    <cfRule type="expression" dxfId="360" priority="415">
      <formula>IF($K215="Rara vez",1,0)</formula>
    </cfRule>
  </conditionalFormatting>
  <conditionalFormatting sqref="K215">
    <cfRule type="cellIs" dxfId="359" priority="416" operator="equal">
      <formula>"Muy Alta"</formula>
    </cfRule>
    <cfRule type="cellIs" dxfId="358" priority="417" operator="equal">
      <formula>"Alta"</formula>
    </cfRule>
    <cfRule type="cellIs" dxfId="357" priority="418" operator="equal">
      <formula>"Media"</formula>
    </cfRule>
    <cfRule type="cellIs" dxfId="356" priority="419" operator="equal">
      <formula>"Baja"</formula>
    </cfRule>
    <cfRule type="cellIs" dxfId="355" priority="420" operator="equal">
      <formula>"Muy Baja"</formula>
    </cfRule>
  </conditionalFormatting>
  <conditionalFormatting sqref="N215">
    <cfRule type="cellIs" dxfId="354" priority="434" operator="equal">
      <formula>"Catastrófico"</formula>
    </cfRule>
    <cfRule type="cellIs" dxfId="353" priority="435" operator="equal">
      <formula>"Mayor"</formula>
    </cfRule>
    <cfRule type="cellIs" dxfId="352" priority="436" operator="equal">
      <formula>"Moderado"</formula>
    </cfRule>
    <cfRule type="cellIs" dxfId="351" priority="437" operator="equal">
      <formula>"Menor"</formula>
    </cfRule>
    <cfRule type="cellIs" dxfId="350" priority="438" operator="equal">
      <formula>"Leve"</formula>
    </cfRule>
  </conditionalFormatting>
  <conditionalFormatting sqref="P215">
    <cfRule type="cellIs" dxfId="349" priority="430" operator="equal">
      <formula>"Extremo"</formula>
    </cfRule>
    <cfRule type="cellIs" dxfId="348" priority="431" operator="equal">
      <formula>"Alto"</formula>
    </cfRule>
    <cfRule type="cellIs" dxfId="347" priority="432" operator="equal">
      <formula>"Moderado"</formula>
    </cfRule>
    <cfRule type="cellIs" dxfId="346" priority="433" operator="equal">
      <formula>"Bajo"</formula>
    </cfRule>
  </conditionalFormatting>
  <conditionalFormatting sqref="AB215:AB217">
    <cfRule type="expression" dxfId="345" priority="401">
      <formula>IF($AB215="Casi seguro",1,0)</formula>
    </cfRule>
    <cfRule type="expression" dxfId="344" priority="402">
      <formula>IF($AB215="Probable",1,0)</formula>
    </cfRule>
    <cfRule type="expression" dxfId="343" priority="403">
      <formula>IF($AB215="Posible",1,0)</formula>
    </cfRule>
    <cfRule type="expression" dxfId="342" priority="404">
      <formula>IF($AB215="Improbable",1,0)</formula>
    </cfRule>
    <cfRule type="expression" dxfId="341" priority="405">
      <formula>IF($AB215="Rara vez",1,0)</formula>
    </cfRule>
  </conditionalFormatting>
  <conditionalFormatting sqref="AB215">
    <cfRule type="cellIs" dxfId="340" priority="406" operator="equal">
      <formula>"Muy Alta"</formula>
    </cfRule>
    <cfRule type="cellIs" dxfId="339" priority="407" operator="equal">
      <formula>"Alta"</formula>
    </cfRule>
    <cfRule type="cellIs" dxfId="338" priority="408" operator="equal">
      <formula>"Media"</formula>
    </cfRule>
    <cfRule type="cellIs" dxfId="337" priority="409" operator="equal">
      <formula>"Baja"</formula>
    </cfRule>
    <cfRule type="cellIs" dxfId="336" priority="410" operator="equal">
      <formula>"Muy Baja"</formula>
    </cfRule>
  </conditionalFormatting>
  <conditionalFormatting sqref="AD215">
    <cfRule type="cellIs" dxfId="335" priority="425" operator="equal">
      <formula>"Catastrófico"</formula>
    </cfRule>
    <cfRule type="cellIs" dxfId="334" priority="426" operator="equal">
      <formula>"Mayor"</formula>
    </cfRule>
    <cfRule type="cellIs" dxfId="333" priority="427" operator="equal">
      <formula>"Moderado"</formula>
    </cfRule>
    <cfRule type="cellIs" dxfId="332" priority="428" operator="equal">
      <formula>"Menor"</formula>
    </cfRule>
    <cfRule type="cellIs" dxfId="331" priority="429" operator="equal">
      <formula>"Leve"</formula>
    </cfRule>
  </conditionalFormatting>
  <conditionalFormatting sqref="AF215">
    <cfRule type="cellIs" dxfId="330" priority="421" operator="equal">
      <formula>"Extremo"</formula>
    </cfRule>
    <cfRule type="cellIs" dxfId="329" priority="422" operator="equal">
      <formula>"Alto"</formula>
    </cfRule>
    <cfRule type="cellIs" dxfId="328" priority="423" operator="equal">
      <formula>"Moderado"</formula>
    </cfRule>
    <cfRule type="cellIs" dxfId="327" priority="424" operator="equal">
      <formula>"Bajo"</formula>
    </cfRule>
  </conditionalFormatting>
  <conditionalFormatting sqref="AI215:AL217">
    <cfRule type="expression" dxfId="326" priority="398">
      <formula>IF(OR($AG215="Evitar",$AG215="Compartir",$AG215="Aceptar",$AG215="Reducir (Transferir)"),1,0)</formula>
    </cfRule>
    <cfRule type="expression" dxfId="325" priority="399">
      <formula>IF(AND($AF215="Moderado",OR($H215="Gestión",$H215="Seguridad de la Información (Pérdida de la Disponibilidad)",$H215="Seguridad de la Información (Pérdida de la Integridad)",$H215="Seguridad de la Información (Pérdida de Confidencialidad)",$H215="Fuga de Capital Intelectual",$H215="Estratégico")),1,0)</formula>
    </cfRule>
    <cfRule type="expression" dxfId="324" priority="400">
      <formula>IF($AF215="Bajo",1,0)</formula>
    </cfRule>
  </conditionalFormatting>
  <conditionalFormatting sqref="K212:K214">
    <cfRule type="expression" dxfId="323" priority="370">
      <formula>IF($K212="Casi seguro",1,0)</formula>
    </cfRule>
    <cfRule type="expression" dxfId="322" priority="371">
      <formula>IF($K212="Probable",1,0)</formula>
    </cfRule>
    <cfRule type="expression" dxfId="321" priority="372">
      <formula>IF($K212="Posible",1,0)</formula>
    </cfRule>
    <cfRule type="expression" dxfId="320" priority="373">
      <formula>IF($K212="Improbable",1,0)</formula>
    </cfRule>
    <cfRule type="expression" dxfId="319" priority="374">
      <formula>IF($K212="Rara vez",1,0)</formula>
    </cfRule>
  </conditionalFormatting>
  <conditionalFormatting sqref="K212">
    <cfRule type="cellIs" dxfId="318" priority="375" operator="equal">
      <formula>"Muy Alta"</formula>
    </cfRule>
    <cfRule type="cellIs" dxfId="317" priority="376" operator="equal">
      <formula>"Alta"</formula>
    </cfRule>
    <cfRule type="cellIs" dxfId="316" priority="377" operator="equal">
      <formula>"Media"</formula>
    </cfRule>
    <cfRule type="cellIs" dxfId="315" priority="378" operator="equal">
      <formula>"Baja"</formula>
    </cfRule>
    <cfRule type="cellIs" dxfId="314" priority="379" operator="equal">
      <formula>"Muy Baja"</formula>
    </cfRule>
  </conditionalFormatting>
  <conditionalFormatting sqref="N212">
    <cfRule type="cellIs" dxfId="313" priority="393" operator="equal">
      <formula>"Catastrófico"</formula>
    </cfRule>
    <cfRule type="cellIs" dxfId="312" priority="394" operator="equal">
      <formula>"Mayor"</formula>
    </cfRule>
    <cfRule type="cellIs" dxfId="311" priority="395" operator="equal">
      <formula>"Moderado"</formula>
    </cfRule>
    <cfRule type="cellIs" dxfId="310" priority="396" operator="equal">
      <formula>"Menor"</formula>
    </cfRule>
    <cfRule type="cellIs" dxfId="309" priority="397" operator="equal">
      <formula>"Leve"</formula>
    </cfRule>
  </conditionalFormatting>
  <conditionalFormatting sqref="AB212:AB214">
    <cfRule type="expression" dxfId="308" priority="360">
      <formula>IF($AB212="Casi seguro",1,0)</formula>
    </cfRule>
    <cfRule type="expression" dxfId="307" priority="361">
      <formula>IF($AB212="Probable",1,0)</formula>
    </cfRule>
    <cfRule type="expression" dxfId="306" priority="362">
      <formula>IF($AB212="Posible",1,0)</formula>
    </cfRule>
    <cfRule type="expression" dxfId="305" priority="363">
      <formula>IF($AB212="Improbable",1,0)</formula>
    </cfRule>
    <cfRule type="expression" dxfId="304" priority="364">
      <formula>IF($AB212="Rara vez",1,0)</formula>
    </cfRule>
  </conditionalFormatting>
  <conditionalFormatting sqref="AB212">
    <cfRule type="cellIs" dxfId="303" priority="365" operator="equal">
      <formula>"Muy Alta"</formula>
    </cfRule>
    <cfRule type="cellIs" dxfId="302" priority="366" operator="equal">
      <formula>"Alta"</formula>
    </cfRule>
    <cfRule type="cellIs" dxfId="301" priority="367" operator="equal">
      <formula>"Media"</formula>
    </cfRule>
    <cfRule type="cellIs" dxfId="300" priority="368" operator="equal">
      <formula>"Baja"</formula>
    </cfRule>
    <cfRule type="cellIs" dxfId="299" priority="369" operator="equal">
      <formula>"Muy Baja"</formula>
    </cfRule>
  </conditionalFormatting>
  <conditionalFormatting sqref="AD212">
    <cfRule type="cellIs" dxfId="298" priority="384" operator="equal">
      <formula>"Catastrófico"</formula>
    </cfRule>
    <cfRule type="cellIs" dxfId="297" priority="385" operator="equal">
      <formula>"Mayor"</formula>
    </cfRule>
    <cfRule type="cellIs" dxfId="296" priority="386" operator="equal">
      <formula>"Moderado"</formula>
    </cfRule>
    <cfRule type="cellIs" dxfId="295" priority="387" operator="equal">
      <formula>"Menor"</formula>
    </cfRule>
    <cfRule type="cellIs" dxfId="294" priority="388" operator="equal">
      <formula>"Leve"</formula>
    </cfRule>
  </conditionalFormatting>
  <conditionalFormatting sqref="AF212">
    <cfRule type="cellIs" dxfId="293" priority="380" operator="equal">
      <formula>"Extremo"</formula>
    </cfRule>
    <cfRule type="cellIs" dxfId="292" priority="381" operator="equal">
      <formula>"Alto"</formula>
    </cfRule>
    <cfRule type="cellIs" dxfId="291" priority="382" operator="equal">
      <formula>"Moderado"</formula>
    </cfRule>
    <cfRule type="cellIs" dxfId="290" priority="383" operator="equal">
      <formula>"Bajo"</formula>
    </cfRule>
  </conditionalFormatting>
  <conditionalFormatting sqref="AI212:AL214">
    <cfRule type="expression" dxfId="289" priority="357">
      <formula>IF(OR($AG212="Evitar",$AG212="Compartir",$AG212="Aceptar",$AG212="Reducir (Transferir)"),1,0)</formula>
    </cfRule>
    <cfRule type="expression" dxfId="288" priority="358">
      <formula>IF(AND($AF212="Moderado",OR($H212="Gestión",$H212="Seguridad de la Información (Pérdida de la Disponibilidad)",$H212="Seguridad de la Información (Pérdida de la Integridad)",$H212="Seguridad de la Información (Pérdida de Confidencialidad)",$H212="Fuga de Capital Intelectual",$H212="Estratégico")),1,0)</formula>
    </cfRule>
    <cfRule type="expression" dxfId="287" priority="359">
      <formula>IF($AF212="Bajo",1,0)</formula>
    </cfRule>
  </conditionalFormatting>
  <conditionalFormatting sqref="AI221:AL235">
    <cfRule type="expression" dxfId="286" priority="219">
      <formula>IF(OR($AG221="Evitar",$AG221="Compartir",$AG221="Aceptar",$AG221="Reducir (Transferir)"),1,0)</formula>
    </cfRule>
    <cfRule type="expression" dxfId="285" priority="220">
      <formula>IF(AND($AF221="Moderado",OR($H221="Gestión",$H221="Seguridad de la Información (Pérdida de la Disponibilidad)",$H221="Seguridad de la Información (Pérdida de la Integridad)",$H221="Seguridad de la Información (Pérdida de Confidencialidad)",$H221="Fuga de Capital Intelectual",$H221="Estratégico")),1,0)</formula>
    </cfRule>
    <cfRule type="expression" dxfId="284" priority="221">
      <formula>IF($AF221="Bajo",1,0)</formula>
    </cfRule>
  </conditionalFormatting>
  <conditionalFormatting sqref="AI236:AL238">
    <cfRule type="expression" dxfId="283" priority="178">
      <formula>IF(OR($AG236="Evitar",$AG236="Compartir",$AG236="Aceptar",$AG236="Reducir (Transferir)"),1,0)</formula>
    </cfRule>
    <cfRule type="expression" dxfId="282" priority="179">
      <formula>IF(AND($AF236="Moderado",OR($H236="Gestión",$H236="Seguridad de la Información (Pérdida de la Disponibilidad)",$H236="Seguridad de la Información (Pérdida de la Integridad)",$H236="Seguridad de la Información (Pérdida de Confidencialidad)",$H236="Fuga de Capital Intelectual",$H236="Estratégico")),1,0)</formula>
    </cfRule>
    <cfRule type="expression" dxfId="281" priority="180">
      <formula>IF($AF236="Bajo",1,0)</formula>
    </cfRule>
  </conditionalFormatting>
  <conditionalFormatting sqref="AI242:AL244">
    <cfRule type="expression" dxfId="280" priority="137">
      <formula>IF(OR($AG242="Evitar",$AG242="Compartir",$AG242="Aceptar",$AG242="Reducir (Transferir)"),1,0)</formula>
    </cfRule>
    <cfRule type="expression" dxfId="279" priority="138">
      <formula>IF(AND($AF242="Moderado",OR($H242="Gestión",$H242="Seguridad de la Información (Pérdida de la Disponibilidad)",$H242="Seguridad de la Información (Pérdida de la Integridad)",$H242="Seguridad de la Información (Pérdida de Confidencialidad)",$H242="Fuga de Capital Intelectual",$H242="Estratégico")),1,0)</formula>
    </cfRule>
    <cfRule type="expression" dxfId="278" priority="139">
      <formula>IF($AF242="Bajo",1,0)</formula>
    </cfRule>
  </conditionalFormatting>
  <conditionalFormatting sqref="AI239:AL241">
    <cfRule type="expression" dxfId="277" priority="96">
      <formula>IF(OR($AG239="Evitar",$AG239="Compartir",$AG239="Aceptar",$AG239="Reducir (Transferir)"),1,0)</formula>
    </cfRule>
    <cfRule type="expression" dxfId="276" priority="97">
      <formula>IF(AND($AF239="Moderado",OR($H239="Gestión",$H239="Seguridad de la Información (Pérdida de la Disponibilidad)",$H239="Seguridad de la Información (Pérdida de la Integridad)",$H239="Seguridad de la Información (Pérdida de Confidencialidad)",$H239="Fuga de Capital Intelectual",$H239="Estratégico")),1,0)</formula>
    </cfRule>
    <cfRule type="expression" dxfId="275" priority="98">
      <formula>IF($AF239="Bajo",1,0)</formula>
    </cfRule>
  </conditionalFormatting>
  <conditionalFormatting sqref="K221">
    <cfRule type="cellIs" dxfId="274" priority="265" operator="equal">
      <formula>"Muy Alta"</formula>
    </cfRule>
    <cfRule type="cellIs" dxfId="273" priority="266" operator="equal">
      <formula>"Alta"</formula>
    </cfRule>
    <cfRule type="cellIs" dxfId="272" priority="267" operator="equal">
      <formula>"Media"</formula>
    </cfRule>
    <cfRule type="cellIs" dxfId="271" priority="268" operator="equal">
      <formula>"Baja"</formula>
    </cfRule>
    <cfRule type="cellIs" dxfId="270" priority="269" operator="equal">
      <formula>"Muy Baja"</formula>
    </cfRule>
  </conditionalFormatting>
  <conditionalFormatting sqref="K221:K235">
    <cfRule type="expression" dxfId="269" priority="232">
      <formula>IF($K221="Casi seguro",1,0)</formula>
    </cfRule>
    <cfRule type="expression" dxfId="268" priority="233">
      <formula>IF($K221="Probable",1,0)</formula>
    </cfRule>
    <cfRule type="expression" dxfId="267" priority="234">
      <formula>IF($K221="Posible",1,0)</formula>
    </cfRule>
    <cfRule type="expression" dxfId="266" priority="235">
      <formula>IF($K221="Improbable",1,0)</formula>
    </cfRule>
    <cfRule type="expression" dxfId="265" priority="236">
      <formula>IF($K221="Rara vez",1,0)</formula>
    </cfRule>
  </conditionalFormatting>
  <conditionalFormatting sqref="K224 K227 K230 K233">
    <cfRule type="cellIs" dxfId="264" priority="237" operator="equal">
      <formula>"Muy Alta"</formula>
    </cfRule>
    <cfRule type="cellIs" dxfId="263" priority="238" operator="equal">
      <formula>"Alta"</formula>
    </cfRule>
    <cfRule type="cellIs" dxfId="262" priority="239" operator="equal">
      <formula>"Media"</formula>
    </cfRule>
    <cfRule type="cellIs" dxfId="261" priority="240" operator="equal">
      <formula>"Baja"</formula>
    </cfRule>
    <cfRule type="cellIs" dxfId="260" priority="241" operator="equal">
      <formula>"Muy Baja"</formula>
    </cfRule>
  </conditionalFormatting>
  <conditionalFormatting sqref="N221">
    <cfRule type="cellIs" dxfId="259" priority="283" operator="equal">
      <formula>"Catastrófico"</formula>
    </cfRule>
    <cfRule type="cellIs" dxfId="258" priority="284" operator="equal">
      <formula>"Mayor"</formula>
    </cfRule>
    <cfRule type="cellIs" dxfId="257" priority="285" operator="equal">
      <formula>"Moderado"</formula>
    </cfRule>
    <cfRule type="cellIs" dxfId="256" priority="286" operator="equal">
      <formula>"Menor"</formula>
    </cfRule>
    <cfRule type="cellIs" dxfId="255" priority="287" operator="equal">
      <formula>"Leve"</formula>
    </cfRule>
  </conditionalFormatting>
  <conditionalFormatting sqref="N224 N227 N230 N233">
    <cfRule type="cellIs" dxfId="254" priority="255" operator="equal">
      <formula>"Catastrófico"</formula>
    </cfRule>
    <cfRule type="cellIs" dxfId="253" priority="256" operator="equal">
      <formula>"Mayor"</formula>
    </cfRule>
    <cfRule type="cellIs" dxfId="252" priority="257" operator="equal">
      <formula>"Moderado"</formula>
    </cfRule>
    <cfRule type="cellIs" dxfId="251" priority="258" operator="equal">
      <formula>"Menor"</formula>
    </cfRule>
    <cfRule type="cellIs" dxfId="250" priority="259" operator="equal">
      <formula>"Leve"</formula>
    </cfRule>
  </conditionalFormatting>
  <conditionalFormatting sqref="P221">
    <cfRule type="cellIs" dxfId="249" priority="279" operator="equal">
      <formula>"Extremo"</formula>
    </cfRule>
    <cfRule type="cellIs" dxfId="248" priority="280" operator="equal">
      <formula>"Alto"</formula>
    </cfRule>
    <cfRule type="cellIs" dxfId="247" priority="281" operator="equal">
      <formula>"Moderado"</formula>
    </cfRule>
    <cfRule type="cellIs" dxfId="246" priority="282" operator="equal">
      <formula>"Bajo"</formula>
    </cfRule>
  </conditionalFormatting>
  <conditionalFormatting sqref="P224 P227 P230 P233">
    <cfRule type="cellIs" dxfId="245" priority="251" operator="equal">
      <formula>"Extremo"</formula>
    </cfRule>
    <cfRule type="cellIs" dxfId="244" priority="252" operator="equal">
      <formula>"Alto"</formula>
    </cfRule>
    <cfRule type="cellIs" dxfId="243" priority="253" operator="equal">
      <formula>"Moderado"</formula>
    </cfRule>
    <cfRule type="cellIs" dxfId="242" priority="254" operator="equal">
      <formula>"Bajo"</formula>
    </cfRule>
  </conditionalFormatting>
  <conditionalFormatting sqref="AB221">
    <cfRule type="cellIs" dxfId="241" priority="260" operator="equal">
      <formula>"Muy Alta"</formula>
    </cfRule>
    <cfRule type="cellIs" dxfId="240" priority="261" operator="equal">
      <formula>"Alta"</formula>
    </cfRule>
    <cfRule type="cellIs" dxfId="239" priority="262" operator="equal">
      <formula>"Media"</formula>
    </cfRule>
    <cfRule type="cellIs" dxfId="238" priority="263" operator="equal">
      <formula>"Baja"</formula>
    </cfRule>
    <cfRule type="cellIs" dxfId="237" priority="264" operator="equal">
      <formula>"Muy Baja"</formula>
    </cfRule>
  </conditionalFormatting>
  <conditionalFormatting sqref="AB221:AB235">
    <cfRule type="expression" dxfId="236" priority="222">
      <formula>IF($AB221="Casi seguro",1,0)</formula>
    </cfRule>
    <cfRule type="expression" dxfId="235" priority="223">
      <formula>IF($AB221="Probable",1,0)</formula>
    </cfRule>
    <cfRule type="expression" dxfId="234" priority="224">
      <formula>IF($AB221="Posible",1,0)</formula>
    </cfRule>
    <cfRule type="expression" dxfId="233" priority="225">
      <formula>IF($AB221="Improbable",1,0)</formula>
    </cfRule>
    <cfRule type="expression" dxfId="232" priority="226">
      <formula>IF($AB221="Rara vez",1,0)</formula>
    </cfRule>
  </conditionalFormatting>
  <conditionalFormatting sqref="AB224 AB227 AB230 AB233">
    <cfRule type="cellIs" dxfId="231" priority="227" operator="equal">
      <formula>"Muy Alta"</formula>
    </cfRule>
    <cfRule type="cellIs" dxfId="230" priority="228" operator="equal">
      <formula>"Alta"</formula>
    </cfRule>
    <cfRule type="cellIs" dxfId="229" priority="229" operator="equal">
      <formula>"Media"</formula>
    </cfRule>
    <cfRule type="cellIs" dxfId="228" priority="230" operator="equal">
      <formula>"Baja"</formula>
    </cfRule>
    <cfRule type="cellIs" dxfId="227" priority="231" operator="equal">
      <formula>"Muy Baja"</formula>
    </cfRule>
  </conditionalFormatting>
  <conditionalFormatting sqref="AD221">
    <cfRule type="cellIs" dxfId="226" priority="274" operator="equal">
      <formula>"Catastrófico"</formula>
    </cfRule>
    <cfRule type="cellIs" dxfId="225" priority="275" operator="equal">
      <formula>"Mayor"</formula>
    </cfRule>
    <cfRule type="cellIs" dxfId="224" priority="276" operator="equal">
      <formula>"Moderado"</formula>
    </cfRule>
    <cfRule type="cellIs" dxfId="223" priority="277" operator="equal">
      <formula>"Menor"</formula>
    </cfRule>
    <cfRule type="cellIs" dxfId="222" priority="278" operator="equal">
      <formula>"Leve"</formula>
    </cfRule>
  </conditionalFormatting>
  <conditionalFormatting sqref="AD224 AD227 AD230 AD233">
    <cfRule type="cellIs" dxfId="221" priority="246" operator="equal">
      <formula>"Catastrófico"</formula>
    </cfRule>
    <cfRule type="cellIs" dxfId="220" priority="247" operator="equal">
      <formula>"Mayor"</formula>
    </cfRule>
    <cfRule type="cellIs" dxfId="219" priority="248" operator="equal">
      <formula>"Moderado"</formula>
    </cfRule>
    <cfRule type="cellIs" dxfId="218" priority="249" operator="equal">
      <formula>"Menor"</formula>
    </cfRule>
    <cfRule type="cellIs" dxfId="217" priority="250" operator="equal">
      <formula>"Leve"</formula>
    </cfRule>
  </conditionalFormatting>
  <conditionalFormatting sqref="AF221">
    <cfRule type="cellIs" dxfId="216" priority="270" operator="equal">
      <formula>"Extremo"</formula>
    </cfRule>
    <cfRule type="cellIs" dxfId="215" priority="271" operator="equal">
      <formula>"Alto"</formula>
    </cfRule>
    <cfRule type="cellIs" dxfId="214" priority="272" operator="equal">
      <formula>"Moderado"</formula>
    </cfRule>
    <cfRule type="cellIs" dxfId="213" priority="273" operator="equal">
      <formula>"Bajo"</formula>
    </cfRule>
  </conditionalFormatting>
  <conditionalFormatting sqref="AF224 AF227 AF230 AF233">
    <cfRule type="cellIs" dxfId="212" priority="242" operator="equal">
      <formula>"Extremo"</formula>
    </cfRule>
    <cfRule type="cellIs" dxfId="211" priority="243" operator="equal">
      <formula>"Alto"</formula>
    </cfRule>
    <cfRule type="cellIs" dxfId="210" priority="244" operator="equal">
      <formula>"Moderado"</formula>
    </cfRule>
    <cfRule type="cellIs" dxfId="209" priority="245" operator="equal">
      <formula>"Bajo"</formula>
    </cfRule>
  </conditionalFormatting>
  <conditionalFormatting sqref="AI245:AL247">
    <cfRule type="expression" dxfId="208" priority="55">
      <formula>IF(OR($AG245="Evitar",$AG245="Compartir",$AG245="Aceptar",$AG245="Reducir (Transferir)"),1,0)</formula>
    </cfRule>
    <cfRule type="expression" dxfId="207" priority="56">
      <formula>IF(AND($AF245="Moderado",OR($H245="Gestión",$H245="Seguridad de la Información (Pérdida de la Disponibilidad)",$H245="Seguridad de la Información (Pérdida de la Integridad)",$H245="Seguridad de la Información (Pérdida de Confidencialidad)",$H245="Fuga de Capital Intelectual",$H245="Estratégico")),1,0)</formula>
    </cfRule>
    <cfRule type="expression" dxfId="206" priority="57">
      <formula>IF($AF245="Bajo",1,0)</formula>
    </cfRule>
  </conditionalFormatting>
  <conditionalFormatting sqref="K236:K238">
    <cfRule type="expression" dxfId="205" priority="191">
      <formula>IF($K236="Casi seguro",1,0)</formula>
    </cfRule>
    <cfRule type="expression" dxfId="204" priority="192">
      <formula>IF($K236="Probable",1,0)</formula>
    </cfRule>
    <cfRule type="expression" dxfId="203" priority="193">
      <formula>IF($K236="Posible",1,0)</formula>
    </cfRule>
    <cfRule type="expression" dxfId="202" priority="194">
      <formula>IF($K236="Improbable",1,0)</formula>
    </cfRule>
    <cfRule type="expression" dxfId="201" priority="195">
      <formula>IF($K236="Rara vez",1,0)</formula>
    </cfRule>
  </conditionalFormatting>
  <conditionalFormatting sqref="K236">
    <cfRule type="cellIs" dxfId="200" priority="196" operator="equal">
      <formula>"Muy Alta"</formula>
    </cfRule>
    <cfRule type="cellIs" dxfId="199" priority="197" operator="equal">
      <formula>"Alta"</formula>
    </cfRule>
    <cfRule type="cellIs" dxfId="198" priority="198" operator="equal">
      <formula>"Media"</formula>
    </cfRule>
    <cfRule type="cellIs" dxfId="197" priority="199" operator="equal">
      <formula>"Baja"</formula>
    </cfRule>
    <cfRule type="cellIs" dxfId="196" priority="200" operator="equal">
      <formula>"Muy Baja"</formula>
    </cfRule>
  </conditionalFormatting>
  <conditionalFormatting sqref="N236">
    <cfRule type="cellIs" dxfId="195" priority="214" operator="equal">
      <formula>"Catastrófico"</formula>
    </cfRule>
    <cfRule type="cellIs" dxfId="194" priority="215" operator="equal">
      <formula>"Mayor"</formula>
    </cfRule>
    <cfRule type="cellIs" dxfId="193" priority="216" operator="equal">
      <formula>"Moderado"</formula>
    </cfRule>
    <cfRule type="cellIs" dxfId="192" priority="217" operator="equal">
      <formula>"Menor"</formula>
    </cfRule>
    <cfRule type="cellIs" dxfId="191" priority="218" operator="equal">
      <formula>"Leve"</formula>
    </cfRule>
  </conditionalFormatting>
  <conditionalFormatting sqref="P236">
    <cfRule type="cellIs" dxfId="190" priority="210" operator="equal">
      <formula>"Extremo"</formula>
    </cfRule>
    <cfRule type="cellIs" dxfId="189" priority="211" operator="equal">
      <formula>"Alto"</formula>
    </cfRule>
    <cfRule type="cellIs" dxfId="188" priority="212" operator="equal">
      <formula>"Moderado"</formula>
    </cfRule>
    <cfRule type="cellIs" dxfId="187" priority="213" operator="equal">
      <formula>"Bajo"</formula>
    </cfRule>
  </conditionalFormatting>
  <conditionalFormatting sqref="AB236:AB238">
    <cfRule type="expression" dxfId="186" priority="181">
      <formula>IF($AB236="Casi seguro",1,0)</formula>
    </cfRule>
    <cfRule type="expression" dxfId="185" priority="182">
      <formula>IF($AB236="Probable",1,0)</formula>
    </cfRule>
    <cfRule type="expression" dxfId="184" priority="183">
      <formula>IF($AB236="Posible",1,0)</formula>
    </cfRule>
    <cfRule type="expression" dxfId="183" priority="184">
      <formula>IF($AB236="Improbable",1,0)</formula>
    </cfRule>
    <cfRule type="expression" dxfId="182" priority="185">
      <formula>IF($AB236="Rara vez",1,0)</formula>
    </cfRule>
  </conditionalFormatting>
  <conditionalFormatting sqref="AB236">
    <cfRule type="cellIs" dxfId="181" priority="186" operator="equal">
      <formula>"Muy Alta"</formula>
    </cfRule>
    <cfRule type="cellIs" dxfId="180" priority="187" operator="equal">
      <formula>"Alta"</formula>
    </cfRule>
    <cfRule type="cellIs" dxfId="179" priority="188" operator="equal">
      <formula>"Media"</formula>
    </cfRule>
    <cfRule type="cellIs" dxfId="178" priority="189" operator="equal">
      <formula>"Baja"</formula>
    </cfRule>
    <cfRule type="cellIs" dxfId="177" priority="190" operator="equal">
      <formula>"Muy Baja"</formula>
    </cfRule>
  </conditionalFormatting>
  <conditionalFormatting sqref="AD236">
    <cfRule type="cellIs" dxfId="176" priority="205" operator="equal">
      <formula>"Catastrófico"</formula>
    </cfRule>
    <cfRule type="cellIs" dxfId="175" priority="206" operator="equal">
      <formula>"Mayor"</formula>
    </cfRule>
    <cfRule type="cellIs" dxfId="174" priority="207" operator="equal">
      <formula>"Moderado"</formula>
    </cfRule>
    <cfRule type="cellIs" dxfId="173" priority="208" operator="equal">
      <formula>"Menor"</formula>
    </cfRule>
    <cfRule type="cellIs" dxfId="172" priority="209" operator="equal">
      <formula>"Leve"</formula>
    </cfRule>
  </conditionalFormatting>
  <conditionalFormatting sqref="AF236">
    <cfRule type="cellIs" dxfId="171" priority="201" operator="equal">
      <formula>"Extremo"</formula>
    </cfRule>
    <cfRule type="cellIs" dxfId="170" priority="202" operator="equal">
      <formula>"Alto"</formula>
    </cfRule>
    <cfRule type="cellIs" dxfId="169" priority="203" operator="equal">
      <formula>"Moderado"</formula>
    </cfRule>
    <cfRule type="cellIs" dxfId="168" priority="204" operator="equal">
      <formula>"Bajo"</formula>
    </cfRule>
  </conditionalFormatting>
  <conditionalFormatting sqref="K242:K244">
    <cfRule type="expression" dxfId="167" priority="150">
      <formula>IF($K242="Casi seguro",1,0)</formula>
    </cfRule>
    <cfRule type="expression" dxfId="166" priority="151">
      <formula>IF($K242="Probable",1,0)</formula>
    </cfRule>
    <cfRule type="expression" dxfId="165" priority="152">
      <formula>IF($K242="Posible",1,0)</formula>
    </cfRule>
    <cfRule type="expression" dxfId="164" priority="153">
      <formula>IF($K242="Improbable",1,0)</formula>
    </cfRule>
    <cfRule type="expression" dxfId="163" priority="154">
      <formula>IF($K242="Rara vez",1,0)</formula>
    </cfRule>
  </conditionalFormatting>
  <conditionalFormatting sqref="K242">
    <cfRule type="cellIs" dxfId="162" priority="155" operator="equal">
      <formula>"Muy Alta"</formula>
    </cfRule>
    <cfRule type="cellIs" dxfId="161" priority="156" operator="equal">
      <formula>"Alta"</formula>
    </cfRule>
    <cfRule type="cellIs" dxfId="160" priority="157" operator="equal">
      <formula>"Media"</formula>
    </cfRule>
    <cfRule type="cellIs" dxfId="159" priority="158" operator="equal">
      <formula>"Baja"</formula>
    </cfRule>
    <cfRule type="cellIs" dxfId="158" priority="159" operator="equal">
      <formula>"Muy Baja"</formula>
    </cfRule>
  </conditionalFormatting>
  <conditionalFormatting sqref="N242">
    <cfRule type="cellIs" dxfId="157" priority="173" operator="equal">
      <formula>"Catastrófico"</formula>
    </cfRule>
    <cfRule type="cellIs" dxfId="156" priority="174" operator="equal">
      <formula>"Mayor"</formula>
    </cfRule>
    <cfRule type="cellIs" dxfId="155" priority="175" operator="equal">
      <formula>"Moderado"</formula>
    </cfRule>
    <cfRule type="cellIs" dxfId="154" priority="176" operator="equal">
      <formula>"Menor"</formula>
    </cfRule>
    <cfRule type="cellIs" dxfId="153" priority="177" operator="equal">
      <formula>"Leve"</formula>
    </cfRule>
  </conditionalFormatting>
  <conditionalFormatting sqref="P242">
    <cfRule type="cellIs" dxfId="152" priority="169" operator="equal">
      <formula>"Extremo"</formula>
    </cfRule>
    <cfRule type="cellIs" dxfId="151" priority="170" operator="equal">
      <formula>"Alto"</formula>
    </cfRule>
    <cfRule type="cellIs" dxfId="150" priority="171" operator="equal">
      <formula>"Moderado"</formula>
    </cfRule>
    <cfRule type="cellIs" dxfId="149" priority="172" operator="equal">
      <formula>"Bajo"</formula>
    </cfRule>
  </conditionalFormatting>
  <conditionalFormatting sqref="AB242:AB244">
    <cfRule type="expression" dxfId="148" priority="140">
      <formula>IF($AB242="Casi seguro",1,0)</formula>
    </cfRule>
    <cfRule type="expression" dxfId="147" priority="141">
      <formula>IF($AB242="Probable",1,0)</formula>
    </cfRule>
    <cfRule type="expression" dxfId="146" priority="142">
      <formula>IF($AB242="Posible",1,0)</formula>
    </cfRule>
    <cfRule type="expression" dxfId="145" priority="143">
      <formula>IF($AB242="Improbable",1,0)</formula>
    </cfRule>
    <cfRule type="expression" dxfId="144" priority="144">
      <formula>IF($AB242="Rara vez",1,0)</formula>
    </cfRule>
  </conditionalFormatting>
  <conditionalFormatting sqref="AB242">
    <cfRule type="cellIs" dxfId="143" priority="145" operator="equal">
      <formula>"Muy Alta"</formula>
    </cfRule>
    <cfRule type="cellIs" dxfId="142" priority="146" operator="equal">
      <formula>"Alta"</formula>
    </cfRule>
    <cfRule type="cellIs" dxfId="141" priority="147" operator="equal">
      <formula>"Media"</formula>
    </cfRule>
    <cfRule type="cellIs" dxfId="140" priority="148" operator="equal">
      <formula>"Baja"</formula>
    </cfRule>
    <cfRule type="cellIs" dxfId="139" priority="149" operator="equal">
      <formula>"Muy Baja"</formula>
    </cfRule>
  </conditionalFormatting>
  <conditionalFormatting sqref="AD242">
    <cfRule type="cellIs" dxfId="138" priority="164" operator="equal">
      <formula>"Catastrófico"</formula>
    </cfRule>
    <cfRule type="cellIs" dxfId="137" priority="165" operator="equal">
      <formula>"Mayor"</formula>
    </cfRule>
    <cfRule type="cellIs" dxfId="136" priority="166" operator="equal">
      <formula>"Moderado"</formula>
    </cfRule>
    <cfRule type="cellIs" dxfId="135" priority="167" operator="equal">
      <formula>"Menor"</formula>
    </cfRule>
    <cfRule type="cellIs" dxfId="134" priority="168" operator="equal">
      <formula>"Leve"</formula>
    </cfRule>
  </conditionalFormatting>
  <conditionalFormatting sqref="AF242">
    <cfRule type="cellIs" dxfId="133" priority="160" operator="equal">
      <formula>"Extremo"</formula>
    </cfRule>
    <cfRule type="cellIs" dxfId="132" priority="161" operator="equal">
      <formula>"Alto"</formula>
    </cfRule>
    <cfRule type="cellIs" dxfId="131" priority="162" operator="equal">
      <formula>"Moderado"</formula>
    </cfRule>
    <cfRule type="cellIs" dxfId="130" priority="163" operator="equal">
      <formula>"Bajo"</formula>
    </cfRule>
  </conditionalFormatting>
  <conditionalFormatting sqref="K239:K241">
    <cfRule type="expression" dxfId="129" priority="109">
      <formula>IF($K239="Casi seguro",1,0)</formula>
    </cfRule>
    <cfRule type="expression" dxfId="128" priority="110">
      <formula>IF($K239="Probable",1,0)</formula>
    </cfRule>
    <cfRule type="expression" dxfId="127" priority="111">
      <formula>IF($K239="Posible",1,0)</formula>
    </cfRule>
    <cfRule type="expression" dxfId="126" priority="112">
      <formula>IF($K239="Improbable",1,0)</formula>
    </cfRule>
    <cfRule type="expression" dxfId="125" priority="113">
      <formula>IF($K239="Rara vez",1,0)</formula>
    </cfRule>
  </conditionalFormatting>
  <conditionalFormatting sqref="K239">
    <cfRule type="cellIs" dxfId="124" priority="114" operator="equal">
      <formula>"Muy Alta"</formula>
    </cfRule>
    <cfRule type="cellIs" dxfId="123" priority="115" operator="equal">
      <formula>"Alta"</formula>
    </cfRule>
    <cfRule type="cellIs" dxfId="122" priority="116" operator="equal">
      <formula>"Media"</formula>
    </cfRule>
    <cfRule type="cellIs" dxfId="121" priority="117" operator="equal">
      <formula>"Baja"</formula>
    </cfRule>
    <cfRule type="cellIs" dxfId="120" priority="118" operator="equal">
      <formula>"Muy Baja"</formula>
    </cfRule>
  </conditionalFormatting>
  <conditionalFormatting sqref="N239">
    <cfRule type="cellIs" dxfId="119" priority="132" operator="equal">
      <formula>"Catastrófico"</formula>
    </cfRule>
    <cfRule type="cellIs" dxfId="118" priority="133" operator="equal">
      <formula>"Mayor"</formula>
    </cfRule>
    <cfRule type="cellIs" dxfId="117" priority="134" operator="equal">
      <formula>"Moderado"</formula>
    </cfRule>
    <cfRule type="cellIs" dxfId="116" priority="135" operator="equal">
      <formula>"Menor"</formula>
    </cfRule>
    <cfRule type="cellIs" dxfId="115" priority="136" operator="equal">
      <formula>"Leve"</formula>
    </cfRule>
  </conditionalFormatting>
  <conditionalFormatting sqref="P239">
    <cfRule type="cellIs" dxfId="114" priority="128" operator="equal">
      <formula>"Extremo"</formula>
    </cfRule>
    <cfRule type="cellIs" dxfId="113" priority="129" operator="equal">
      <formula>"Alto"</formula>
    </cfRule>
    <cfRule type="cellIs" dxfId="112" priority="130" operator="equal">
      <formula>"Moderado"</formula>
    </cfRule>
    <cfRule type="cellIs" dxfId="111" priority="131" operator="equal">
      <formula>"Bajo"</formula>
    </cfRule>
  </conditionalFormatting>
  <conditionalFormatting sqref="AB239:AB241">
    <cfRule type="expression" dxfId="110" priority="99">
      <formula>IF($AB239="Casi seguro",1,0)</formula>
    </cfRule>
    <cfRule type="expression" dxfId="109" priority="100">
      <formula>IF($AB239="Probable",1,0)</formula>
    </cfRule>
    <cfRule type="expression" dxfId="108" priority="101">
      <formula>IF($AB239="Posible",1,0)</formula>
    </cfRule>
    <cfRule type="expression" dxfId="107" priority="102">
      <formula>IF($AB239="Improbable",1,0)</formula>
    </cfRule>
    <cfRule type="expression" dxfId="106" priority="103">
      <formula>IF($AB239="Rara vez",1,0)</formula>
    </cfRule>
  </conditionalFormatting>
  <conditionalFormatting sqref="AB239">
    <cfRule type="cellIs" dxfId="105" priority="104" operator="equal">
      <formula>"Muy Alta"</formula>
    </cfRule>
    <cfRule type="cellIs" dxfId="104" priority="105" operator="equal">
      <formula>"Alta"</formula>
    </cfRule>
    <cfRule type="cellIs" dxfId="103" priority="106" operator="equal">
      <formula>"Media"</formula>
    </cfRule>
    <cfRule type="cellIs" dxfId="102" priority="107" operator="equal">
      <formula>"Baja"</formula>
    </cfRule>
    <cfRule type="cellIs" dxfId="101" priority="108" operator="equal">
      <formula>"Muy Baja"</formula>
    </cfRule>
  </conditionalFormatting>
  <conditionalFormatting sqref="AD239">
    <cfRule type="cellIs" dxfId="100" priority="123" operator="equal">
      <formula>"Catastrófico"</formula>
    </cfRule>
    <cfRule type="cellIs" dxfId="99" priority="124" operator="equal">
      <formula>"Mayor"</formula>
    </cfRule>
    <cfRule type="cellIs" dxfId="98" priority="125" operator="equal">
      <formula>"Moderado"</formula>
    </cfRule>
    <cfRule type="cellIs" dxfId="97" priority="126" operator="equal">
      <formula>"Menor"</formula>
    </cfRule>
    <cfRule type="cellIs" dxfId="96" priority="127" operator="equal">
      <formula>"Leve"</formula>
    </cfRule>
  </conditionalFormatting>
  <conditionalFormatting sqref="AF239">
    <cfRule type="cellIs" dxfId="95" priority="119" operator="equal">
      <formula>"Extremo"</formula>
    </cfRule>
    <cfRule type="cellIs" dxfId="94" priority="120" operator="equal">
      <formula>"Alto"</formula>
    </cfRule>
    <cfRule type="cellIs" dxfId="93" priority="121" operator="equal">
      <formula>"Moderado"</formula>
    </cfRule>
    <cfRule type="cellIs" dxfId="92" priority="122" operator="equal">
      <formula>"Bajo"</formula>
    </cfRule>
  </conditionalFormatting>
  <conditionalFormatting sqref="K245:K247">
    <cfRule type="expression" dxfId="91" priority="68">
      <formula>IF($K245="Casi seguro",1,0)</formula>
    </cfRule>
    <cfRule type="expression" dxfId="90" priority="69">
      <formula>IF($K245="Probable",1,0)</formula>
    </cfRule>
    <cfRule type="expression" dxfId="89" priority="70">
      <formula>IF($K245="Posible",1,0)</formula>
    </cfRule>
    <cfRule type="expression" dxfId="88" priority="71">
      <formula>IF($K245="Improbable",1,0)</formula>
    </cfRule>
    <cfRule type="expression" dxfId="87" priority="72">
      <formula>IF($K245="Rara vez",1,0)</formula>
    </cfRule>
  </conditionalFormatting>
  <conditionalFormatting sqref="K245">
    <cfRule type="cellIs" dxfId="86" priority="73" operator="equal">
      <formula>"Muy Alta"</formula>
    </cfRule>
    <cfRule type="cellIs" dxfId="85" priority="74" operator="equal">
      <formula>"Alta"</formula>
    </cfRule>
    <cfRule type="cellIs" dxfId="84" priority="75" operator="equal">
      <formula>"Media"</formula>
    </cfRule>
    <cfRule type="cellIs" dxfId="83" priority="76" operator="equal">
      <formula>"Baja"</formula>
    </cfRule>
    <cfRule type="cellIs" dxfId="82" priority="77" operator="equal">
      <formula>"Muy Baja"</formula>
    </cfRule>
  </conditionalFormatting>
  <conditionalFormatting sqref="N245">
    <cfRule type="cellIs" dxfId="81" priority="91" operator="equal">
      <formula>"Catastrófico"</formula>
    </cfRule>
    <cfRule type="cellIs" dxfId="80" priority="92" operator="equal">
      <formula>"Mayor"</formula>
    </cfRule>
    <cfRule type="cellIs" dxfId="79" priority="93" operator="equal">
      <formula>"Moderado"</formula>
    </cfRule>
    <cfRule type="cellIs" dxfId="78" priority="94" operator="equal">
      <formula>"Menor"</formula>
    </cfRule>
    <cfRule type="cellIs" dxfId="77" priority="95" operator="equal">
      <formula>"Leve"</formula>
    </cfRule>
  </conditionalFormatting>
  <conditionalFormatting sqref="P245">
    <cfRule type="cellIs" dxfId="76" priority="87" operator="equal">
      <formula>"Extremo"</formula>
    </cfRule>
    <cfRule type="cellIs" dxfId="75" priority="88" operator="equal">
      <formula>"Alto"</formula>
    </cfRule>
    <cfRule type="cellIs" dxfId="74" priority="89" operator="equal">
      <formula>"Moderado"</formula>
    </cfRule>
    <cfRule type="cellIs" dxfId="73" priority="90" operator="equal">
      <formula>"Bajo"</formula>
    </cfRule>
  </conditionalFormatting>
  <conditionalFormatting sqref="AB245:AB247">
    <cfRule type="expression" dxfId="72" priority="58">
      <formula>IF($AB245="Casi seguro",1,0)</formula>
    </cfRule>
    <cfRule type="expression" dxfId="71" priority="59">
      <formula>IF($AB245="Probable",1,0)</formula>
    </cfRule>
    <cfRule type="expression" dxfId="70" priority="60">
      <formula>IF($AB245="Posible",1,0)</formula>
    </cfRule>
    <cfRule type="expression" dxfId="69" priority="61">
      <formula>IF($AB245="Improbable",1,0)</formula>
    </cfRule>
    <cfRule type="expression" dxfId="68" priority="62">
      <formula>IF($AB245="Rara vez",1,0)</formula>
    </cfRule>
  </conditionalFormatting>
  <conditionalFormatting sqref="AB245">
    <cfRule type="cellIs" dxfId="67" priority="63" operator="equal">
      <formula>"Muy Alta"</formula>
    </cfRule>
    <cfRule type="cellIs" dxfId="66" priority="64" operator="equal">
      <formula>"Alta"</formula>
    </cfRule>
    <cfRule type="cellIs" dxfId="65" priority="65" operator="equal">
      <formula>"Media"</formula>
    </cfRule>
    <cfRule type="cellIs" dxfId="64" priority="66" operator="equal">
      <formula>"Baja"</formula>
    </cfRule>
    <cfRule type="cellIs" dxfId="63" priority="67" operator="equal">
      <formula>"Muy Baja"</formula>
    </cfRule>
  </conditionalFormatting>
  <conditionalFormatting sqref="AD245">
    <cfRule type="cellIs" dxfId="62" priority="82" operator="equal">
      <formula>"Catastrófico"</formula>
    </cfRule>
    <cfRule type="cellIs" dxfId="61" priority="83" operator="equal">
      <formula>"Mayor"</formula>
    </cfRule>
    <cfRule type="cellIs" dxfId="60" priority="84" operator="equal">
      <formula>"Moderado"</formula>
    </cfRule>
    <cfRule type="cellIs" dxfId="59" priority="85" operator="equal">
      <formula>"Menor"</formula>
    </cfRule>
    <cfRule type="cellIs" dxfId="58" priority="86" operator="equal">
      <formula>"Leve"</formula>
    </cfRule>
  </conditionalFormatting>
  <conditionalFormatting sqref="AF245">
    <cfRule type="cellIs" dxfId="57" priority="78" operator="equal">
      <formula>"Extremo"</formula>
    </cfRule>
    <cfRule type="cellIs" dxfId="56" priority="79" operator="equal">
      <formula>"Alto"</formula>
    </cfRule>
    <cfRule type="cellIs" dxfId="55" priority="80" operator="equal">
      <formula>"Moderado"</formula>
    </cfRule>
    <cfRule type="cellIs" dxfId="54" priority="81" operator="equal">
      <formula>"Bajo"</formula>
    </cfRule>
  </conditionalFormatting>
  <conditionalFormatting sqref="P212">
    <cfRule type="cellIs" dxfId="53" priority="50" operator="equal">
      <formula>"Catastrófico"</formula>
    </cfRule>
    <cfRule type="cellIs" dxfId="52" priority="51" operator="equal">
      <formula>"Mayor"</formula>
    </cfRule>
    <cfRule type="cellIs" dxfId="51" priority="52" operator="equal">
      <formula>"Moderado"</formula>
    </cfRule>
    <cfRule type="cellIs" dxfId="50" priority="53" operator="equal">
      <formula>"Menor"</formula>
    </cfRule>
    <cfRule type="cellIs" dxfId="49" priority="54" operator="equal">
      <formula>"Leve"</formula>
    </cfRule>
  </conditionalFormatting>
  <conditionalFormatting sqref="W200">
    <cfRule type="cellIs" dxfId="48" priority="46" operator="equal">
      <formula>"Extremo"</formula>
    </cfRule>
    <cfRule type="cellIs" dxfId="47" priority="47" operator="equal">
      <formula>"Alto"</formula>
    </cfRule>
    <cfRule type="cellIs" dxfId="46" priority="48" operator="equal">
      <formula>"Moderado"</formula>
    </cfRule>
    <cfRule type="cellIs" dxfId="45" priority="49" operator="equal">
      <formula>"Bajo"</formula>
    </cfRule>
  </conditionalFormatting>
  <conditionalFormatting sqref="W206">
    <cfRule type="cellIs" dxfId="44" priority="42" operator="equal">
      <formula>"Extremo"</formula>
    </cfRule>
    <cfRule type="cellIs" dxfId="43" priority="43" operator="equal">
      <formula>"Alto"</formula>
    </cfRule>
    <cfRule type="cellIs" dxfId="42" priority="44" operator="equal">
      <formula>"Moderado"</formula>
    </cfRule>
    <cfRule type="cellIs" dxfId="41" priority="45" operator="equal">
      <formula>"Bajo"</formula>
    </cfRule>
  </conditionalFormatting>
  <conditionalFormatting sqref="W209">
    <cfRule type="cellIs" dxfId="40" priority="38" operator="equal">
      <formula>"Extremo"</formula>
    </cfRule>
    <cfRule type="cellIs" dxfId="39" priority="39" operator="equal">
      <formula>"Alto"</formula>
    </cfRule>
    <cfRule type="cellIs" dxfId="38" priority="40" operator="equal">
      <formula>"Moderado"</formula>
    </cfRule>
    <cfRule type="cellIs" dxfId="37" priority="41" operator="equal">
      <formula>"Bajo"</formula>
    </cfRule>
  </conditionalFormatting>
  <conditionalFormatting sqref="W212">
    <cfRule type="cellIs" dxfId="36" priority="33" operator="equal">
      <formula>"Catastrófico"</formula>
    </cfRule>
    <cfRule type="cellIs" dxfId="35" priority="34" operator="equal">
      <formula>"Mayor"</formula>
    </cfRule>
    <cfRule type="cellIs" dxfId="34" priority="35" operator="equal">
      <formula>"Moderado"</formula>
    </cfRule>
    <cfRule type="cellIs" dxfId="33" priority="36" operator="equal">
      <formula>"Menor"</formula>
    </cfRule>
    <cfRule type="cellIs" dxfId="32" priority="37" operator="equal">
      <formula>"Leve"</formula>
    </cfRule>
  </conditionalFormatting>
  <conditionalFormatting sqref="W215">
    <cfRule type="cellIs" dxfId="31" priority="29" operator="equal">
      <formula>"Extremo"</formula>
    </cfRule>
    <cfRule type="cellIs" dxfId="30" priority="30" operator="equal">
      <formula>"Alto"</formula>
    </cfRule>
    <cfRule type="cellIs" dxfId="29" priority="31" operator="equal">
      <formula>"Moderado"</formula>
    </cfRule>
    <cfRule type="cellIs" dxfId="28" priority="32" operator="equal">
      <formula>"Bajo"</formula>
    </cfRule>
  </conditionalFormatting>
  <conditionalFormatting sqref="W218">
    <cfRule type="cellIs" dxfId="27" priority="25" operator="equal">
      <formula>"Extremo"</formula>
    </cfRule>
    <cfRule type="cellIs" dxfId="26" priority="26" operator="equal">
      <formula>"Alto"</formula>
    </cfRule>
    <cfRule type="cellIs" dxfId="25" priority="27" operator="equal">
      <formula>"Moderado"</formula>
    </cfRule>
    <cfRule type="cellIs" dxfId="24" priority="28" operator="equal">
      <formula>"Bajo"</formula>
    </cfRule>
  </conditionalFormatting>
  <conditionalFormatting sqref="W221">
    <cfRule type="cellIs" dxfId="23" priority="21" operator="equal">
      <formula>"Extremo"</formula>
    </cfRule>
    <cfRule type="cellIs" dxfId="22" priority="22" operator="equal">
      <formula>"Alto"</formula>
    </cfRule>
    <cfRule type="cellIs" dxfId="21" priority="23" operator="equal">
      <formula>"Moderado"</formula>
    </cfRule>
    <cfRule type="cellIs" dxfId="20" priority="24" operator="equal">
      <formula>"Bajo"</formula>
    </cfRule>
  </conditionalFormatting>
  <conditionalFormatting sqref="W224 W227 W230 W233">
    <cfRule type="cellIs" dxfId="19" priority="17" operator="equal">
      <formula>"Extremo"</formula>
    </cfRule>
    <cfRule type="cellIs" dxfId="18" priority="18" operator="equal">
      <formula>"Alto"</formula>
    </cfRule>
    <cfRule type="cellIs" dxfId="17" priority="19" operator="equal">
      <formula>"Moderado"</formula>
    </cfRule>
    <cfRule type="cellIs" dxfId="16" priority="20" operator="equal">
      <formula>"Bajo"</formula>
    </cfRule>
  </conditionalFormatting>
  <conditionalFormatting sqref="W236">
    <cfRule type="cellIs" dxfId="15" priority="13" operator="equal">
      <formula>"Extremo"</formula>
    </cfRule>
    <cfRule type="cellIs" dxfId="14" priority="14" operator="equal">
      <formula>"Alto"</formula>
    </cfRule>
    <cfRule type="cellIs" dxfId="13" priority="15" operator="equal">
      <formula>"Moderado"</formula>
    </cfRule>
    <cfRule type="cellIs" dxfId="12" priority="16" operator="equal">
      <formula>"Bajo"</formula>
    </cfRule>
  </conditionalFormatting>
  <conditionalFormatting sqref="W242">
    <cfRule type="cellIs" dxfId="11" priority="9" operator="equal">
      <formula>"Extremo"</formula>
    </cfRule>
    <cfRule type="cellIs" dxfId="10" priority="10" operator="equal">
      <formula>"Alto"</formula>
    </cfRule>
    <cfRule type="cellIs" dxfId="9" priority="11" operator="equal">
      <formula>"Moderado"</formula>
    </cfRule>
    <cfRule type="cellIs" dxfId="8" priority="12" operator="equal">
      <formula>"Bajo"</formula>
    </cfRule>
  </conditionalFormatting>
  <conditionalFormatting sqref="W239">
    <cfRule type="cellIs" dxfId="7" priority="5" operator="equal">
      <formula>"Extremo"</formula>
    </cfRule>
    <cfRule type="cellIs" dxfId="6" priority="6" operator="equal">
      <formula>"Alto"</formula>
    </cfRule>
    <cfRule type="cellIs" dxfId="5" priority="7" operator="equal">
      <formula>"Moderado"</formula>
    </cfRule>
    <cfRule type="cellIs" dxfId="4" priority="8" operator="equal">
      <formula>"Bajo"</formula>
    </cfRule>
  </conditionalFormatting>
  <conditionalFormatting sqref="W245">
    <cfRule type="cellIs" dxfId="3" priority="1" operator="equal">
      <formula>"Extremo"</formula>
    </cfRule>
    <cfRule type="cellIs" dxfId="2" priority="2" operator="equal">
      <formula>"Alto"</formula>
    </cfRule>
    <cfRule type="cellIs" dxfId="1" priority="3" operator="equal">
      <formula>"Moderado"</formula>
    </cfRule>
    <cfRule type="cellIs" dxfId="0" priority="4" operator="equal">
      <formula>"Bajo"</formula>
    </cfRule>
  </conditionalFormatting>
  <dataValidations disablePrompts="1" count="1">
    <dataValidation type="list" allowBlank="1" showInputMessage="1" showErrorMessage="1" sqref="AG197:AG247" xr:uid="{F871E1D5-7102-4C19-AC05-B5ED70AA7BC4}">
      <formula1>IF(OR($H197="Corrupción",$H197="Trámites, OPAs y Consultas de Acceso a la Información Pública",$H197="Lavado de Activos",$H197="Financiación del Terrorismo"),TratamientoCorrupcion,TratamientoV5)</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CCAAE-7506-4D7F-8793-6E80B02D6B9E}">
  <dimension ref="A1:Y78"/>
  <sheetViews>
    <sheetView zoomScale="80" zoomScaleNormal="80" workbookViewId="0">
      <pane ySplit="7" topLeftCell="A8" activePane="bottomLeft" state="frozen"/>
      <selection pane="bottomLeft" activeCell="E20" sqref="E20:E22"/>
    </sheetView>
  </sheetViews>
  <sheetFormatPr baseColWidth="10" defaultColWidth="11.42578125" defaultRowHeight="0" customHeight="1" zeroHeight="1" x14ac:dyDescent="0.3"/>
  <cols>
    <col min="1" max="1" width="4" style="10" bestFit="1" customWidth="1"/>
    <col min="2" max="2" width="19.28515625" style="10" customWidth="1"/>
    <col min="3" max="3" width="30.85546875" style="10" customWidth="1"/>
    <col min="4" max="4" width="21.28515625" style="9" customWidth="1"/>
    <col min="5" max="5" width="12.7109375" style="9" customWidth="1"/>
    <col min="6" max="6" width="10.85546875" style="9" customWidth="1"/>
    <col min="7" max="7" width="12.7109375" style="9" customWidth="1"/>
    <col min="8" max="8" width="10.85546875" style="9" customWidth="1"/>
    <col min="9" max="10" width="15" style="9" customWidth="1"/>
    <col min="11" max="25" width="11.42578125" style="9" customWidth="1"/>
    <col min="26" max="16384" width="11.42578125" style="2"/>
  </cols>
  <sheetData>
    <row r="1" spans="1:25" ht="16.5" customHeight="1" x14ac:dyDescent="0.3">
      <c r="A1" s="111" t="s">
        <v>0</v>
      </c>
      <c r="B1" s="112"/>
      <c r="C1" s="113" t="s">
        <v>1</v>
      </c>
      <c r="D1" s="113"/>
      <c r="E1" s="113"/>
      <c r="F1" s="113"/>
      <c r="G1" s="113"/>
      <c r="H1" s="113"/>
      <c r="I1" s="114" t="s">
        <v>2</v>
      </c>
      <c r="J1" s="114"/>
      <c r="K1" s="1"/>
      <c r="L1" s="1"/>
      <c r="M1" s="1"/>
      <c r="N1" s="1"/>
      <c r="O1" s="1"/>
      <c r="P1" s="1"/>
      <c r="Q1" s="1"/>
      <c r="R1" s="1"/>
      <c r="S1" s="1"/>
      <c r="T1" s="1"/>
      <c r="U1" s="1"/>
      <c r="V1" s="1"/>
      <c r="W1" s="1"/>
      <c r="X1" s="1"/>
      <c r="Y1" s="1"/>
    </row>
    <row r="2" spans="1:25" ht="16.5" customHeight="1" x14ac:dyDescent="0.3">
      <c r="A2" s="112"/>
      <c r="B2" s="112"/>
      <c r="C2" s="113"/>
      <c r="D2" s="113"/>
      <c r="E2" s="113"/>
      <c r="F2" s="113"/>
      <c r="G2" s="113"/>
      <c r="H2" s="113"/>
      <c r="I2" s="3" t="s">
        <v>3</v>
      </c>
      <c r="J2" s="4" t="s">
        <v>1285</v>
      </c>
      <c r="K2" s="1"/>
      <c r="L2" s="1"/>
      <c r="M2" s="1"/>
      <c r="N2" s="1"/>
      <c r="O2" s="1"/>
      <c r="P2" s="1"/>
      <c r="Q2" s="1"/>
      <c r="R2" s="1"/>
      <c r="S2" s="1"/>
      <c r="T2" s="1"/>
      <c r="U2" s="1"/>
      <c r="V2" s="1"/>
      <c r="W2" s="1"/>
      <c r="X2" s="1"/>
      <c r="Y2" s="1"/>
    </row>
    <row r="3" spans="1:25" ht="16.5" x14ac:dyDescent="0.3">
      <c r="A3" s="112"/>
      <c r="B3" s="112"/>
      <c r="C3" s="113"/>
      <c r="D3" s="113"/>
      <c r="E3" s="113"/>
      <c r="F3" s="113"/>
      <c r="G3" s="113"/>
      <c r="H3" s="113"/>
      <c r="I3" s="115" t="s">
        <v>5</v>
      </c>
      <c r="J3" s="115"/>
      <c r="K3" s="1"/>
      <c r="L3" s="1"/>
      <c r="M3" s="1"/>
      <c r="N3" s="1"/>
      <c r="O3" s="1"/>
      <c r="P3" s="1"/>
      <c r="Q3" s="1"/>
      <c r="R3" s="1"/>
      <c r="S3" s="1"/>
      <c r="T3" s="1"/>
      <c r="U3" s="1"/>
      <c r="V3" s="1"/>
      <c r="W3" s="1"/>
      <c r="X3" s="1"/>
      <c r="Y3" s="1"/>
    </row>
    <row r="4" spans="1:25" ht="16.5" x14ac:dyDescent="0.3">
      <c r="A4" s="5"/>
      <c r="B4" s="6"/>
      <c r="C4" s="5"/>
      <c r="D4" s="1"/>
      <c r="E4" s="1"/>
      <c r="F4" s="1"/>
      <c r="G4" s="1"/>
      <c r="H4" s="1"/>
      <c r="I4" s="1"/>
      <c r="J4" s="1"/>
      <c r="K4" s="1"/>
      <c r="L4" s="1"/>
      <c r="M4" s="1"/>
      <c r="N4" s="1"/>
      <c r="O4" s="1"/>
      <c r="P4" s="1"/>
      <c r="Q4" s="1"/>
      <c r="R4" s="1"/>
      <c r="S4" s="1"/>
      <c r="T4" s="1"/>
      <c r="U4" s="1"/>
      <c r="V4" s="1"/>
      <c r="W4" s="1"/>
      <c r="X4" s="1"/>
      <c r="Y4" s="1"/>
    </row>
    <row r="5" spans="1:25" ht="15.75" customHeight="1" x14ac:dyDescent="0.3">
      <c r="A5" s="494" t="s">
        <v>168</v>
      </c>
      <c r="B5" s="494"/>
      <c r="C5" s="494"/>
      <c r="D5" s="497"/>
      <c r="E5" s="496" t="s">
        <v>1286</v>
      </c>
      <c r="F5" s="496"/>
      <c r="G5" s="496" t="s">
        <v>1287</v>
      </c>
      <c r="H5" s="496"/>
      <c r="I5" s="496" t="s">
        <v>1288</v>
      </c>
      <c r="J5" s="496"/>
      <c r="K5" s="1"/>
      <c r="L5" s="1"/>
      <c r="M5" s="1"/>
      <c r="N5" s="1"/>
      <c r="O5" s="1"/>
      <c r="P5" s="1"/>
      <c r="Q5" s="1"/>
      <c r="R5" s="1"/>
      <c r="S5" s="1"/>
      <c r="T5" s="1"/>
      <c r="U5" s="1"/>
      <c r="V5" s="1"/>
      <c r="W5" s="1"/>
      <c r="X5" s="1"/>
      <c r="Y5" s="1"/>
    </row>
    <row r="6" spans="1:25" ht="21" customHeight="1" x14ac:dyDescent="0.3">
      <c r="A6" s="492" t="s">
        <v>173</v>
      </c>
      <c r="B6" s="493" t="s">
        <v>174</v>
      </c>
      <c r="C6" s="494" t="s">
        <v>179</v>
      </c>
      <c r="D6" s="495" t="s">
        <v>180</v>
      </c>
      <c r="E6" s="496" t="s">
        <v>1289</v>
      </c>
      <c r="F6" s="496" t="s">
        <v>1290</v>
      </c>
      <c r="G6" s="496" t="s">
        <v>1289</v>
      </c>
      <c r="H6" s="496" t="s">
        <v>1290</v>
      </c>
      <c r="I6" s="496" t="s">
        <v>1289</v>
      </c>
      <c r="J6" s="496" t="s">
        <v>1290</v>
      </c>
      <c r="K6" s="1"/>
      <c r="L6" s="1"/>
      <c r="M6" s="1"/>
      <c r="N6" s="1"/>
      <c r="O6" s="1"/>
      <c r="P6" s="1"/>
      <c r="Q6" s="1"/>
      <c r="R6" s="1"/>
      <c r="S6" s="1"/>
      <c r="T6" s="1"/>
      <c r="U6" s="1"/>
      <c r="V6" s="1"/>
      <c r="W6" s="1"/>
      <c r="X6" s="1"/>
      <c r="Y6" s="1"/>
    </row>
    <row r="7" spans="1:25" ht="12" customHeight="1" x14ac:dyDescent="0.25">
      <c r="A7" s="492"/>
      <c r="B7" s="493"/>
      <c r="C7" s="494"/>
      <c r="D7" s="495"/>
      <c r="E7" s="496"/>
      <c r="F7" s="496"/>
      <c r="G7" s="496"/>
      <c r="H7" s="496"/>
      <c r="I7" s="496"/>
      <c r="J7" s="496"/>
      <c r="K7" s="7"/>
      <c r="L7" s="7"/>
      <c r="M7" s="7"/>
      <c r="N7" s="7"/>
      <c r="O7" s="7"/>
      <c r="P7" s="7"/>
      <c r="Q7" s="7"/>
      <c r="R7" s="7"/>
      <c r="S7" s="7"/>
      <c r="T7" s="7"/>
      <c r="U7" s="7"/>
      <c r="V7" s="7"/>
      <c r="W7" s="7"/>
      <c r="X7" s="7"/>
      <c r="Y7" s="7"/>
    </row>
    <row r="8" spans="1:25" ht="16.5" customHeight="1" x14ac:dyDescent="0.25">
      <c r="A8" s="500">
        <v>1</v>
      </c>
      <c r="B8" s="381" t="str">
        <f>IF('[3]8. Seguimiento Cuatrimestral'!B8:B10="","",'[3]8. Seguimiento Cuatrimestral'!B8:B10)</f>
        <v>Direccionamiento Estratégico</v>
      </c>
      <c r="C8" s="381" t="str">
        <f>IF('[3]8. Seguimiento Cuatrimestral'!C8:C10="","",'[3]8. Seguimiento Cuatrimestral'!C8:C10)</f>
        <v>Posibilidad de afectación económica  y reputacional  por información incompleta   o inexacta en los planes, programas y proyectos debido a la falta de seguimiento  y lineamientos</v>
      </c>
      <c r="D8" s="381" t="str">
        <f>IF('[3]8. Seguimiento Cuatrimestral'!D8:D10="","",'[3]8. Seguimiento Cuatrimestral'!D8:D10)</f>
        <v>Estratégico</v>
      </c>
      <c r="E8" s="498">
        <f>'[3]8. Seguimiento Cuatrimestral'!F8:F10</f>
        <v>0</v>
      </c>
      <c r="F8" s="498">
        <f>'[3]8. Seguimiento Cuatrimestral'!J8:J10</f>
        <v>0</v>
      </c>
      <c r="G8" s="498">
        <f>'[3]8. Seguimiento Cuatrimestral'!M8:M10</f>
        <v>1</v>
      </c>
      <c r="H8" s="498">
        <f>'[3]8. Seguimiento Cuatrimestral'!Q8:Q10</f>
        <v>0</v>
      </c>
      <c r="I8" s="498">
        <f>'[3]8. Seguimiento Cuatrimestral'!T8:T10</f>
        <v>0</v>
      </c>
      <c r="J8" s="498">
        <f>'[3]8. Seguimiento Cuatrimestral'!X8:X10</f>
        <v>0</v>
      </c>
      <c r="K8" s="8"/>
      <c r="L8" s="8"/>
      <c r="M8" s="8"/>
      <c r="N8" s="8"/>
      <c r="O8" s="8"/>
      <c r="P8" s="8"/>
      <c r="Q8" s="8"/>
      <c r="R8" s="8"/>
      <c r="S8" s="8"/>
      <c r="T8" s="8"/>
      <c r="U8" s="8"/>
      <c r="V8" s="8"/>
      <c r="W8" s="8"/>
      <c r="X8" s="8"/>
      <c r="Y8" s="8"/>
    </row>
    <row r="9" spans="1:25" ht="16.5" x14ac:dyDescent="0.3">
      <c r="A9" s="500"/>
      <c r="B9" s="381"/>
      <c r="C9" s="381"/>
      <c r="D9" s="381"/>
      <c r="E9" s="499"/>
      <c r="F9" s="499"/>
      <c r="G9" s="499"/>
      <c r="H9" s="499"/>
      <c r="I9" s="499"/>
      <c r="J9" s="499"/>
      <c r="K9" s="1"/>
      <c r="L9" s="1"/>
      <c r="M9" s="1"/>
      <c r="N9" s="1"/>
      <c r="O9" s="1"/>
      <c r="P9" s="1"/>
      <c r="Q9" s="1"/>
      <c r="R9" s="1"/>
      <c r="S9" s="1"/>
      <c r="T9" s="1"/>
      <c r="U9" s="1"/>
      <c r="V9" s="1"/>
      <c r="W9" s="1"/>
      <c r="X9" s="1"/>
      <c r="Y9" s="1"/>
    </row>
    <row r="10" spans="1:25" ht="16.5" x14ac:dyDescent="0.3">
      <c r="A10" s="500"/>
      <c r="B10" s="381"/>
      <c r="C10" s="381"/>
      <c r="D10" s="381"/>
      <c r="E10" s="499"/>
      <c r="F10" s="499"/>
      <c r="G10" s="499"/>
      <c r="H10" s="499"/>
      <c r="I10" s="499"/>
      <c r="J10" s="499"/>
      <c r="K10" s="1"/>
      <c r="L10" s="1"/>
      <c r="M10" s="1"/>
      <c r="N10" s="1"/>
      <c r="O10" s="1"/>
      <c r="P10" s="1"/>
      <c r="Q10" s="1"/>
      <c r="R10" s="1"/>
      <c r="S10" s="1"/>
      <c r="T10" s="1"/>
      <c r="U10" s="1"/>
      <c r="V10" s="1"/>
      <c r="W10" s="1"/>
      <c r="X10" s="1"/>
      <c r="Y10" s="1"/>
    </row>
    <row r="11" spans="1:25" ht="16.5" customHeight="1" x14ac:dyDescent="0.3">
      <c r="A11" s="500">
        <v>2</v>
      </c>
      <c r="B11" s="381" t="str">
        <f>IF('[3]8. Seguimiento Cuatrimestral'!B11:B13="","",'[3]8. Seguimiento Cuatrimestral'!B11:B13)</f>
        <v>Direccionamiento Estratégico</v>
      </c>
      <c r="C11" s="381" t="str">
        <f>IF('[3]8. Seguimiento Cuatrimestral'!C11:C13="","",'[3]8. Seguimiento Cuatrimestral'!C11:C13)</f>
        <v xml:space="preserve">Posibilidad de afectación yreputacional  por  pérdida de la Integridad y disponibilidad de  de la Información digital,debido a  los ataques d en los sitemas de información,fallas técnologicas en infraestructura no administrada por la Entidad.  </v>
      </c>
      <c r="D11" s="381" t="str">
        <f>IF('[3]8. Seguimiento Cuatrimestral'!D11:D13="","",'[3]8. Seguimiento Cuatrimestral'!D11:D13)</f>
        <v>Seguridad de la Información (Pérdida de la Disponibilidad)</v>
      </c>
      <c r="E11" s="498">
        <f>'[3]8. Seguimiento Cuatrimestral'!F11:F13</f>
        <v>0</v>
      </c>
      <c r="F11" s="498">
        <f>'[3]8. Seguimiento Cuatrimestral'!J11:J13</f>
        <v>0</v>
      </c>
      <c r="G11" s="498">
        <f>'[3]8. Seguimiento Cuatrimestral'!M11:M13</f>
        <v>1</v>
      </c>
      <c r="H11" s="498">
        <f>'[3]8. Seguimiento Cuatrimestral'!Q11:Q13</f>
        <v>0</v>
      </c>
      <c r="I11" s="498">
        <f>'[3]8. Seguimiento Cuatrimestral'!T11:T13</f>
        <v>0</v>
      </c>
      <c r="J11" s="498">
        <f>'[3]8. Seguimiento Cuatrimestral'!X11:X13</f>
        <v>0</v>
      </c>
      <c r="K11" s="1"/>
      <c r="L11" s="1"/>
      <c r="M11" s="1"/>
      <c r="N11" s="1"/>
      <c r="O11" s="1"/>
      <c r="P11" s="1"/>
      <c r="Q11" s="1"/>
      <c r="R11" s="1"/>
      <c r="S11" s="1"/>
      <c r="T11" s="1"/>
      <c r="U11" s="1"/>
      <c r="V11" s="1"/>
      <c r="W11" s="1"/>
      <c r="X11" s="1"/>
      <c r="Y11" s="1"/>
    </row>
    <row r="12" spans="1:25" ht="16.5" x14ac:dyDescent="0.3">
      <c r="A12" s="500"/>
      <c r="B12" s="381"/>
      <c r="C12" s="381"/>
      <c r="D12" s="381"/>
      <c r="E12" s="499"/>
      <c r="F12" s="499"/>
      <c r="G12" s="499"/>
      <c r="H12" s="499"/>
      <c r="I12" s="499"/>
      <c r="J12" s="499"/>
      <c r="K12" s="1"/>
      <c r="L12" s="1"/>
      <c r="M12" s="1"/>
      <c r="N12" s="1"/>
      <c r="O12" s="1"/>
      <c r="P12" s="1"/>
      <c r="Q12" s="1"/>
      <c r="R12" s="1"/>
      <c r="S12" s="1"/>
      <c r="T12" s="1"/>
      <c r="U12" s="1"/>
      <c r="V12" s="1"/>
      <c r="W12" s="1"/>
      <c r="X12" s="1"/>
      <c r="Y12" s="1"/>
    </row>
    <row r="13" spans="1:25" ht="16.5" x14ac:dyDescent="0.3">
      <c r="A13" s="500"/>
      <c r="B13" s="381"/>
      <c r="C13" s="381"/>
      <c r="D13" s="381"/>
      <c r="E13" s="499"/>
      <c r="F13" s="499"/>
      <c r="G13" s="499"/>
      <c r="H13" s="499"/>
      <c r="I13" s="499"/>
      <c r="J13" s="499"/>
      <c r="K13" s="1"/>
      <c r="L13" s="1"/>
      <c r="M13" s="1"/>
      <c r="N13" s="1"/>
      <c r="O13" s="1"/>
      <c r="P13" s="1"/>
      <c r="Q13" s="1"/>
      <c r="R13" s="1"/>
      <c r="S13" s="1"/>
      <c r="T13" s="1"/>
      <c r="U13" s="1"/>
      <c r="V13" s="1"/>
      <c r="W13" s="1"/>
      <c r="X13" s="1"/>
      <c r="Y13" s="1"/>
    </row>
    <row r="14" spans="1:25" ht="16.5" customHeight="1" x14ac:dyDescent="0.3">
      <c r="A14" s="500">
        <v>3</v>
      </c>
      <c r="B14" s="381" t="str">
        <f>IF('[3]8. Seguimiento Cuatrimestral'!B14:B16="","",'[3]8. Seguimiento Cuatrimestral'!B14:B16)</f>
        <v>Direccionamiento Estratégico</v>
      </c>
      <c r="C14" s="381" t="str">
        <f>IF('[3]8. Seguimiento Cuatrimestral'!C14:C16="","",'[3]8. Seguimiento Cuatrimestral'!C14:C16)</f>
        <v>. Posibilidad de perdida o daño de los documentos críticos del proceso en medio físico</v>
      </c>
      <c r="D14" s="381" t="str">
        <f>IF('[3]8. Seguimiento Cuatrimestral'!D14:D16="","",'[3]8. Seguimiento Cuatrimestral'!D14:D16)</f>
        <v>Seguridad de la Información (Pérdida de la Disponibilidad)</v>
      </c>
      <c r="E14" s="498">
        <f>'[3]8. Seguimiento Cuatrimestral'!F14:F16</f>
        <v>0</v>
      </c>
      <c r="F14" s="498">
        <f>'[3]8. Seguimiento Cuatrimestral'!J14:J16</f>
        <v>0</v>
      </c>
      <c r="G14" s="498">
        <f>'[3]8. Seguimiento Cuatrimestral'!M14:M16</f>
        <v>1</v>
      </c>
      <c r="H14" s="498">
        <f>'[3]8. Seguimiento Cuatrimestral'!Q14:Q16</f>
        <v>0</v>
      </c>
      <c r="I14" s="498">
        <f>'[3]8. Seguimiento Cuatrimestral'!T14:T16</f>
        <v>0</v>
      </c>
      <c r="J14" s="498">
        <f>'[3]8. Seguimiento Cuatrimestral'!X14:X16</f>
        <v>0</v>
      </c>
      <c r="K14" s="1"/>
      <c r="L14" s="1"/>
      <c r="M14" s="1"/>
      <c r="N14" s="1"/>
      <c r="O14" s="1"/>
      <c r="P14" s="1"/>
      <c r="Q14" s="1"/>
      <c r="R14" s="1"/>
      <c r="S14" s="1"/>
      <c r="T14" s="1"/>
      <c r="U14" s="1"/>
      <c r="V14" s="1"/>
      <c r="W14" s="1"/>
      <c r="X14" s="1"/>
      <c r="Y14" s="1"/>
    </row>
    <row r="15" spans="1:25" ht="16.5" x14ac:dyDescent="0.3">
      <c r="A15" s="500"/>
      <c r="B15" s="381"/>
      <c r="C15" s="381"/>
      <c r="D15" s="381"/>
      <c r="E15" s="499"/>
      <c r="F15" s="499"/>
      <c r="G15" s="499"/>
      <c r="H15" s="499"/>
      <c r="I15" s="499"/>
      <c r="J15" s="499"/>
      <c r="K15" s="1"/>
      <c r="L15" s="1"/>
      <c r="M15" s="1"/>
      <c r="N15" s="1"/>
      <c r="O15" s="1"/>
      <c r="P15" s="1"/>
      <c r="Q15" s="1"/>
      <c r="R15" s="1"/>
      <c r="S15" s="1"/>
      <c r="T15" s="1"/>
      <c r="U15" s="1"/>
      <c r="V15" s="1"/>
      <c r="W15" s="1"/>
      <c r="X15" s="1"/>
      <c r="Y15" s="1"/>
    </row>
    <row r="16" spans="1:25" ht="16.5" x14ac:dyDescent="0.3">
      <c r="A16" s="500"/>
      <c r="B16" s="381"/>
      <c r="C16" s="381"/>
      <c r="D16" s="381"/>
      <c r="E16" s="499"/>
      <c r="F16" s="499"/>
      <c r="G16" s="499"/>
      <c r="H16" s="499"/>
      <c r="I16" s="499"/>
      <c r="J16" s="499"/>
      <c r="K16" s="1"/>
      <c r="L16" s="1"/>
      <c r="M16" s="1"/>
      <c r="N16" s="1"/>
      <c r="O16" s="1"/>
      <c r="P16" s="1"/>
      <c r="Q16" s="1"/>
      <c r="R16" s="1"/>
      <c r="S16" s="1"/>
      <c r="T16" s="1"/>
      <c r="U16" s="1"/>
      <c r="V16" s="1"/>
      <c r="W16" s="1"/>
      <c r="X16" s="1"/>
      <c r="Y16" s="1"/>
    </row>
    <row r="17" spans="1:25" ht="16.5" customHeight="1" x14ac:dyDescent="0.3">
      <c r="A17" s="500">
        <v>4</v>
      </c>
      <c r="B17" s="381" t="str">
        <f>IF('[3]8. Seguimiento Cuatrimestral'!B17:B19="","",'[3]8. Seguimiento Cuatrimestral'!B17:B19)</f>
        <v>Gestión del Conocimiento e Innovación</v>
      </c>
      <c r="C17" s="381" t="str">
        <f>IF('[3]8. Seguimiento Cuatrimestral'!C17:C19="","",'[3]8. Seguimiento Cuatrimestral'!C17:C19)</f>
        <v>Posibilidad de afectación reputacional debido al incumplimiento en las metas institucionales e insatisfacción de los grupos de valor por el desconocimiento de los lineamientos establecidos en la entidad para conservar el conocimiento tácito y explícito y por el no diligenciamiento del formato 02-FR-11 "Entrevista para la Conservación del Conocimiento" por parte de funcionarios que presentan situaciones administrativas de retiro definitivo, encargo y reubicación</v>
      </c>
      <c r="D17" s="381" t="str">
        <f>IF('[3]8. Seguimiento Cuatrimestral'!D17:D19="","",'[3]8. Seguimiento Cuatrimestral'!D17:D19)</f>
        <v>Fuga de Capital Intelectual</v>
      </c>
      <c r="E17" s="498" t="str">
        <f>'[3]8. Seguimiento Cuatrimestral'!F17:F19</f>
        <v>|100</v>
      </c>
      <c r="F17" s="498">
        <f>'[3]8. Seguimiento Cuatrimestral'!J17:J19</f>
        <v>0</v>
      </c>
      <c r="G17" s="498">
        <f>'[3]8. Seguimiento Cuatrimestral'!M17:M19</f>
        <v>1</v>
      </c>
      <c r="H17" s="498">
        <f>'[3]8. Seguimiento Cuatrimestral'!Q17:Q19</f>
        <v>0</v>
      </c>
      <c r="I17" s="498">
        <f>'[3]8. Seguimiento Cuatrimestral'!T17:T19</f>
        <v>0</v>
      </c>
      <c r="J17" s="498">
        <f>'[3]8. Seguimiento Cuatrimestral'!X17:X19</f>
        <v>0</v>
      </c>
      <c r="K17" s="1"/>
      <c r="L17" s="1"/>
      <c r="M17" s="1"/>
      <c r="N17" s="1"/>
      <c r="O17" s="1"/>
      <c r="P17" s="1"/>
      <c r="Q17" s="1"/>
      <c r="R17" s="1"/>
      <c r="S17" s="1"/>
      <c r="T17" s="1"/>
      <c r="U17" s="1"/>
      <c r="V17" s="1"/>
      <c r="W17" s="1"/>
      <c r="X17" s="1"/>
      <c r="Y17" s="1"/>
    </row>
    <row r="18" spans="1:25" ht="16.5" x14ac:dyDescent="0.3">
      <c r="A18" s="500"/>
      <c r="B18" s="381"/>
      <c r="C18" s="381"/>
      <c r="D18" s="381"/>
      <c r="E18" s="499"/>
      <c r="F18" s="499"/>
      <c r="G18" s="499"/>
      <c r="H18" s="499"/>
      <c r="I18" s="499"/>
      <c r="J18" s="499"/>
      <c r="K18" s="1"/>
      <c r="L18" s="1"/>
      <c r="M18" s="1"/>
      <c r="N18" s="1"/>
      <c r="O18" s="1"/>
      <c r="P18" s="1"/>
      <c r="Q18" s="1"/>
      <c r="R18" s="1"/>
      <c r="S18" s="1"/>
      <c r="T18" s="1"/>
      <c r="U18" s="1"/>
      <c r="V18" s="1"/>
      <c r="W18" s="1"/>
      <c r="X18" s="1"/>
      <c r="Y18" s="1"/>
    </row>
    <row r="19" spans="1:25" ht="16.5" x14ac:dyDescent="0.3">
      <c r="A19" s="500"/>
      <c r="B19" s="381"/>
      <c r="C19" s="381"/>
      <c r="D19" s="381"/>
      <c r="E19" s="499"/>
      <c r="F19" s="499"/>
      <c r="G19" s="499"/>
      <c r="H19" s="499"/>
      <c r="I19" s="499"/>
      <c r="J19" s="499"/>
      <c r="K19" s="1"/>
      <c r="L19" s="1"/>
      <c r="M19" s="1"/>
      <c r="N19" s="1"/>
      <c r="O19" s="1"/>
      <c r="P19" s="1"/>
      <c r="Q19" s="1"/>
      <c r="R19" s="1"/>
      <c r="S19" s="1"/>
      <c r="T19" s="1"/>
      <c r="U19" s="1"/>
      <c r="V19" s="1"/>
      <c r="W19" s="1"/>
      <c r="X19" s="1"/>
      <c r="Y19" s="1"/>
    </row>
    <row r="20" spans="1:25" ht="16.5" customHeight="1" x14ac:dyDescent="0.3">
      <c r="A20" s="500">
        <v>5</v>
      </c>
      <c r="B20" s="381" t="str">
        <f>IF('[3]8. Seguimiento Cuatrimestral'!B20:B22="","",'[3]8. Seguimiento Cuatrimestral'!B20:B22)</f>
        <v>Gestión del Conocimiento e Innovación</v>
      </c>
      <c r="C20" s="381" t="str">
        <f>IF('[3]8. Seguimiento Cuatrimestral'!C20:C22="","",'[3]8. Seguimiento Cuatrimestral'!C20:C22)</f>
        <v>Posibilidad de afectación reputacional debido al incumplimiento en las metas del proceso e insatisfacción de los grupos de valor por debilidades en el almacenamiento de los documentos producidos por los funcionarios y colaboradores de la Dirección de Gestión del Conocimiento e Innovación</v>
      </c>
      <c r="D20" s="381" t="str">
        <f>IF('[3]8. Seguimiento Cuatrimestral'!D20:D22="","",'[3]8. Seguimiento Cuatrimestral'!D20:D22)</f>
        <v>Seguridad de la Información (Pérdida de la Disponibilidad)</v>
      </c>
      <c r="E20" s="498">
        <f>'[3]8. Seguimiento Cuatrimestral'!F20:F22</f>
        <v>0</v>
      </c>
      <c r="F20" s="498">
        <f>'[3]8. Seguimiento Cuatrimestral'!J20:J22</f>
        <v>0</v>
      </c>
      <c r="G20" s="498">
        <f>'[3]8. Seguimiento Cuatrimestral'!M20:M22</f>
        <v>1</v>
      </c>
      <c r="H20" s="498">
        <f>'[3]8. Seguimiento Cuatrimestral'!Q20:Q22</f>
        <v>0</v>
      </c>
      <c r="I20" s="498">
        <f>'[3]8. Seguimiento Cuatrimestral'!T20:T22</f>
        <v>0</v>
      </c>
      <c r="J20" s="498">
        <f>'[3]8. Seguimiento Cuatrimestral'!X20:X22</f>
        <v>0</v>
      </c>
      <c r="K20" s="1"/>
      <c r="L20" s="1"/>
      <c r="M20" s="1"/>
      <c r="N20" s="1"/>
      <c r="O20" s="1"/>
      <c r="P20" s="1"/>
      <c r="Q20" s="1"/>
      <c r="R20" s="1"/>
      <c r="S20" s="1"/>
      <c r="T20" s="1"/>
      <c r="U20" s="1"/>
      <c r="V20" s="1"/>
      <c r="W20" s="1"/>
      <c r="X20" s="1"/>
      <c r="Y20" s="1"/>
    </row>
    <row r="21" spans="1:25" ht="16.5" x14ac:dyDescent="0.3">
      <c r="A21" s="500"/>
      <c r="B21" s="381"/>
      <c r="C21" s="381"/>
      <c r="D21" s="381"/>
      <c r="E21" s="499"/>
      <c r="F21" s="499"/>
      <c r="G21" s="499"/>
      <c r="H21" s="499"/>
      <c r="I21" s="499"/>
      <c r="J21" s="499"/>
      <c r="K21" s="1"/>
      <c r="L21" s="1"/>
      <c r="M21" s="1"/>
      <c r="N21" s="1"/>
      <c r="O21" s="1"/>
      <c r="P21" s="1"/>
      <c r="Q21" s="1"/>
      <c r="R21" s="1"/>
      <c r="S21" s="1"/>
      <c r="T21" s="1"/>
      <c r="U21" s="1"/>
      <c r="V21" s="1"/>
      <c r="W21" s="1"/>
      <c r="X21" s="1"/>
      <c r="Y21" s="1"/>
    </row>
    <row r="22" spans="1:25" ht="16.5" x14ac:dyDescent="0.3">
      <c r="A22" s="500"/>
      <c r="B22" s="381"/>
      <c r="C22" s="381"/>
      <c r="D22" s="381"/>
      <c r="E22" s="499"/>
      <c r="F22" s="499"/>
      <c r="G22" s="499"/>
      <c r="H22" s="499"/>
      <c r="I22" s="499"/>
      <c r="J22" s="499"/>
      <c r="K22" s="1"/>
      <c r="L22" s="1"/>
      <c r="M22" s="1"/>
      <c r="N22" s="1"/>
      <c r="O22" s="1"/>
      <c r="P22" s="1"/>
      <c r="Q22" s="1"/>
      <c r="R22" s="1"/>
      <c r="S22" s="1"/>
      <c r="T22" s="1"/>
      <c r="U22" s="1"/>
      <c r="V22" s="1"/>
      <c r="W22" s="1"/>
      <c r="X22" s="1"/>
      <c r="Y22" s="1"/>
    </row>
    <row r="23" spans="1:25" ht="16.5" customHeight="1" x14ac:dyDescent="0.3">
      <c r="A23" s="500">
        <v>6</v>
      </c>
      <c r="B23" s="381" t="str">
        <f>IF('[3]8. Seguimiento Cuatrimestral'!B23:B25="","",'[3]8. Seguimiento Cuatrimestral'!B23:B25)</f>
        <v/>
      </c>
      <c r="C23" s="381" t="str">
        <f>IF('[3]8. Seguimiento Cuatrimestral'!C23:C25="","",'[3]8. Seguimiento Cuatrimestral'!C23:C25)</f>
        <v/>
      </c>
      <c r="D23" s="381" t="str">
        <f>IF('[3]8. Seguimiento Cuatrimestral'!D23:D25="","",'[3]8. Seguimiento Cuatrimestral'!D23:D25)</f>
        <v/>
      </c>
      <c r="E23" s="498">
        <f>'[3]8. Seguimiento Cuatrimestral'!F23:F25</f>
        <v>0</v>
      </c>
      <c r="F23" s="498">
        <f>'[3]8. Seguimiento Cuatrimestral'!J23:J25</f>
        <v>0</v>
      </c>
      <c r="G23" s="498">
        <f>'[3]8. Seguimiento Cuatrimestral'!M23:M25</f>
        <v>0</v>
      </c>
      <c r="H23" s="498">
        <f>'[3]8. Seguimiento Cuatrimestral'!Q23:Q25</f>
        <v>0</v>
      </c>
      <c r="I23" s="498">
        <f>'[3]8. Seguimiento Cuatrimestral'!T23:T25</f>
        <v>0</v>
      </c>
      <c r="J23" s="498">
        <f>'[3]8. Seguimiento Cuatrimestral'!X23:X25</f>
        <v>0</v>
      </c>
      <c r="K23" s="1"/>
      <c r="L23" s="1"/>
      <c r="M23" s="1"/>
      <c r="N23" s="1"/>
      <c r="O23" s="1"/>
      <c r="P23" s="1"/>
      <c r="Q23" s="1"/>
      <c r="R23" s="1"/>
      <c r="S23" s="1"/>
      <c r="T23" s="1"/>
      <c r="U23" s="1"/>
      <c r="V23" s="1"/>
      <c r="W23" s="1"/>
      <c r="X23" s="1"/>
      <c r="Y23" s="1"/>
    </row>
    <row r="24" spans="1:25" ht="16.5" x14ac:dyDescent="0.3">
      <c r="A24" s="500"/>
      <c r="B24" s="381"/>
      <c r="C24" s="381"/>
      <c r="D24" s="381"/>
      <c r="E24" s="499"/>
      <c r="F24" s="499"/>
      <c r="G24" s="499"/>
      <c r="H24" s="499"/>
      <c r="I24" s="499"/>
      <c r="J24" s="499"/>
      <c r="K24" s="1"/>
      <c r="L24" s="1"/>
      <c r="M24" s="1"/>
      <c r="N24" s="1"/>
      <c r="O24" s="1"/>
      <c r="P24" s="1"/>
      <c r="Q24" s="1"/>
      <c r="R24" s="1"/>
      <c r="S24" s="1"/>
      <c r="T24" s="1"/>
      <c r="U24" s="1"/>
      <c r="V24" s="1"/>
      <c r="W24" s="1"/>
      <c r="X24" s="1"/>
      <c r="Y24" s="1"/>
    </row>
    <row r="25" spans="1:25" ht="16.5" x14ac:dyDescent="0.3">
      <c r="A25" s="500"/>
      <c r="B25" s="381"/>
      <c r="C25" s="381"/>
      <c r="D25" s="381"/>
      <c r="E25" s="499"/>
      <c r="F25" s="499"/>
      <c r="G25" s="499"/>
      <c r="H25" s="499"/>
      <c r="I25" s="499"/>
      <c r="J25" s="499"/>
      <c r="K25" s="1"/>
      <c r="L25" s="1"/>
      <c r="M25" s="1"/>
      <c r="N25" s="1"/>
      <c r="O25" s="1"/>
      <c r="P25" s="1"/>
      <c r="Q25" s="1"/>
      <c r="R25" s="1"/>
      <c r="S25" s="1"/>
      <c r="T25" s="1"/>
      <c r="U25" s="1"/>
      <c r="V25" s="1"/>
      <c r="W25" s="1"/>
      <c r="X25" s="1"/>
      <c r="Y25" s="1"/>
    </row>
    <row r="26" spans="1:25" ht="16.5" customHeight="1" x14ac:dyDescent="0.3">
      <c r="A26" s="500">
        <v>7</v>
      </c>
      <c r="B26" s="381" t="str">
        <f>IF('[3]8. Seguimiento Cuatrimestral'!B26:B28="","",'[3]8. Seguimiento Cuatrimestral'!B26:B28)</f>
        <v/>
      </c>
      <c r="C26" s="381" t="str">
        <f>IF('[3]8. Seguimiento Cuatrimestral'!C26:C28="","",'[3]8. Seguimiento Cuatrimestral'!C26:C28)</f>
        <v/>
      </c>
      <c r="D26" s="381" t="str">
        <f>IF('[3]8. Seguimiento Cuatrimestral'!D26:D28="","",'[3]8. Seguimiento Cuatrimestral'!D26:D28)</f>
        <v/>
      </c>
      <c r="E26" s="498">
        <f>'[3]8. Seguimiento Cuatrimestral'!F26:F28</f>
        <v>0</v>
      </c>
      <c r="F26" s="498">
        <f>'[3]8. Seguimiento Cuatrimestral'!J26:J28</f>
        <v>0</v>
      </c>
      <c r="G26" s="498">
        <f>'[3]8. Seguimiento Cuatrimestral'!M26:M28</f>
        <v>0</v>
      </c>
      <c r="H26" s="498">
        <f>'[3]8. Seguimiento Cuatrimestral'!Q26:Q28</f>
        <v>0</v>
      </c>
      <c r="I26" s="498">
        <f>'[3]8. Seguimiento Cuatrimestral'!T26:T28</f>
        <v>0</v>
      </c>
      <c r="J26" s="498">
        <f>'[3]8. Seguimiento Cuatrimestral'!X26:X28</f>
        <v>0</v>
      </c>
      <c r="K26" s="1"/>
      <c r="L26" s="1"/>
      <c r="M26" s="1"/>
      <c r="N26" s="1"/>
      <c r="O26" s="1"/>
      <c r="P26" s="1"/>
      <c r="Q26" s="1"/>
      <c r="R26" s="1"/>
      <c r="S26" s="1"/>
      <c r="T26" s="1"/>
      <c r="U26" s="1"/>
      <c r="V26" s="1"/>
      <c r="W26" s="1"/>
      <c r="X26" s="1"/>
      <c r="Y26" s="1"/>
    </row>
    <row r="27" spans="1:25" ht="16.5" x14ac:dyDescent="0.3">
      <c r="A27" s="500"/>
      <c r="B27" s="381"/>
      <c r="C27" s="381"/>
      <c r="D27" s="381"/>
      <c r="E27" s="499"/>
      <c r="F27" s="499"/>
      <c r="G27" s="499"/>
      <c r="H27" s="499"/>
      <c r="I27" s="499"/>
      <c r="J27" s="499"/>
      <c r="K27" s="1"/>
      <c r="L27" s="1"/>
      <c r="M27" s="1"/>
      <c r="N27" s="1"/>
      <c r="O27" s="1"/>
      <c r="P27" s="1"/>
      <c r="Q27" s="1"/>
      <c r="R27" s="1"/>
      <c r="S27" s="1"/>
      <c r="T27" s="1"/>
      <c r="U27" s="1"/>
      <c r="V27" s="1"/>
      <c r="W27" s="1"/>
      <c r="X27" s="1"/>
      <c r="Y27" s="1"/>
    </row>
    <row r="28" spans="1:25" ht="16.5" x14ac:dyDescent="0.3">
      <c r="A28" s="500"/>
      <c r="B28" s="381"/>
      <c r="C28" s="381"/>
      <c r="D28" s="381"/>
      <c r="E28" s="499"/>
      <c r="F28" s="499"/>
      <c r="G28" s="499"/>
      <c r="H28" s="499"/>
      <c r="I28" s="499"/>
      <c r="J28" s="499"/>
      <c r="K28" s="1"/>
      <c r="L28" s="1"/>
      <c r="M28" s="1"/>
      <c r="N28" s="1"/>
      <c r="O28" s="1"/>
      <c r="P28" s="1"/>
      <c r="Q28" s="1"/>
      <c r="R28" s="1"/>
      <c r="S28" s="1"/>
      <c r="T28" s="1"/>
      <c r="U28" s="1"/>
      <c r="V28" s="1"/>
      <c r="W28" s="1"/>
      <c r="X28" s="1"/>
      <c r="Y28" s="1"/>
    </row>
    <row r="29" spans="1:25" ht="16.5" customHeight="1" x14ac:dyDescent="0.3">
      <c r="A29" s="500">
        <v>8</v>
      </c>
      <c r="B29" s="381" t="str">
        <f>IF('[3]8. Seguimiento Cuatrimestral'!B29:B31="","",'[3]8. Seguimiento Cuatrimestral'!B29:B31)</f>
        <v/>
      </c>
      <c r="C29" s="381" t="str">
        <f>IF('[3]8. Seguimiento Cuatrimestral'!C29:C31="","",'[3]8. Seguimiento Cuatrimestral'!C29:C31)</f>
        <v/>
      </c>
      <c r="D29" s="381" t="str">
        <f>IF('[3]8. Seguimiento Cuatrimestral'!D29:D31="","",'[3]8. Seguimiento Cuatrimestral'!D29:D31)</f>
        <v/>
      </c>
      <c r="E29" s="498">
        <f>'[3]8. Seguimiento Cuatrimestral'!F29:F31</f>
        <v>0</v>
      </c>
      <c r="F29" s="498">
        <f>'[3]8. Seguimiento Cuatrimestral'!J29:J31</f>
        <v>0</v>
      </c>
      <c r="G29" s="498">
        <f>'[3]8. Seguimiento Cuatrimestral'!M29:M31</f>
        <v>0</v>
      </c>
      <c r="H29" s="498">
        <f>'[3]8. Seguimiento Cuatrimestral'!Q29:Q31</f>
        <v>0</v>
      </c>
      <c r="I29" s="498">
        <f>'[3]8. Seguimiento Cuatrimestral'!T29:T31</f>
        <v>0</v>
      </c>
      <c r="J29" s="498">
        <f>'[3]8. Seguimiento Cuatrimestral'!X29:X31</f>
        <v>0</v>
      </c>
      <c r="K29" s="1"/>
      <c r="L29" s="1"/>
      <c r="M29" s="1"/>
      <c r="N29" s="1"/>
      <c r="O29" s="1"/>
      <c r="P29" s="1"/>
      <c r="Q29" s="1"/>
      <c r="R29" s="1"/>
      <c r="S29" s="1"/>
      <c r="T29" s="1"/>
      <c r="U29" s="1"/>
      <c r="V29" s="1"/>
      <c r="W29" s="1"/>
      <c r="X29" s="1"/>
      <c r="Y29" s="1"/>
    </row>
    <row r="30" spans="1:25" ht="16.5" x14ac:dyDescent="0.3">
      <c r="A30" s="500"/>
      <c r="B30" s="381"/>
      <c r="C30" s="381"/>
      <c r="D30" s="381"/>
      <c r="E30" s="499"/>
      <c r="F30" s="499"/>
      <c r="G30" s="499"/>
      <c r="H30" s="499"/>
      <c r="I30" s="499"/>
      <c r="J30" s="499"/>
      <c r="K30" s="1"/>
      <c r="L30" s="1"/>
      <c r="M30" s="1"/>
      <c r="N30" s="1"/>
      <c r="O30" s="1"/>
      <c r="P30" s="1"/>
      <c r="Q30" s="1"/>
      <c r="R30" s="1"/>
      <c r="S30" s="1"/>
      <c r="T30" s="1"/>
      <c r="U30" s="1"/>
      <c r="V30" s="1"/>
      <c r="W30" s="1"/>
      <c r="X30" s="1"/>
      <c r="Y30" s="1"/>
    </row>
    <row r="31" spans="1:25" ht="16.5" x14ac:dyDescent="0.3">
      <c r="A31" s="500"/>
      <c r="B31" s="381"/>
      <c r="C31" s="381"/>
      <c r="D31" s="381"/>
      <c r="E31" s="499"/>
      <c r="F31" s="499"/>
      <c r="G31" s="499"/>
      <c r="H31" s="499"/>
      <c r="I31" s="499"/>
      <c r="J31" s="499"/>
      <c r="K31" s="1"/>
      <c r="L31" s="1"/>
      <c r="M31" s="1"/>
      <c r="N31" s="1"/>
      <c r="O31" s="1"/>
      <c r="P31" s="1"/>
      <c r="Q31" s="1"/>
      <c r="R31" s="1"/>
      <c r="S31" s="1"/>
      <c r="T31" s="1"/>
      <c r="U31" s="1"/>
      <c r="V31" s="1"/>
      <c r="W31" s="1"/>
      <c r="X31" s="1"/>
      <c r="Y31" s="1"/>
    </row>
    <row r="32" spans="1:25" ht="16.5" customHeight="1" x14ac:dyDescent="0.3">
      <c r="A32" s="500">
        <v>9</v>
      </c>
      <c r="B32" s="381" t="str">
        <f>IF('[3]8. Seguimiento Cuatrimestral'!B32:B34="","",'[3]8. Seguimiento Cuatrimestral'!B32:B34)</f>
        <v/>
      </c>
      <c r="C32" s="381" t="str">
        <f>IF('[3]8. Seguimiento Cuatrimestral'!C32:C34="","",'[3]8. Seguimiento Cuatrimestral'!C32:C34)</f>
        <v/>
      </c>
      <c r="D32" s="381" t="str">
        <f>IF('[3]8. Seguimiento Cuatrimestral'!D32:D34="","",'[3]8. Seguimiento Cuatrimestral'!D32:D34)</f>
        <v/>
      </c>
      <c r="E32" s="498">
        <f>'[3]8. Seguimiento Cuatrimestral'!F32:F34</f>
        <v>0</v>
      </c>
      <c r="F32" s="498">
        <f>'[3]8. Seguimiento Cuatrimestral'!J32:J34</f>
        <v>0</v>
      </c>
      <c r="G32" s="498">
        <f>'[3]8. Seguimiento Cuatrimestral'!M32:M34</f>
        <v>0</v>
      </c>
      <c r="H32" s="498">
        <f>'[3]8. Seguimiento Cuatrimestral'!Q32:Q34</f>
        <v>0</v>
      </c>
      <c r="I32" s="498">
        <f>'[3]8. Seguimiento Cuatrimestral'!T32:T34</f>
        <v>0</v>
      </c>
      <c r="J32" s="498">
        <f>'[3]8. Seguimiento Cuatrimestral'!X32:X34</f>
        <v>0</v>
      </c>
      <c r="K32" s="1"/>
      <c r="L32" s="1"/>
      <c r="M32" s="1"/>
      <c r="N32" s="1"/>
      <c r="O32" s="1"/>
      <c r="P32" s="1"/>
      <c r="Q32" s="1"/>
      <c r="R32" s="1"/>
      <c r="S32" s="1"/>
      <c r="T32" s="1"/>
      <c r="U32" s="1"/>
      <c r="V32" s="1"/>
      <c r="W32" s="1"/>
      <c r="X32" s="1"/>
      <c r="Y32" s="1"/>
    </row>
    <row r="33" spans="1:25" ht="16.5" x14ac:dyDescent="0.3">
      <c r="A33" s="500"/>
      <c r="B33" s="381"/>
      <c r="C33" s="381"/>
      <c r="D33" s="381"/>
      <c r="E33" s="499"/>
      <c r="F33" s="499"/>
      <c r="G33" s="499"/>
      <c r="H33" s="499"/>
      <c r="I33" s="499"/>
      <c r="J33" s="499"/>
      <c r="K33" s="1"/>
      <c r="L33" s="1"/>
      <c r="M33" s="1"/>
      <c r="N33" s="1"/>
      <c r="O33" s="1"/>
      <c r="P33" s="1"/>
      <c r="Q33" s="1"/>
      <c r="R33" s="1"/>
      <c r="S33" s="1"/>
      <c r="T33" s="1"/>
      <c r="U33" s="1"/>
      <c r="V33" s="1"/>
      <c r="W33" s="1"/>
      <c r="X33" s="1"/>
      <c r="Y33" s="1"/>
    </row>
    <row r="34" spans="1:25" ht="16.5" x14ac:dyDescent="0.3">
      <c r="A34" s="500"/>
      <c r="B34" s="381"/>
      <c r="C34" s="381"/>
      <c r="D34" s="381"/>
      <c r="E34" s="499"/>
      <c r="F34" s="499"/>
      <c r="G34" s="499"/>
      <c r="H34" s="499"/>
      <c r="I34" s="499"/>
      <c r="J34" s="499"/>
      <c r="K34" s="1"/>
      <c r="L34" s="1"/>
      <c r="M34" s="1"/>
      <c r="N34" s="1"/>
      <c r="O34" s="1"/>
      <c r="P34" s="1"/>
      <c r="Q34" s="1"/>
      <c r="R34" s="1"/>
      <c r="S34" s="1"/>
      <c r="T34" s="1"/>
      <c r="U34" s="1"/>
      <c r="V34" s="1"/>
      <c r="W34" s="1"/>
      <c r="X34" s="1"/>
      <c r="Y34" s="1"/>
    </row>
    <row r="35" spans="1:25" ht="16.5" customHeight="1" x14ac:dyDescent="0.3">
      <c r="A35" s="500">
        <v>10</v>
      </c>
      <c r="B35" s="381" t="str">
        <f>IF('[3]8. Seguimiento Cuatrimestral'!B35:B37="","",'[3]8. Seguimiento Cuatrimestral'!B35:B37)</f>
        <v/>
      </c>
      <c r="C35" s="381" t="str">
        <f>IF('[3]8. Seguimiento Cuatrimestral'!C35:C37="","",'[3]8. Seguimiento Cuatrimestral'!C35:C37)</f>
        <v/>
      </c>
      <c r="D35" s="381" t="str">
        <f>IF('[3]8. Seguimiento Cuatrimestral'!D35:D37="","",'[3]8. Seguimiento Cuatrimestral'!D35:D37)</f>
        <v/>
      </c>
      <c r="E35" s="498">
        <f>'[3]8. Seguimiento Cuatrimestral'!F35:F37</f>
        <v>0</v>
      </c>
      <c r="F35" s="498">
        <f>'[3]8. Seguimiento Cuatrimestral'!J35:J37</f>
        <v>0</v>
      </c>
      <c r="G35" s="498">
        <f>'[3]8. Seguimiento Cuatrimestral'!M35:M37</f>
        <v>0</v>
      </c>
      <c r="H35" s="498">
        <f>'[3]8. Seguimiento Cuatrimestral'!Q35:Q37</f>
        <v>0</v>
      </c>
      <c r="I35" s="498">
        <f>'[3]8. Seguimiento Cuatrimestral'!T35:T37</f>
        <v>0</v>
      </c>
      <c r="J35" s="498">
        <f>'[3]8. Seguimiento Cuatrimestral'!X35:X37</f>
        <v>0</v>
      </c>
      <c r="K35" s="1"/>
      <c r="L35" s="1"/>
      <c r="M35" s="1"/>
      <c r="N35" s="1"/>
      <c r="O35" s="1"/>
      <c r="P35" s="1"/>
      <c r="Q35" s="1"/>
      <c r="R35" s="1"/>
      <c r="S35" s="1"/>
      <c r="T35" s="1"/>
      <c r="U35" s="1"/>
      <c r="V35" s="1"/>
      <c r="W35" s="1"/>
      <c r="X35" s="1"/>
      <c r="Y35" s="1"/>
    </row>
    <row r="36" spans="1:25" ht="16.5" x14ac:dyDescent="0.3">
      <c r="A36" s="500"/>
      <c r="B36" s="381"/>
      <c r="C36" s="381"/>
      <c r="D36" s="381"/>
      <c r="E36" s="499"/>
      <c r="F36" s="499"/>
      <c r="G36" s="499"/>
      <c r="H36" s="499"/>
      <c r="I36" s="499"/>
      <c r="J36" s="499"/>
      <c r="K36" s="1"/>
      <c r="L36" s="1"/>
      <c r="M36" s="1"/>
      <c r="N36" s="1"/>
      <c r="O36" s="1"/>
      <c r="P36" s="1"/>
      <c r="Q36" s="1"/>
      <c r="R36" s="1"/>
      <c r="S36" s="1"/>
      <c r="T36" s="1"/>
      <c r="U36" s="1"/>
      <c r="V36" s="1"/>
      <c r="W36" s="1"/>
      <c r="X36" s="1"/>
      <c r="Y36" s="1"/>
    </row>
    <row r="37" spans="1:25" ht="16.5" x14ac:dyDescent="0.3">
      <c r="A37" s="500"/>
      <c r="B37" s="381"/>
      <c r="C37" s="381"/>
      <c r="D37" s="381"/>
      <c r="E37" s="499"/>
      <c r="F37" s="499"/>
      <c r="G37" s="499"/>
      <c r="H37" s="499"/>
      <c r="I37" s="499"/>
      <c r="J37" s="499"/>
      <c r="K37" s="1"/>
      <c r="L37" s="1"/>
      <c r="M37" s="1"/>
      <c r="N37" s="1"/>
      <c r="O37" s="1"/>
      <c r="P37" s="1"/>
      <c r="Q37" s="1"/>
      <c r="R37" s="1"/>
      <c r="S37" s="1"/>
      <c r="T37" s="1"/>
      <c r="U37" s="1"/>
      <c r="V37" s="1"/>
      <c r="W37" s="1"/>
      <c r="X37" s="1"/>
      <c r="Y37" s="1"/>
    </row>
    <row r="38" spans="1:25" ht="16.5" customHeight="1" x14ac:dyDescent="0.3">
      <c r="A38" s="500">
        <v>11</v>
      </c>
      <c r="B38" s="381" t="str">
        <f>IF('[3]8. Seguimiento Cuatrimestral'!B38:B40="","",'[3]8. Seguimiento Cuatrimestral'!B38:B40)</f>
        <v/>
      </c>
      <c r="C38" s="381" t="str">
        <f>IF('[3]8. Seguimiento Cuatrimestral'!C38:C40="","",'[3]8. Seguimiento Cuatrimestral'!C38:C40)</f>
        <v/>
      </c>
      <c r="D38" s="381" t="str">
        <f>IF('[3]8. Seguimiento Cuatrimestral'!D38:D40="","",'[3]8. Seguimiento Cuatrimestral'!D38:D40)</f>
        <v/>
      </c>
      <c r="E38" s="498">
        <f>'[3]8. Seguimiento Cuatrimestral'!F38:F40</f>
        <v>0</v>
      </c>
      <c r="F38" s="498">
        <f>'[3]8. Seguimiento Cuatrimestral'!J38:J40</f>
        <v>0</v>
      </c>
      <c r="G38" s="498">
        <f>'[3]8. Seguimiento Cuatrimestral'!M38:M40</f>
        <v>0</v>
      </c>
      <c r="H38" s="498">
        <f>'[3]8. Seguimiento Cuatrimestral'!Q38:Q40</f>
        <v>0</v>
      </c>
      <c r="I38" s="498">
        <f>'[3]8. Seguimiento Cuatrimestral'!T38:T40</f>
        <v>0</v>
      </c>
      <c r="J38" s="498">
        <f>'[3]8. Seguimiento Cuatrimestral'!X38:X40</f>
        <v>0</v>
      </c>
      <c r="K38" s="1"/>
      <c r="L38" s="1"/>
      <c r="M38" s="1"/>
      <c r="N38" s="1"/>
      <c r="O38" s="1"/>
      <c r="P38" s="1"/>
      <c r="Q38" s="1"/>
      <c r="R38" s="1"/>
      <c r="S38" s="1"/>
      <c r="T38" s="1"/>
      <c r="U38" s="1"/>
      <c r="V38" s="1"/>
      <c r="W38" s="1"/>
      <c r="X38" s="1"/>
      <c r="Y38" s="1"/>
    </row>
    <row r="39" spans="1:25" ht="16.5" x14ac:dyDescent="0.3">
      <c r="A39" s="500"/>
      <c r="B39" s="381"/>
      <c r="C39" s="381"/>
      <c r="D39" s="381"/>
      <c r="E39" s="499"/>
      <c r="F39" s="499"/>
      <c r="G39" s="499"/>
      <c r="H39" s="499"/>
      <c r="I39" s="499"/>
      <c r="J39" s="499"/>
      <c r="K39" s="1"/>
      <c r="L39" s="1"/>
      <c r="M39" s="1"/>
      <c r="N39" s="1"/>
      <c r="O39" s="1"/>
      <c r="P39" s="1"/>
      <c r="Q39" s="1"/>
      <c r="R39" s="1"/>
      <c r="S39" s="1"/>
      <c r="T39" s="1"/>
      <c r="U39" s="1"/>
      <c r="V39" s="1"/>
      <c r="W39" s="1"/>
      <c r="X39" s="1"/>
      <c r="Y39" s="1"/>
    </row>
    <row r="40" spans="1:25" ht="16.5" x14ac:dyDescent="0.3">
      <c r="A40" s="500"/>
      <c r="B40" s="381"/>
      <c r="C40" s="381"/>
      <c r="D40" s="381"/>
      <c r="E40" s="499"/>
      <c r="F40" s="499"/>
      <c r="G40" s="499"/>
      <c r="H40" s="499"/>
      <c r="I40" s="499"/>
      <c r="J40" s="499"/>
      <c r="K40" s="1"/>
      <c r="L40" s="1"/>
      <c r="M40" s="1"/>
      <c r="N40" s="1"/>
      <c r="O40" s="1"/>
      <c r="P40" s="1"/>
      <c r="Q40" s="1"/>
      <c r="R40" s="1"/>
      <c r="S40" s="1"/>
      <c r="T40" s="1"/>
      <c r="U40" s="1"/>
      <c r="V40" s="1"/>
      <c r="W40" s="1"/>
      <c r="X40" s="1"/>
      <c r="Y40" s="1"/>
    </row>
    <row r="41" spans="1:25" ht="16.5" customHeight="1" x14ac:dyDescent="0.3">
      <c r="A41" s="500">
        <v>12</v>
      </c>
      <c r="B41" s="381" t="str">
        <f>IF('[3]8. Seguimiento Cuatrimestral'!B41:B43="","",'[3]8. Seguimiento Cuatrimestral'!B41:B43)</f>
        <v/>
      </c>
      <c r="C41" s="381" t="str">
        <f>IF('[3]8. Seguimiento Cuatrimestral'!C41:C43="","",'[3]8. Seguimiento Cuatrimestral'!C41:C43)</f>
        <v/>
      </c>
      <c r="D41" s="381" t="str">
        <f>IF('[3]8. Seguimiento Cuatrimestral'!D41:D43="","",'[3]8. Seguimiento Cuatrimestral'!D41:D43)</f>
        <v/>
      </c>
      <c r="E41" s="498">
        <f>'[3]8. Seguimiento Cuatrimestral'!F41:F43</f>
        <v>0</v>
      </c>
      <c r="F41" s="498">
        <f>'[3]8. Seguimiento Cuatrimestral'!J41:J43</f>
        <v>0</v>
      </c>
      <c r="G41" s="498">
        <f>'[3]8. Seguimiento Cuatrimestral'!M41:M43</f>
        <v>0</v>
      </c>
      <c r="H41" s="498">
        <f>'[3]8. Seguimiento Cuatrimestral'!Q41:Q43</f>
        <v>0</v>
      </c>
      <c r="I41" s="498">
        <f>'[3]8. Seguimiento Cuatrimestral'!T41:T43</f>
        <v>0</v>
      </c>
      <c r="J41" s="498">
        <f>'[3]8. Seguimiento Cuatrimestral'!X41:X43</f>
        <v>0</v>
      </c>
      <c r="K41" s="1"/>
      <c r="L41" s="1"/>
      <c r="M41" s="1"/>
      <c r="N41" s="1"/>
      <c r="O41" s="1"/>
      <c r="P41" s="1"/>
      <c r="Q41" s="1"/>
      <c r="R41" s="1"/>
      <c r="S41" s="1"/>
      <c r="T41" s="1"/>
      <c r="U41" s="1"/>
      <c r="V41" s="1"/>
      <c r="W41" s="1"/>
      <c r="X41" s="1"/>
      <c r="Y41" s="1"/>
    </row>
    <row r="42" spans="1:25" ht="16.5" x14ac:dyDescent="0.3">
      <c r="A42" s="500"/>
      <c r="B42" s="381"/>
      <c r="C42" s="381"/>
      <c r="D42" s="381"/>
      <c r="E42" s="499"/>
      <c r="F42" s="499"/>
      <c r="G42" s="499"/>
      <c r="H42" s="499"/>
      <c r="I42" s="499"/>
      <c r="J42" s="499"/>
      <c r="K42" s="1"/>
      <c r="L42" s="1"/>
      <c r="M42" s="1"/>
      <c r="N42" s="1"/>
      <c r="O42" s="1"/>
      <c r="P42" s="1"/>
      <c r="Q42" s="1"/>
      <c r="R42" s="1"/>
      <c r="S42" s="1"/>
      <c r="T42" s="1"/>
      <c r="U42" s="1"/>
      <c r="V42" s="1"/>
      <c r="W42" s="1"/>
      <c r="X42" s="1"/>
      <c r="Y42" s="1"/>
    </row>
    <row r="43" spans="1:25" ht="16.5" x14ac:dyDescent="0.3">
      <c r="A43" s="500"/>
      <c r="B43" s="381"/>
      <c r="C43" s="381"/>
      <c r="D43" s="381"/>
      <c r="E43" s="499"/>
      <c r="F43" s="499"/>
      <c r="G43" s="499"/>
      <c r="H43" s="499"/>
      <c r="I43" s="499"/>
      <c r="J43" s="499"/>
      <c r="K43" s="1"/>
      <c r="L43" s="1"/>
      <c r="M43" s="1"/>
      <c r="N43" s="1"/>
      <c r="O43" s="1"/>
      <c r="P43" s="1"/>
      <c r="Q43" s="1"/>
      <c r="R43" s="1"/>
      <c r="S43" s="1"/>
      <c r="T43" s="1"/>
      <c r="U43" s="1"/>
      <c r="V43" s="1"/>
      <c r="W43" s="1"/>
      <c r="X43" s="1"/>
      <c r="Y43" s="1"/>
    </row>
    <row r="44" spans="1:25" ht="16.5" customHeight="1" x14ac:dyDescent="0.3">
      <c r="A44" s="500">
        <v>13</v>
      </c>
      <c r="B44" s="381" t="str">
        <f>IF('[3]8. Seguimiento Cuatrimestral'!B44:B46="","",'[3]8. Seguimiento Cuatrimestral'!B44:B46)</f>
        <v/>
      </c>
      <c r="C44" s="381" t="str">
        <f>IF('[3]8. Seguimiento Cuatrimestral'!C44:C46="","",'[3]8. Seguimiento Cuatrimestral'!C44:C46)</f>
        <v/>
      </c>
      <c r="D44" s="381" t="str">
        <f>IF('[3]8. Seguimiento Cuatrimestral'!D44:D46="","",'[3]8. Seguimiento Cuatrimestral'!D44:D46)</f>
        <v/>
      </c>
      <c r="E44" s="498">
        <f>'[3]8. Seguimiento Cuatrimestral'!F44:F46</f>
        <v>0</v>
      </c>
      <c r="F44" s="498">
        <f>'[3]8. Seguimiento Cuatrimestral'!J44:J46</f>
        <v>0</v>
      </c>
      <c r="G44" s="498">
        <f>'[3]8. Seguimiento Cuatrimestral'!M44:M46</f>
        <v>0</v>
      </c>
      <c r="H44" s="498">
        <f>'[3]8. Seguimiento Cuatrimestral'!Q44:Q46</f>
        <v>0</v>
      </c>
      <c r="I44" s="498">
        <f>'[3]8. Seguimiento Cuatrimestral'!T44:T46</f>
        <v>0</v>
      </c>
      <c r="J44" s="498">
        <f>'[3]8. Seguimiento Cuatrimestral'!X44:X46</f>
        <v>0</v>
      </c>
      <c r="K44" s="1"/>
      <c r="L44" s="1"/>
      <c r="M44" s="1"/>
      <c r="N44" s="1"/>
      <c r="O44" s="1"/>
      <c r="P44" s="1"/>
      <c r="Q44" s="1"/>
      <c r="R44" s="1"/>
      <c r="S44" s="1"/>
      <c r="T44" s="1"/>
      <c r="U44" s="1"/>
      <c r="V44" s="1"/>
      <c r="W44" s="1"/>
      <c r="X44" s="1"/>
      <c r="Y44" s="1"/>
    </row>
    <row r="45" spans="1:25" ht="16.5" x14ac:dyDescent="0.3">
      <c r="A45" s="500"/>
      <c r="B45" s="381"/>
      <c r="C45" s="381"/>
      <c r="D45" s="381"/>
      <c r="E45" s="499"/>
      <c r="F45" s="499"/>
      <c r="G45" s="499"/>
      <c r="H45" s="499"/>
      <c r="I45" s="499"/>
      <c r="J45" s="499"/>
      <c r="K45" s="1"/>
      <c r="L45" s="1"/>
      <c r="M45" s="1"/>
      <c r="N45" s="1"/>
      <c r="O45" s="1"/>
      <c r="P45" s="1"/>
      <c r="Q45" s="1"/>
      <c r="R45" s="1"/>
      <c r="S45" s="1"/>
      <c r="T45" s="1"/>
      <c r="U45" s="1"/>
      <c r="V45" s="1"/>
      <c r="W45" s="1"/>
      <c r="X45" s="1"/>
      <c r="Y45" s="1"/>
    </row>
    <row r="46" spans="1:25" ht="16.5" x14ac:dyDescent="0.3">
      <c r="A46" s="500"/>
      <c r="B46" s="381"/>
      <c r="C46" s="381"/>
      <c r="D46" s="381"/>
      <c r="E46" s="499"/>
      <c r="F46" s="499"/>
      <c r="G46" s="499"/>
      <c r="H46" s="499"/>
      <c r="I46" s="499"/>
      <c r="J46" s="499"/>
      <c r="K46" s="1"/>
      <c r="L46" s="1"/>
      <c r="M46" s="1"/>
      <c r="N46" s="1"/>
      <c r="O46" s="1"/>
      <c r="P46" s="1"/>
      <c r="Q46" s="1"/>
      <c r="R46" s="1"/>
      <c r="S46" s="1"/>
      <c r="T46" s="1"/>
      <c r="U46" s="1"/>
      <c r="V46" s="1"/>
      <c r="W46" s="1"/>
      <c r="X46" s="1"/>
      <c r="Y46" s="1"/>
    </row>
    <row r="47" spans="1:25" ht="16.5" customHeight="1" x14ac:dyDescent="0.3">
      <c r="A47" s="500">
        <v>14</v>
      </c>
      <c r="B47" s="381" t="str">
        <f>IF('[3]8. Seguimiento Cuatrimestral'!B47:B49="","",'[3]8. Seguimiento Cuatrimestral'!B47:B49)</f>
        <v/>
      </c>
      <c r="C47" s="381" t="str">
        <f>IF('[3]8. Seguimiento Cuatrimestral'!C47:C49="","",'[3]8. Seguimiento Cuatrimestral'!C47:C49)</f>
        <v/>
      </c>
      <c r="D47" s="381" t="str">
        <f>IF('[3]8. Seguimiento Cuatrimestral'!D47:D49="","",'[3]8. Seguimiento Cuatrimestral'!D47:D49)</f>
        <v/>
      </c>
      <c r="E47" s="498">
        <f>'[3]8. Seguimiento Cuatrimestral'!F47:F49</f>
        <v>0</v>
      </c>
      <c r="F47" s="498">
        <f>'[3]8. Seguimiento Cuatrimestral'!J47:J49</f>
        <v>0</v>
      </c>
      <c r="G47" s="498">
        <f>'[3]8. Seguimiento Cuatrimestral'!M47:M49</f>
        <v>0</v>
      </c>
      <c r="H47" s="498">
        <f>'[3]8. Seguimiento Cuatrimestral'!Q47:Q49</f>
        <v>0</v>
      </c>
      <c r="I47" s="498">
        <f>'[3]8. Seguimiento Cuatrimestral'!T47:T49</f>
        <v>0</v>
      </c>
      <c r="J47" s="498">
        <f>'[3]8. Seguimiento Cuatrimestral'!X47:X49</f>
        <v>0</v>
      </c>
      <c r="K47" s="1"/>
      <c r="L47" s="1"/>
      <c r="M47" s="1"/>
      <c r="N47" s="1"/>
      <c r="O47" s="1"/>
      <c r="P47" s="1"/>
      <c r="Q47" s="1"/>
      <c r="R47" s="1"/>
      <c r="S47" s="1"/>
      <c r="T47" s="1"/>
      <c r="U47" s="1"/>
      <c r="V47" s="1"/>
      <c r="W47" s="1"/>
      <c r="X47" s="1"/>
      <c r="Y47" s="1"/>
    </row>
    <row r="48" spans="1:25" ht="16.5" x14ac:dyDescent="0.3">
      <c r="A48" s="500"/>
      <c r="B48" s="381"/>
      <c r="C48" s="381"/>
      <c r="D48" s="381"/>
      <c r="E48" s="499"/>
      <c r="F48" s="499"/>
      <c r="G48" s="499"/>
      <c r="H48" s="499"/>
      <c r="I48" s="499"/>
      <c r="J48" s="499"/>
      <c r="K48" s="1"/>
      <c r="L48" s="1"/>
      <c r="M48" s="1"/>
      <c r="N48" s="1"/>
      <c r="O48" s="1"/>
      <c r="P48" s="1"/>
      <c r="Q48" s="1"/>
      <c r="R48" s="1"/>
      <c r="S48" s="1"/>
      <c r="T48" s="1"/>
      <c r="U48" s="1"/>
      <c r="V48" s="1"/>
      <c r="W48" s="1"/>
      <c r="X48" s="1"/>
      <c r="Y48" s="1"/>
    </row>
    <row r="49" spans="1:25" ht="16.5" x14ac:dyDescent="0.3">
      <c r="A49" s="500"/>
      <c r="B49" s="381"/>
      <c r="C49" s="381"/>
      <c r="D49" s="381"/>
      <c r="E49" s="499"/>
      <c r="F49" s="499"/>
      <c r="G49" s="499"/>
      <c r="H49" s="499"/>
      <c r="I49" s="499"/>
      <c r="J49" s="499"/>
      <c r="K49" s="1"/>
      <c r="L49" s="1"/>
      <c r="M49" s="1"/>
      <c r="N49" s="1"/>
      <c r="O49" s="1"/>
      <c r="P49" s="1"/>
      <c r="Q49" s="1"/>
      <c r="R49" s="1"/>
      <c r="S49" s="1"/>
      <c r="T49" s="1"/>
      <c r="U49" s="1"/>
      <c r="V49" s="1"/>
      <c r="W49" s="1"/>
      <c r="X49" s="1"/>
      <c r="Y49" s="1"/>
    </row>
    <row r="50" spans="1:25" ht="16.5" customHeight="1" x14ac:dyDescent="0.3">
      <c r="A50" s="500">
        <v>15</v>
      </c>
      <c r="B50" s="381" t="str">
        <f>IF('[3]8. Seguimiento Cuatrimestral'!B50:B52="","",'[3]8. Seguimiento Cuatrimestral'!B50:B52)</f>
        <v/>
      </c>
      <c r="C50" s="381" t="str">
        <f>IF('[3]8. Seguimiento Cuatrimestral'!C50:C52="","",'[3]8. Seguimiento Cuatrimestral'!C50:C52)</f>
        <v/>
      </c>
      <c r="D50" s="381" t="str">
        <f>IF('[3]8. Seguimiento Cuatrimestral'!D50:D52="","",'[3]8. Seguimiento Cuatrimestral'!D50:D52)</f>
        <v/>
      </c>
      <c r="E50" s="498">
        <f>'[3]8. Seguimiento Cuatrimestral'!F50:F52</f>
        <v>0</v>
      </c>
      <c r="F50" s="498">
        <f>'[3]8. Seguimiento Cuatrimestral'!J50:J52</f>
        <v>0</v>
      </c>
      <c r="G50" s="498">
        <f>'[3]8. Seguimiento Cuatrimestral'!M50:M52</f>
        <v>0</v>
      </c>
      <c r="H50" s="498">
        <f>'[3]8. Seguimiento Cuatrimestral'!Q50:Q52</f>
        <v>0</v>
      </c>
      <c r="I50" s="498">
        <f>'[3]8. Seguimiento Cuatrimestral'!T50:T52</f>
        <v>0</v>
      </c>
      <c r="J50" s="498">
        <f>'[3]8. Seguimiento Cuatrimestral'!X50:X52</f>
        <v>0</v>
      </c>
      <c r="K50" s="1"/>
      <c r="L50" s="1"/>
      <c r="M50" s="1"/>
      <c r="N50" s="1"/>
      <c r="O50" s="1"/>
      <c r="P50" s="1"/>
      <c r="Q50" s="1"/>
      <c r="R50" s="1"/>
      <c r="S50" s="1"/>
      <c r="T50" s="1"/>
      <c r="U50" s="1"/>
      <c r="V50" s="1"/>
      <c r="W50" s="1"/>
      <c r="X50" s="1"/>
      <c r="Y50" s="1"/>
    </row>
    <row r="51" spans="1:25" ht="16.5" x14ac:dyDescent="0.3">
      <c r="A51" s="500"/>
      <c r="B51" s="381"/>
      <c r="C51" s="381"/>
      <c r="D51" s="381"/>
      <c r="E51" s="499"/>
      <c r="F51" s="499"/>
      <c r="G51" s="499"/>
      <c r="H51" s="499"/>
      <c r="I51" s="499"/>
      <c r="J51" s="499"/>
      <c r="K51" s="1"/>
      <c r="L51" s="1"/>
      <c r="M51" s="1"/>
      <c r="N51" s="1"/>
      <c r="O51" s="1"/>
      <c r="P51" s="1"/>
      <c r="Q51" s="1"/>
      <c r="R51" s="1"/>
      <c r="S51" s="1"/>
      <c r="T51" s="1"/>
      <c r="U51" s="1"/>
      <c r="V51" s="1"/>
      <c r="W51" s="1"/>
      <c r="X51" s="1"/>
      <c r="Y51" s="1"/>
    </row>
    <row r="52" spans="1:25" ht="16.5" x14ac:dyDescent="0.3">
      <c r="A52" s="500"/>
      <c r="B52" s="381"/>
      <c r="C52" s="381"/>
      <c r="D52" s="381"/>
      <c r="E52" s="499"/>
      <c r="F52" s="499"/>
      <c r="G52" s="499"/>
      <c r="H52" s="499"/>
      <c r="I52" s="499"/>
      <c r="J52" s="499"/>
      <c r="K52" s="1"/>
      <c r="L52" s="1"/>
      <c r="M52" s="1"/>
      <c r="N52" s="1"/>
      <c r="O52" s="1"/>
      <c r="P52" s="1"/>
      <c r="Q52" s="1"/>
      <c r="R52" s="1"/>
      <c r="S52" s="1"/>
      <c r="T52" s="1"/>
      <c r="U52" s="1"/>
      <c r="V52" s="1"/>
      <c r="W52" s="1"/>
      <c r="X52" s="1"/>
      <c r="Y52" s="1"/>
    </row>
    <row r="53" spans="1:25" ht="16.5" customHeight="1" x14ac:dyDescent="0.3">
      <c r="A53" s="500">
        <v>16</v>
      </c>
      <c r="B53" s="381" t="str">
        <f>IF('[3]8. Seguimiento Cuatrimestral'!B53:B55="","",'[3]8. Seguimiento Cuatrimestral'!B53:B55)</f>
        <v/>
      </c>
      <c r="C53" s="381" t="str">
        <f>IF('[3]8. Seguimiento Cuatrimestral'!C53:C55="","",'[3]8. Seguimiento Cuatrimestral'!C53:C55)</f>
        <v/>
      </c>
      <c r="D53" s="381" t="str">
        <f>IF('[3]8. Seguimiento Cuatrimestral'!D53:D55="","",'[3]8. Seguimiento Cuatrimestral'!D53:D55)</f>
        <v/>
      </c>
      <c r="E53" s="498">
        <f>'[3]8. Seguimiento Cuatrimestral'!F53:F55</f>
        <v>0</v>
      </c>
      <c r="F53" s="498">
        <f>'[3]8. Seguimiento Cuatrimestral'!J53:J55</f>
        <v>0</v>
      </c>
      <c r="G53" s="498">
        <f>'[3]8. Seguimiento Cuatrimestral'!M53:M55</f>
        <v>0</v>
      </c>
      <c r="H53" s="498">
        <f>'[3]8. Seguimiento Cuatrimestral'!Q53:Q55</f>
        <v>0</v>
      </c>
      <c r="I53" s="498">
        <f>'[3]8. Seguimiento Cuatrimestral'!T53:T55</f>
        <v>0</v>
      </c>
      <c r="J53" s="498">
        <f>'[3]8. Seguimiento Cuatrimestral'!X53:X55</f>
        <v>0</v>
      </c>
      <c r="K53" s="1"/>
      <c r="L53" s="1"/>
      <c r="M53" s="1"/>
      <c r="N53" s="1"/>
      <c r="O53" s="1"/>
      <c r="P53" s="1"/>
      <c r="Q53" s="1"/>
      <c r="R53" s="1"/>
      <c r="S53" s="1"/>
      <c r="T53" s="1"/>
      <c r="U53" s="1"/>
      <c r="V53" s="1"/>
      <c r="W53" s="1"/>
      <c r="X53" s="1"/>
      <c r="Y53" s="1"/>
    </row>
    <row r="54" spans="1:25" ht="16.5" x14ac:dyDescent="0.3">
      <c r="A54" s="500"/>
      <c r="B54" s="381"/>
      <c r="C54" s="381"/>
      <c r="D54" s="381"/>
      <c r="E54" s="499"/>
      <c r="F54" s="499"/>
      <c r="G54" s="499"/>
      <c r="H54" s="499"/>
      <c r="I54" s="499"/>
      <c r="J54" s="499"/>
      <c r="K54" s="1"/>
      <c r="L54" s="1"/>
      <c r="M54" s="1"/>
      <c r="N54" s="1"/>
      <c r="O54" s="1"/>
      <c r="P54" s="1"/>
      <c r="Q54" s="1"/>
      <c r="R54" s="1"/>
      <c r="S54" s="1"/>
      <c r="T54" s="1"/>
      <c r="U54" s="1"/>
      <c r="V54" s="1"/>
      <c r="W54" s="1"/>
      <c r="X54" s="1"/>
      <c r="Y54" s="1"/>
    </row>
    <row r="55" spans="1:25" ht="16.5" x14ac:dyDescent="0.3">
      <c r="A55" s="500"/>
      <c r="B55" s="381"/>
      <c r="C55" s="381"/>
      <c r="D55" s="381"/>
      <c r="E55" s="499"/>
      <c r="F55" s="499"/>
      <c r="G55" s="499"/>
      <c r="H55" s="499"/>
      <c r="I55" s="499"/>
      <c r="J55" s="499"/>
      <c r="K55" s="1"/>
      <c r="L55" s="1"/>
      <c r="M55" s="1"/>
      <c r="N55" s="1"/>
      <c r="O55" s="1"/>
      <c r="P55" s="1"/>
      <c r="Q55" s="1"/>
      <c r="R55" s="1"/>
      <c r="S55" s="1"/>
      <c r="T55" s="1"/>
      <c r="U55" s="1"/>
      <c r="V55" s="1"/>
      <c r="W55" s="1"/>
      <c r="X55" s="1"/>
      <c r="Y55" s="1"/>
    </row>
    <row r="56" spans="1:25" ht="16.5" customHeight="1" x14ac:dyDescent="0.3">
      <c r="A56" s="500">
        <v>17</v>
      </c>
      <c r="B56" s="381" t="str">
        <f>IF('[3]8. Seguimiento Cuatrimestral'!B56:B58="","",'[3]8. Seguimiento Cuatrimestral'!B56:B58)</f>
        <v/>
      </c>
      <c r="C56" s="381" t="str">
        <f>IF('[3]8. Seguimiento Cuatrimestral'!C56:C58="","",'[3]8. Seguimiento Cuatrimestral'!C56:C58)</f>
        <v/>
      </c>
      <c r="D56" s="381" t="str">
        <f>IF('[3]8. Seguimiento Cuatrimestral'!D56:D58="","",'[3]8. Seguimiento Cuatrimestral'!D56:D58)</f>
        <v/>
      </c>
      <c r="E56" s="498">
        <f>'[3]8. Seguimiento Cuatrimestral'!F56:F58</f>
        <v>0</v>
      </c>
      <c r="F56" s="498">
        <f>'[3]8. Seguimiento Cuatrimestral'!J56:J58</f>
        <v>0</v>
      </c>
      <c r="G56" s="498">
        <f>'[3]8. Seguimiento Cuatrimestral'!M56:M58</f>
        <v>0</v>
      </c>
      <c r="H56" s="498">
        <f>'[3]8. Seguimiento Cuatrimestral'!Q56:Q58</f>
        <v>0</v>
      </c>
      <c r="I56" s="498">
        <f>'[3]8. Seguimiento Cuatrimestral'!T56:T58</f>
        <v>0</v>
      </c>
      <c r="J56" s="498">
        <f>'[3]8. Seguimiento Cuatrimestral'!X56:X58</f>
        <v>0</v>
      </c>
      <c r="K56" s="1"/>
      <c r="L56" s="1"/>
      <c r="M56" s="1"/>
      <c r="N56" s="1"/>
      <c r="O56" s="1"/>
      <c r="P56" s="1"/>
      <c r="Q56" s="1"/>
      <c r="R56" s="1"/>
      <c r="S56" s="1"/>
      <c r="T56" s="1"/>
      <c r="U56" s="1"/>
      <c r="V56" s="1"/>
      <c r="W56" s="1"/>
      <c r="X56" s="1"/>
      <c r="Y56" s="1"/>
    </row>
    <row r="57" spans="1:25" ht="16.5" x14ac:dyDescent="0.3">
      <c r="A57" s="500"/>
      <c r="B57" s="381"/>
      <c r="C57" s="381"/>
      <c r="D57" s="381"/>
      <c r="E57" s="499"/>
      <c r="F57" s="499"/>
      <c r="G57" s="499"/>
      <c r="H57" s="499"/>
      <c r="I57" s="499"/>
      <c r="J57" s="499"/>
      <c r="K57" s="1"/>
      <c r="L57" s="1"/>
      <c r="M57" s="1"/>
      <c r="N57" s="1"/>
      <c r="O57" s="1"/>
      <c r="P57" s="1"/>
      <c r="Q57" s="1"/>
      <c r="R57" s="1"/>
      <c r="S57" s="1"/>
      <c r="T57" s="1"/>
      <c r="U57" s="1"/>
      <c r="V57" s="1"/>
      <c r="W57" s="1"/>
      <c r="X57" s="1"/>
      <c r="Y57" s="1"/>
    </row>
    <row r="58" spans="1:25" ht="16.5" x14ac:dyDescent="0.3">
      <c r="A58" s="500"/>
      <c r="B58" s="381"/>
      <c r="C58" s="381"/>
      <c r="D58" s="381"/>
      <c r="E58" s="499"/>
      <c r="F58" s="499"/>
      <c r="G58" s="499"/>
      <c r="H58" s="499"/>
      <c r="I58" s="499"/>
      <c r="J58" s="499"/>
      <c r="K58" s="1"/>
      <c r="L58" s="1"/>
      <c r="M58" s="1"/>
      <c r="N58" s="1"/>
      <c r="O58" s="1"/>
      <c r="P58" s="1"/>
      <c r="Q58" s="1"/>
      <c r="R58" s="1"/>
      <c r="S58" s="1"/>
      <c r="T58" s="1"/>
      <c r="U58" s="1"/>
      <c r="V58" s="1"/>
      <c r="W58" s="1"/>
      <c r="X58" s="1"/>
      <c r="Y58" s="1"/>
    </row>
    <row r="59" spans="1:25" ht="16.5" customHeight="1" x14ac:dyDescent="0.3">
      <c r="A59" s="500">
        <v>18</v>
      </c>
      <c r="B59" s="381" t="str">
        <f>IF('[3]8. Seguimiento Cuatrimestral'!B59:B61="","",'[3]8. Seguimiento Cuatrimestral'!B59:B61)</f>
        <v/>
      </c>
      <c r="C59" s="381" t="str">
        <f>IF('[3]8. Seguimiento Cuatrimestral'!C59:C61="","",'[3]8. Seguimiento Cuatrimestral'!C59:C61)</f>
        <v/>
      </c>
      <c r="D59" s="381" t="str">
        <f>IF('[3]8. Seguimiento Cuatrimestral'!D59:D61="","",'[3]8. Seguimiento Cuatrimestral'!D59:D61)</f>
        <v/>
      </c>
      <c r="E59" s="498">
        <f>'[3]8. Seguimiento Cuatrimestral'!F59:F61</f>
        <v>0</v>
      </c>
      <c r="F59" s="498">
        <f>'[3]8. Seguimiento Cuatrimestral'!J59:J61</f>
        <v>0</v>
      </c>
      <c r="G59" s="498">
        <f>'[3]8. Seguimiento Cuatrimestral'!M59:M61</f>
        <v>0</v>
      </c>
      <c r="H59" s="498">
        <f>'[3]8. Seguimiento Cuatrimestral'!Q59:Q61</f>
        <v>0</v>
      </c>
      <c r="I59" s="498">
        <f>'[3]8. Seguimiento Cuatrimestral'!T59:T61</f>
        <v>0</v>
      </c>
      <c r="J59" s="498">
        <f>'[3]8. Seguimiento Cuatrimestral'!X59:X61</f>
        <v>0</v>
      </c>
      <c r="K59" s="1"/>
      <c r="L59" s="1"/>
      <c r="M59" s="1"/>
      <c r="N59" s="1"/>
      <c r="O59" s="1"/>
      <c r="P59" s="1"/>
      <c r="Q59" s="1"/>
      <c r="R59" s="1"/>
      <c r="S59" s="1"/>
      <c r="T59" s="1"/>
      <c r="U59" s="1"/>
      <c r="V59" s="1"/>
      <c r="W59" s="1"/>
      <c r="X59" s="1"/>
      <c r="Y59" s="1"/>
    </row>
    <row r="60" spans="1:25" ht="16.5" x14ac:dyDescent="0.3">
      <c r="A60" s="500"/>
      <c r="B60" s="381"/>
      <c r="C60" s="381"/>
      <c r="D60" s="381"/>
      <c r="E60" s="499"/>
      <c r="F60" s="499"/>
      <c r="G60" s="499"/>
      <c r="H60" s="499"/>
      <c r="I60" s="499"/>
      <c r="J60" s="499"/>
      <c r="K60" s="1"/>
      <c r="L60" s="1"/>
      <c r="M60" s="1"/>
      <c r="N60" s="1"/>
      <c r="O60" s="1"/>
      <c r="P60" s="1"/>
      <c r="Q60" s="1"/>
      <c r="R60" s="1"/>
      <c r="S60" s="1"/>
      <c r="T60" s="1"/>
      <c r="U60" s="1"/>
      <c r="V60" s="1"/>
      <c r="W60" s="1"/>
      <c r="X60" s="1"/>
      <c r="Y60" s="1"/>
    </row>
    <row r="61" spans="1:25" ht="16.5" x14ac:dyDescent="0.3">
      <c r="A61" s="500"/>
      <c r="B61" s="381"/>
      <c r="C61" s="381"/>
      <c r="D61" s="381"/>
      <c r="E61" s="499"/>
      <c r="F61" s="499"/>
      <c r="G61" s="499"/>
      <c r="H61" s="499"/>
      <c r="I61" s="499"/>
      <c r="J61" s="499"/>
      <c r="K61" s="1"/>
      <c r="L61" s="1"/>
      <c r="M61" s="1"/>
      <c r="N61" s="1"/>
      <c r="O61" s="1"/>
      <c r="P61" s="1"/>
      <c r="Q61" s="1"/>
      <c r="R61" s="1"/>
      <c r="S61" s="1"/>
      <c r="T61" s="1"/>
      <c r="U61" s="1"/>
      <c r="V61" s="1"/>
      <c r="W61" s="1"/>
      <c r="X61" s="1"/>
      <c r="Y61" s="1"/>
    </row>
    <row r="62" spans="1:25" ht="16.5" customHeight="1" x14ac:dyDescent="0.3">
      <c r="A62" s="500">
        <v>19</v>
      </c>
      <c r="B62" s="381" t="str">
        <f>IF('[3]8. Seguimiento Cuatrimestral'!B62:B64="","",'[3]8. Seguimiento Cuatrimestral'!B62:B64)</f>
        <v/>
      </c>
      <c r="C62" s="381" t="str">
        <f>IF('[3]8. Seguimiento Cuatrimestral'!C62:C64="","",'[3]8. Seguimiento Cuatrimestral'!C62:C64)</f>
        <v/>
      </c>
      <c r="D62" s="381" t="str">
        <f>IF('[3]8. Seguimiento Cuatrimestral'!D62:D64="","",'[3]8. Seguimiento Cuatrimestral'!D62:D64)</f>
        <v/>
      </c>
      <c r="E62" s="498">
        <f>'[3]8. Seguimiento Cuatrimestral'!F62:F64</f>
        <v>0</v>
      </c>
      <c r="F62" s="498">
        <f>'[3]8. Seguimiento Cuatrimestral'!J62:J64</f>
        <v>0</v>
      </c>
      <c r="G62" s="498">
        <f>'[3]8. Seguimiento Cuatrimestral'!M62:M64</f>
        <v>0</v>
      </c>
      <c r="H62" s="498">
        <f>'[3]8. Seguimiento Cuatrimestral'!Q62:Q64</f>
        <v>0</v>
      </c>
      <c r="I62" s="498">
        <f>'[3]8. Seguimiento Cuatrimestral'!T62:T64</f>
        <v>0</v>
      </c>
      <c r="J62" s="498">
        <f>'[3]8. Seguimiento Cuatrimestral'!X62:X64</f>
        <v>0</v>
      </c>
      <c r="K62" s="1"/>
      <c r="L62" s="1"/>
      <c r="M62" s="1"/>
      <c r="N62" s="1"/>
      <c r="O62" s="1"/>
      <c r="P62" s="1"/>
      <c r="Q62" s="1"/>
      <c r="R62" s="1"/>
      <c r="S62" s="1"/>
      <c r="T62" s="1"/>
      <c r="U62" s="1"/>
      <c r="V62" s="1"/>
      <c r="W62" s="1"/>
      <c r="X62" s="1"/>
      <c r="Y62" s="1"/>
    </row>
    <row r="63" spans="1:25" ht="16.5" x14ac:dyDescent="0.3">
      <c r="A63" s="500"/>
      <c r="B63" s="381"/>
      <c r="C63" s="381"/>
      <c r="D63" s="381"/>
      <c r="E63" s="499"/>
      <c r="F63" s="499"/>
      <c r="G63" s="499"/>
      <c r="H63" s="499"/>
      <c r="I63" s="499"/>
      <c r="J63" s="499"/>
      <c r="K63" s="1"/>
      <c r="L63" s="1"/>
      <c r="M63" s="1"/>
      <c r="N63" s="1"/>
      <c r="O63" s="1"/>
      <c r="P63" s="1"/>
      <c r="Q63" s="1"/>
      <c r="R63" s="1"/>
      <c r="S63" s="1"/>
      <c r="T63" s="1"/>
      <c r="U63" s="1"/>
      <c r="V63" s="1"/>
      <c r="W63" s="1"/>
      <c r="X63" s="1"/>
      <c r="Y63" s="1"/>
    </row>
    <row r="64" spans="1:25" ht="16.5" x14ac:dyDescent="0.3">
      <c r="A64" s="500"/>
      <c r="B64" s="381"/>
      <c r="C64" s="381"/>
      <c r="D64" s="381"/>
      <c r="E64" s="499"/>
      <c r="F64" s="499"/>
      <c r="G64" s="499"/>
      <c r="H64" s="499"/>
      <c r="I64" s="499"/>
      <c r="J64" s="499"/>
      <c r="K64" s="1"/>
      <c r="L64" s="1"/>
      <c r="M64" s="1"/>
      <c r="N64" s="1"/>
      <c r="O64" s="1"/>
      <c r="P64" s="1"/>
      <c r="Q64" s="1"/>
      <c r="R64" s="1"/>
      <c r="S64" s="1"/>
      <c r="T64" s="1"/>
      <c r="U64" s="1"/>
      <c r="V64" s="1"/>
      <c r="W64" s="1"/>
      <c r="X64" s="1"/>
      <c r="Y64" s="1"/>
    </row>
    <row r="65" spans="1:25" ht="16.5" customHeight="1" x14ac:dyDescent="0.3">
      <c r="A65" s="500">
        <v>20</v>
      </c>
      <c r="B65" s="381" t="str">
        <f>IF('[3]8. Seguimiento Cuatrimestral'!B65:B67="","",'[3]8. Seguimiento Cuatrimestral'!B65:B67)</f>
        <v/>
      </c>
      <c r="C65" s="381" t="str">
        <f>IF('[3]8. Seguimiento Cuatrimestral'!C65:C67="","",'[3]8. Seguimiento Cuatrimestral'!C65:C67)</f>
        <v/>
      </c>
      <c r="D65" s="381" t="str">
        <f>IF('[3]8. Seguimiento Cuatrimestral'!D65:D67="","",'[3]8. Seguimiento Cuatrimestral'!D65:D67)</f>
        <v/>
      </c>
      <c r="E65" s="498">
        <f>'[3]8. Seguimiento Cuatrimestral'!F65:F67</f>
        <v>0</v>
      </c>
      <c r="F65" s="498">
        <f>'[3]8. Seguimiento Cuatrimestral'!J65:J67</f>
        <v>0</v>
      </c>
      <c r="G65" s="498">
        <f>'[3]8. Seguimiento Cuatrimestral'!M65:M67</f>
        <v>0</v>
      </c>
      <c r="H65" s="498">
        <f>'[3]8. Seguimiento Cuatrimestral'!Q65:Q67</f>
        <v>0</v>
      </c>
      <c r="I65" s="498">
        <f>'[3]8. Seguimiento Cuatrimestral'!T65:T67</f>
        <v>0</v>
      </c>
      <c r="J65" s="498">
        <f>'[3]8. Seguimiento Cuatrimestral'!X65:X67</f>
        <v>0</v>
      </c>
      <c r="K65" s="1"/>
      <c r="L65" s="1"/>
      <c r="M65" s="1"/>
      <c r="N65" s="1"/>
      <c r="O65" s="1"/>
      <c r="P65" s="1"/>
      <c r="Q65" s="1"/>
      <c r="R65" s="1"/>
      <c r="S65" s="1"/>
      <c r="T65" s="1"/>
      <c r="U65" s="1"/>
      <c r="V65" s="1"/>
      <c r="W65" s="1"/>
      <c r="X65" s="1"/>
      <c r="Y65" s="1"/>
    </row>
    <row r="66" spans="1:25" ht="16.5" x14ac:dyDescent="0.3">
      <c r="A66" s="500"/>
      <c r="B66" s="381"/>
      <c r="C66" s="381"/>
      <c r="D66" s="381"/>
      <c r="E66" s="499"/>
      <c r="F66" s="499"/>
      <c r="G66" s="499"/>
      <c r="H66" s="499"/>
      <c r="I66" s="499"/>
      <c r="J66" s="499"/>
    </row>
    <row r="67" spans="1:25" ht="16.5" x14ac:dyDescent="0.3">
      <c r="A67" s="500"/>
      <c r="B67" s="381"/>
      <c r="C67" s="381"/>
      <c r="D67" s="381"/>
      <c r="E67" s="502"/>
      <c r="F67" s="502"/>
      <c r="G67" s="502"/>
      <c r="H67" s="502"/>
      <c r="I67" s="502"/>
      <c r="J67" s="502"/>
    </row>
    <row r="68" spans="1:25" ht="23.25" customHeight="1" x14ac:dyDescent="0.3">
      <c r="A68" s="9"/>
      <c r="B68" s="503" t="s">
        <v>1291</v>
      </c>
      <c r="C68" s="503"/>
      <c r="D68" s="503"/>
      <c r="E68" s="11">
        <f t="shared" ref="E68:J68" si="0">IFERROR(AVERAGE(E8:E67),"")</f>
        <v>0</v>
      </c>
      <c r="F68" s="11">
        <f t="shared" si="0"/>
        <v>0</v>
      </c>
      <c r="G68" s="11">
        <f t="shared" si="0"/>
        <v>0.25</v>
      </c>
      <c r="H68" s="11">
        <f t="shared" si="0"/>
        <v>0</v>
      </c>
      <c r="I68" s="11">
        <f t="shared" si="0"/>
        <v>0</v>
      </c>
      <c r="J68" s="11">
        <f t="shared" si="0"/>
        <v>0</v>
      </c>
    </row>
    <row r="69" spans="1:25" ht="23.25" customHeight="1" x14ac:dyDescent="0.3">
      <c r="B69" s="503" t="s">
        <v>1292</v>
      </c>
      <c r="C69" s="503"/>
      <c r="D69" s="503"/>
      <c r="E69" s="12">
        <v>0.33333333333333337</v>
      </c>
      <c r="F69" s="12">
        <v>0.33333333333333337</v>
      </c>
      <c r="G69" s="12">
        <v>0.66666666666666596</v>
      </c>
      <c r="H69" s="12">
        <v>0.66666666666666596</v>
      </c>
      <c r="I69" s="12">
        <v>1</v>
      </c>
      <c r="J69" s="12">
        <v>1</v>
      </c>
    </row>
    <row r="70" spans="1:25" ht="23.25" customHeight="1" x14ac:dyDescent="0.3">
      <c r="B70" s="501" t="s">
        <v>1293</v>
      </c>
      <c r="C70" s="501"/>
      <c r="D70" s="501"/>
      <c r="E70" s="13">
        <f>IFERROR(E68/E69,"")</f>
        <v>0</v>
      </c>
      <c r="F70" s="13">
        <f t="shared" ref="F70:J70" si="1">IFERROR(F68/F69,"")</f>
        <v>0</v>
      </c>
      <c r="G70" s="13">
        <f t="shared" si="1"/>
        <v>0.37500000000000039</v>
      </c>
      <c r="H70" s="13">
        <f t="shared" si="1"/>
        <v>0</v>
      </c>
      <c r="I70" s="13">
        <f t="shared" si="1"/>
        <v>0</v>
      </c>
      <c r="J70" s="13">
        <f t="shared" si="1"/>
        <v>0</v>
      </c>
    </row>
    <row r="71" spans="1:25" ht="16.5" x14ac:dyDescent="0.3">
      <c r="A71" s="136" t="s">
        <v>166</v>
      </c>
      <c r="B71" s="136"/>
      <c r="C71" s="136"/>
      <c r="D71" s="136"/>
      <c r="E71" s="136"/>
      <c r="F71" s="136"/>
      <c r="G71" s="136"/>
      <c r="H71" s="136"/>
      <c r="I71" s="136"/>
      <c r="J71" s="136"/>
    </row>
    <row r="72" spans="1:25" ht="16.5" x14ac:dyDescent="0.3"/>
    <row r="73" spans="1:25" ht="16.5" x14ac:dyDescent="0.3"/>
    <row r="74" spans="1:25" ht="16.5" x14ac:dyDescent="0.3"/>
    <row r="75" spans="1:25" ht="16.5" x14ac:dyDescent="0.3"/>
    <row r="76" spans="1:25" ht="16.5" x14ac:dyDescent="0.3"/>
    <row r="77" spans="1:25" ht="16.5" x14ac:dyDescent="0.3"/>
    <row r="78" spans="1:25" ht="16.5" x14ac:dyDescent="0.3"/>
  </sheetData>
  <sheetProtection algorithmName="SHA-512" hashValue="Qf8kvWkECYNK+f13KUIQmMrFQfFoUGfm9oyCz3THHVH6yHUShvZ4NJLF3IFm2sQACgNQsAW/KYPB8yn9nsY60w==" saltValue="vwFneJYB2zTaMrfJf/AlmQ==" spinCount="100000" sheet="1" objects="1" scenarios="1" formatColumns="0" formatRows="0"/>
  <mergeCells count="222">
    <mergeCell ref="A62:A64"/>
    <mergeCell ref="B62:B64"/>
    <mergeCell ref="C62:C64"/>
    <mergeCell ref="D62:D64"/>
    <mergeCell ref="E62:E64"/>
    <mergeCell ref="F62:F64"/>
    <mergeCell ref="B70:D70"/>
    <mergeCell ref="A71:J71"/>
    <mergeCell ref="G65:G67"/>
    <mergeCell ref="H65:H67"/>
    <mergeCell ref="I65:I67"/>
    <mergeCell ref="J65:J67"/>
    <mergeCell ref="B68:D68"/>
    <mergeCell ref="B69:D69"/>
    <mergeCell ref="G62:G64"/>
    <mergeCell ref="H62:H64"/>
    <mergeCell ref="I62:I64"/>
    <mergeCell ref="J62:J64"/>
    <mergeCell ref="A65:A67"/>
    <mergeCell ref="B65:B67"/>
    <mergeCell ref="C65:C67"/>
    <mergeCell ref="D65:D67"/>
    <mergeCell ref="E65:E67"/>
    <mergeCell ref="F65:F67"/>
    <mergeCell ref="J56:J58"/>
    <mergeCell ref="A59:A61"/>
    <mergeCell ref="B59:B61"/>
    <mergeCell ref="C59:C61"/>
    <mergeCell ref="D59:D61"/>
    <mergeCell ref="E59:E61"/>
    <mergeCell ref="F59:F61"/>
    <mergeCell ref="G59:G61"/>
    <mergeCell ref="H59:H61"/>
    <mergeCell ref="I59:I61"/>
    <mergeCell ref="J59:J61"/>
    <mergeCell ref="A56:A58"/>
    <mergeCell ref="B56:B58"/>
    <mergeCell ref="C56:C58"/>
    <mergeCell ref="D56:D58"/>
    <mergeCell ref="E56:E58"/>
    <mergeCell ref="F56:F58"/>
    <mergeCell ref="G56:G58"/>
    <mergeCell ref="H56:H58"/>
    <mergeCell ref="I56:I58"/>
    <mergeCell ref="J50:J52"/>
    <mergeCell ref="A53:A55"/>
    <mergeCell ref="B53:B55"/>
    <mergeCell ref="C53:C55"/>
    <mergeCell ref="D53:D55"/>
    <mergeCell ref="E53:E55"/>
    <mergeCell ref="F53:F55"/>
    <mergeCell ref="G53:G55"/>
    <mergeCell ref="H53:H55"/>
    <mergeCell ref="I53:I55"/>
    <mergeCell ref="J53:J55"/>
    <mergeCell ref="A50:A52"/>
    <mergeCell ref="B50:B52"/>
    <mergeCell ref="C50:C52"/>
    <mergeCell ref="D50:D52"/>
    <mergeCell ref="E50:E52"/>
    <mergeCell ref="F50:F52"/>
    <mergeCell ref="G50:G52"/>
    <mergeCell ref="H50:H52"/>
    <mergeCell ref="I50:I52"/>
    <mergeCell ref="J44:J46"/>
    <mergeCell ref="A47:A49"/>
    <mergeCell ref="B47:B49"/>
    <mergeCell ref="C47:C49"/>
    <mergeCell ref="D47:D49"/>
    <mergeCell ref="E47:E49"/>
    <mergeCell ref="F47:F49"/>
    <mergeCell ref="G47:G49"/>
    <mergeCell ref="H47:H49"/>
    <mergeCell ref="I47:I49"/>
    <mergeCell ref="J47:J49"/>
    <mergeCell ref="A44:A46"/>
    <mergeCell ref="B44:B46"/>
    <mergeCell ref="C44:C46"/>
    <mergeCell ref="D44:D46"/>
    <mergeCell ref="E44:E46"/>
    <mergeCell ref="F44:F46"/>
    <mergeCell ref="G44:G46"/>
    <mergeCell ref="H44:H46"/>
    <mergeCell ref="I44:I46"/>
    <mergeCell ref="J38:J40"/>
    <mergeCell ref="A41:A43"/>
    <mergeCell ref="B41:B43"/>
    <mergeCell ref="C41:C43"/>
    <mergeCell ref="D41:D43"/>
    <mergeCell ref="E41:E43"/>
    <mergeCell ref="F41:F43"/>
    <mergeCell ref="G41:G43"/>
    <mergeCell ref="H41:H43"/>
    <mergeCell ref="I41:I43"/>
    <mergeCell ref="J41:J43"/>
    <mergeCell ref="A38:A40"/>
    <mergeCell ref="B38:B40"/>
    <mergeCell ref="C38:C40"/>
    <mergeCell ref="D38:D40"/>
    <mergeCell ref="E38:E40"/>
    <mergeCell ref="F38:F40"/>
    <mergeCell ref="G38:G40"/>
    <mergeCell ref="H38:H40"/>
    <mergeCell ref="I38:I40"/>
    <mergeCell ref="J32:J34"/>
    <mergeCell ref="A35:A37"/>
    <mergeCell ref="B35:B37"/>
    <mergeCell ref="C35:C37"/>
    <mergeCell ref="D35:D37"/>
    <mergeCell ref="E35:E37"/>
    <mergeCell ref="F35:F37"/>
    <mergeCell ref="G35:G37"/>
    <mergeCell ref="H35:H37"/>
    <mergeCell ref="I35:I37"/>
    <mergeCell ref="J35:J37"/>
    <mergeCell ref="A32:A34"/>
    <mergeCell ref="B32:B34"/>
    <mergeCell ref="C32:C34"/>
    <mergeCell ref="D32:D34"/>
    <mergeCell ref="E32:E34"/>
    <mergeCell ref="F32:F34"/>
    <mergeCell ref="G32:G34"/>
    <mergeCell ref="H32:H34"/>
    <mergeCell ref="I32:I34"/>
    <mergeCell ref="J26:J28"/>
    <mergeCell ref="A29:A31"/>
    <mergeCell ref="B29:B31"/>
    <mergeCell ref="C29:C31"/>
    <mergeCell ref="D29:D31"/>
    <mergeCell ref="E29:E31"/>
    <mergeCell ref="F29:F31"/>
    <mergeCell ref="G29:G31"/>
    <mergeCell ref="H29:H31"/>
    <mergeCell ref="I29:I31"/>
    <mergeCell ref="J29:J31"/>
    <mergeCell ref="A26:A28"/>
    <mergeCell ref="B26:B28"/>
    <mergeCell ref="C26:C28"/>
    <mergeCell ref="D26:D28"/>
    <mergeCell ref="E26:E28"/>
    <mergeCell ref="F26:F28"/>
    <mergeCell ref="G26:G28"/>
    <mergeCell ref="H26:H28"/>
    <mergeCell ref="I26:I28"/>
    <mergeCell ref="J20:J22"/>
    <mergeCell ref="A23:A25"/>
    <mergeCell ref="B23:B25"/>
    <mergeCell ref="C23:C25"/>
    <mergeCell ref="D23:D25"/>
    <mergeCell ref="E23:E25"/>
    <mergeCell ref="F23:F25"/>
    <mergeCell ref="G23:G25"/>
    <mergeCell ref="H23:H25"/>
    <mergeCell ref="I23:I25"/>
    <mergeCell ref="J23:J25"/>
    <mergeCell ref="A20:A22"/>
    <mergeCell ref="B20:B22"/>
    <mergeCell ref="C20:C22"/>
    <mergeCell ref="D20:D22"/>
    <mergeCell ref="E20:E22"/>
    <mergeCell ref="F20:F22"/>
    <mergeCell ref="G20:G22"/>
    <mergeCell ref="H20:H22"/>
    <mergeCell ref="I20:I22"/>
    <mergeCell ref="J14:J16"/>
    <mergeCell ref="A17:A19"/>
    <mergeCell ref="B17:B19"/>
    <mergeCell ref="C17:C19"/>
    <mergeCell ref="D17:D19"/>
    <mergeCell ref="E17:E19"/>
    <mergeCell ref="F17:F19"/>
    <mergeCell ref="G17:G19"/>
    <mergeCell ref="H17:H19"/>
    <mergeCell ref="I17:I19"/>
    <mergeCell ref="J17:J19"/>
    <mergeCell ref="A14:A16"/>
    <mergeCell ref="B14:B16"/>
    <mergeCell ref="C14:C16"/>
    <mergeCell ref="D14:D16"/>
    <mergeCell ref="E14:E16"/>
    <mergeCell ref="F14:F16"/>
    <mergeCell ref="G14:G16"/>
    <mergeCell ref="H14:H16"/>
    <mergeCell ref="I14:I16"/>
    <mergeCell ref="G8:G10"/>
    <mergeCell ref="H8:H10"/>
    <mergeCell ref="I8:I10"/>
    <mergeCell ref="J8:J10"/>
    <mergeCell ref="A11:A13"/>
    <mergeCell ref="B11:B13"/>
    <mergeCell ref="C11:C13"/>
    <mergeCell ref="D11:D13"/>
    <mergeCell ref="E11:E13"/>
    <mergeCell ref="F11:F13"/>
    <mergeCell ref="G11:G13"/>
    <mergeCell ref="H11:H13"/>
    <mergeCell ref="I11:I13"/>
    <mergeCell ref="J11:J13"/>
    <mergeCell ref="A8:A10"/>
    <mergeCell ref="B8:B10"/>
    <mergeCell ref="C8:C10"/>
    <mergeCell ref="D8:D10"/>
    <mergeCell ref="E8:E10"/>
    <mergeCell ref="F8:F10"/>
    <mergeCell ref="A6:A7"/>
    <mergeCell ref="B6:B7"/>
    <mergeCell ref="C6:C7"/>
    <mergeCell ref="D6:D7"/>
    <mergeCell ref="E6:E7"/>
    <mergeCell ref="F6:F7"/>
    <mergeCell ref="A1:B3"/>
    <mergeCell ref="C1:H3"/>
    <mergeCell ref="I1:J1"/>
    <mergeCell ref="I3:J3"/>
    <mergeCell ref="A5:D5"/>
    <mergeCell ref="E5:F5"/>
    <mergeCell ref="G5:H5"/>
    <mergeCell ref="I5:J5"/>
    <mergeCell ref="G6:G7"/>
    <mergeCell ref="H6:H7"/>
    <mergeCell ref="I6:I7"/>
    <mergeCell ref="J6:J7"/>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1. Punto de Partida(contexto)</vt:lpstr>
      <vt:lpstr>7. Mapa de Riesgos General</vt:lpstr>
      <vt:lpstr>8. Seguimiento Cuatrimestral</vt:lpstr>
      <vt:lpstr>9. Seguimiento Consolidado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JENNIFER PAOLA MORENO ESTRADA</dc:creator>
  <cp:keywords/>
  <dc:description/>
  <cp:lastModifiedBy>JENNIFER PAOLA MORENO ESTRADA</cp:lastModifiedBy>
  <cp:revision/>
  <dcterms:created xsi:type="dcterms:W3CDTF">2023-09-12T08:26:58Z</dcterms:created>
  <dcterms:modified xsi:type="dcterms:W3CDTF">2024-01-24T15:36:12Z</dcterms:modified>
  <cp:category/>
  <cp:contentStatus/>
</cp:coreProperties>
</file>