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750" yWindow="75" windowWidth="17700" windowHeight="7800" tabRatio="500" firstSheet="12" activeTab="12"/>
  </bookViews>
  <sheets>
    <sheet name="01 DIRECCIÒN POA 2018" sheetId="1" r:id="rId1"/>
    <sheet name="COD 02 INVES POA 2018" sheetId="2" r:id="rId2"/>
    <sheet name="COD 03 TIC POA 2018" sheetId="3" r:id="rId3"/>
    <sheet name="COD 04 COMU  POA 2018" sheetId="4" r:id="rId4"/>
    <sheet name="COD 05 PROM IV POA 2018" sheetId="5" r:id="rId5"/>
    <sheet name="COD 06 PREVEN POA 2018" sheetId="6" r:id="rId6"/>
    <sheet name="COD 07 DISCI POA 2018" sheetId="7" r:id="rId7"/>
    <sheet name="COD 08 TALENTO POA 2018" sheetId="8" r:id="rId8"/>
    <sheet name="COD 09 G ADMINTIVA POA 2018" sheetId="9" r:id="rId9"/>
    <sheet name="COD 10 FINAN POA 2018" sheetId="10" r:id="rId10"/>
    <sheet name="COD 11 G CONTA POA 2018" sheetId="11" r:id="rId11"/>
    <sheet name="COD 12 G DOCU POA 2018" sheetId="12" r:id="rId12"/>
    <sheet name="COD 13 G JUR POA 2018" sheetId="13" r:id="rId13"/>
    <sheet name="COD14 CONTROL  G. POA 2018" sheetId="14" r:id="rId14"/>
    <sheet name="COD 15 DISC INTER POA 2018" sheetId="15" r:id="rId15"/>
    <sheet name="COD 16 EVAL POA 2018" sheetId="16" r:id="rId16"/>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R13" i="16" l="1"/>
  <c r="Z13" i="16"/>
  <c r="AH13" i="16"/>
  <c r="AP13" i="16"/>
  <c r="AR13" i="16"/>
  <c r="Q13" i="16"/>
  <c r="Y13" i="16"/>
  <c r="AG13" i="16"/>
  <c r="AO13" i="16"/>
  <c r="AQ13" i="16"/>
  <c r="AS13" i="16"/>
  <c r="R14" i="16"/>
  <c r="Z14" i="16"/>
  <c r="AH14" i="16"/>
  <c r="AP14" i="16"/>
  <c r="AR14" i="16"/>
  <c r="Q14" i="16"/>
  <c r="Y14" i="16"/>
  <c r="AG14" i="16"/>
  <c r="AO14" i="16"/>
  <c r="AQ14" i="16"/>
  <c r="AS14" i="16"/>
  <c r="R15" i="16"/>
  <c r="Z15" i="16"/>
  <c r="AH15" i="16"/>
  <c r="AP15" i="16"/>
  <c r="AR15" i="16"/>
  <c r="Q15" i="16"/>
  <c r="Y15" i="16"/>
  <c r="AG15" i="16"/>
  <c r="AO15" i="16"/>
  <c r="AQ15" i="16"/>
  <c r="AS15" i="16"/>
  <c r="R16" i="16"/>
  <c r="Z16" i="16"/>
  <c r="AH16" i="16"/>
  <c r="AP16" i="16"/>
  <c r="AR16" i="16"/>
  <c r="Q16" i="16"/>
  <c r="Y16" i="16"/>
  <c r="AG16" i="16"/>
  <c r="AO16" i="16"/>
  <c r="AQ16" i="16"/>
  <c r="AS16" i="16"/>
  <c r="R17" i="16"/>
  <c r="Z17" i="16"/>
  <c r="AH17" i="16"/>
  <c r="AP17" i="16"/>
  <c r="AR17" i="16"/>
  <c r="Q17" i="16"/>
  <c r="Y17" i="16"/>
  <c r="AG17" i="16"/>
  <c r="AO17" i="16"/>
  <c r="AQ17" i="16"/>
  <c r="AS17" i="16"/>
  <c r="R18" i="16"/>
  <c r="Z18" i="16"/>
  <c r="AH18" i="16"/>
  <c r="AP18" i="16"/>
  <c r="AR18" i="16"/>
  <c r="Q18" i="16"/>
  <c r="Y18" i="16"/>
  <c r="AG18" i="16"/>
  <c r="AO18" i="16"/>
  <c r="AQ18" i="16"/>
  <c r="AS18" i="16"/>
  <c r="R19" i="16"/>
  <c r="Z19" i="16"/>
  <c r="AH19" i="16"/>
  <c r="AP19" i="16"/>
  <c r="AR19" i="16"/>
  <c r="Q19" i="16"/>
  <c r="Y19" i="16"/>
  <c r="AG19" i="16"/>
  <c r="AO19" i="16"/>
  <c r="AQ19" i="16"/>
  <c r="AS19" i="16"/>
  <c r="R20" i="16"/>
  <c r="Z20" i="16"/>
  <c r="AH20" i="16"/>
  <c r="AP20" i="16"/>
  <c r="AR20" i="16"/>
  <c r="Q20" i="16"/>
  <c r="Y20" i="16"/>
  <c r="AG20" i="16"/>
  <c r="AO20" i="16"/>
  <c r="AQ20" i="16"/>
  <c r="AS20" i="16"/>
  <c r="R21" i="16"/>
  <c r="Z21" i="16"/>
  <c r="AH21" i="16"/>
  <c r="AP21" i="16"/>
  <c r="AR21" i="16"/>
  <c r="Q21" i="16"/>
  <c r="Y21" i="16"/>
  <c r="AG21" i="16"/>
  <c r="AO21" i="16"/>
  <c r="AQ21" i="16"/>
  <c r="AS21" i="16"/>
  <c r="AS22" i="16"/>
  <c r="R13" i="15"/>
  <c r="Z13" i="15"/>
  <c r="AH13" i="15"/>
  <c r="AR13" i="15" s="1"/>
  <c r="AS13" i="15" s="1"/>
  <c r="AP13" i="15"/>
  <c r="Q13" i="15"/>
  <c r="Y13" i="15"/>
  <c r="AQ13" i="15" s="1"/>
  <c r="AG13" i="15"/>
  <c r="AO13" i="15"/>
  <c r="R14" i="15"/>
  <c r="AR14" i="15" s="1"/>
  <c r="Z14" i="15"/>
  <c r="AH14" i="15"/>
  <c r="AP14" i="15"/>
  <c r="Q14" i="15"/>
  <c r="Y14" i="15"/>
  <c r="AG14" i="15"/>
  <c r="AQ14" i="15" s="1"/>
  <c r="AO14" i="15"/>
  <c r="R15" i="15"/>
  <c r="Z15" i="15"/>
  <c r="AR15" i="15" s="1"/>
  <c r="AH15" i="15"/>
  <c r="AP15" i="15"/>
  <c r="Q15" i="15"/>
  <c r="AQ15" i="15" s="1"/>
  <c r="Y15" i="15"/>
  <c r="AG15" i="15"/>
  <c r="AO15" i="15"/>
  <c r="R16" i="15"/>
  <c r="Z16" i="15"/>
  <c r="AR16" i="15" s="1"/>
  <c r="AH16" i="15"/>
  <c r="AP16" i="15"/>
  <c r="Q16" i="15"/>
  <c r="Y16" i="15"/>
  <c r="AQ16" i="15" s="1"/>
  <c r="AG16" i="15"/>
  <c r="AO16" i="15"/>
  <c r="R13" i="14"/>
  <c r="Z13" i="14"/>
  <c r="AH13" i="14"/>
  <c r="AP13" i="14"/>
  <c r="AR13" i="14"/>
  <c r="Q13" i="14"/>
  <c r="Y13" i="14"/>
  <c r="AG13" i="14"/>
  <c r="AO13" i="14"/>
  <c r="AQ13" i="14"/>
  <c r="AS13" i="14"/>
  <c r="AS15" i="14" s="1"/>
  <c r="R14" i="14"/>
  <c r="Z14" i="14"/>
  <c r="AH14" i="14"/>
  <c r="AP14" i="14"/>
  <c r="AR14" i="14"/>
  <c r="Q14" i="14"/>
  <c r="Y14" i="14"/>
  <c r="AG14" i="14"/>
  <c r="AO14" i="14"/>
  <c r="AQ14" i="14"/>
  <c r="AS14" i="14"/>
  <c r="R13" i="13"/>
  <c r="Z13" i="13"/>
  <c r="AH13" i="13"/>
  <c r="AP13" i="13"/>
  <c r="AR13" i="13"/>
  <c r="AS13" i="13"/>
  <c r="R14" i="13"/>
  <c r="Z14" i="13"/>
  <c r="AH14" i="13"/>
  <c r="AP14" i="13"/>
  <c r="AR14" i="13"/>
  <c r="AS14" i="13"/>
  <c r="R15" i="13"/>
  <c r="Z15" i="13"/>
  <c r="AH15" i="13"/>
  <c r="AP15" i="13"/>
  <c r="AR15" i="13"/>
  <c r="AS15" i="13"/>
  <c r="R16" i="13"/>
  <c r="Z16" i="13"/>
  <c r="AH16" i="13"/>
  <c r="AP16" i="13"/>
  <c r="AR16" i="13"/>
  <c r="AS16" i="13"/>
  <c r="AS17" i="13"/>
  <c r="R13" i="12"/>
  <c r="Z13" i="12"/>
  <c r="AH13" i="12"/>
  <c r="AP13" i="12"/>
  <c r="AR13" i="12"/>
  <c r="Q13" i="12"/>
  <c r="Y13" i="12"/>
  <c r="AG13" i="12"/>
  <c r="AO13" i="12"/>
  <c r="AQ13" i="12"/>
  <c r="AS13" i="12"/>
  <c r="R14" i="12"/>
  <c r="Z14" i="12"/>
  <c r="AH14" i="12"/>
  <c r="AP14" i="12"/>
  <c r="AR14" i="12"/>
  <c r="Q14" i="12"/>
  <c r="Y14" i="12"/>
  <c r="AG14" i="12"/>
  <c r="AO14" i="12"/>
  <c r="AQ14" i="12"/>
  <c r="AS14" i="12"/>
  <c r="R15" i="12"/>
  <c r="Z15" i="12"/>
  <c r="AH15" i="12"/>
  <c r="AP15" i="12"/>
  <c r="AR15" i="12"/>
  <c r="Q15" i="12"/>
  <c r="Y15" i="12"/>
  <c r="AG15" i="12"/>
  <c r="AO15" i="12"/>
  <c r="AQ15" i="12"/>
  <c r="AS15" i="12"/>
  <c r="R16" i="12"/>
  <c r="Z16" i="12"/>
  <c r="AH16" i="12"/>
  <c r="AP16" i="12"/>
  <c r="AR16" i="12"/>
  <c r="Q16" i="12"/>
  <c r="Y16" i="12"/>
  <c r="AG16" i="12"/>
  <c r="AO16" i="12"/>
  <c r="AQ16" i="12"/>
  <c r="AS16" i="12"/>
  <c r="R17" i="12"/>
  <c r="Z17" i="12"/>
  <c r="AH17" i="12"/>
  <c r="AP17" i="12"/>
  <c r="AR17" i="12"/>
  <c r="Q17" i="12"/>
  <c r="Y17" i="12"/>
  <c r="AG17" i="12"/>
  <c r="AO17" i="12"/>
  <c r="AQ17" i="12"/>
  <c r="AS17" i="12"/>
  <c r="AS18" i="12"/>
  <c r="R13" i="11"/>
  <c r="Z13" i="11"/>
  <c r="AH13" i="11"/>
  <c r="AP13" i="11"/>
  <c r="AR13" i="11"/>
  <c r="AS13" i="11"/>
  <c r="R14" i="11"/>
  <c r="Z14" i="11"/>
  <c r="AH14" i="11"/>
  <c r="AP14" i="11"/>
  <c r="AR14" i="11"/>
  <c r="AS14" i="11"/>
  <c r="R15" i="11"/>
  <c r="Z15" i="11"/>
  <c r="AH15" i="11"/>
  <c r="AP15" i="11"/>
  <c r="AR15" i="11"/>
  <c r="Q15" i="11"/>
  <c r="Y15" i="11"/>
  <c r="AG15" i="11"/>
  <c r="AO15" i="11"/>
  <c r="AQ15" i="11"/>
  <c r="AS15" i="11"/>
  <c r="R16" i="11"/>
  <c r="Z16" i="11"/>
  <c r="AH16" i="11"/>
  <c r="AP16" i="11"/>
  <c r="AR16" i="11"/>
  <c r="Q16" i="11"/>
  <c r="Y16" i="11"/>
  <c r="AG16" i="11"/>
  <c r="AO16" i="11"/>
  <c r="AQ16" i="11"/>
  <c r="AS16" i="11"/>
  <c r="AS17" i="11"/>
  <c r="AG14" i="11"/>
  <c r="Y14" i="11"/>
  <c r="Q14" i="11"/>
  <c r="R13" i="10"/>
  <c r="Z13" i="10"/>
  <c r="AH13" i="10"/>
  <c r="AP13" i="10"/>
  <c r="AR13" i="10"/>
  <c r="Q13" i="10"/>
  <c r="Y13" i="10"/>
  <c r="AG13" i="10"/>
  <c r="AO13" i="10"/>
  <c r="AQ13" i="10"/>
  <c r="AS13" i="10"/>
  <c r="R14" i="10"/>
  <c r="Z14" i="10"/>
  <c r="AH14" i="10"/>
  <c r="AP14" i="10"/>
  <c r="AR14" i="10"/>
  <c r="Q14" i="10"/>
  <c r="Y14" i="10"/>
  <c r="AG14" i="10"/>
  <c r="AO14" i="10"/>
  <c r="AQ14" i="10"/>
  <c r="AS14" i="10"/>
  <c r="AS15" i="10"/>
  <c r="R16" i="10"/>
  <c r="Z16" i="10"/>
  <c r="AH16" i="10"/>
  <c r="AP16" i="10"/>
  <c r="AR16" i="10"/>
  <c r="Q16" i="10"/>
  <c r="Y16" i="10"/>
  <c r="AG16" i="10"/>
  <c r="AO16" i="10"/>
  <c r="AQ16" i="10"/>
  <c r="AS16" i="10"/>
  <c r="AS17" i="10"/>
  <c r="R13" i="9"/>
  <c r="Z13" i="9"/>
  <c r="AH13" i="9"/>
  <c r="AP13" i="9"/>
  <c r="AR13" i="9"/>
  <c r="Q13" i="9"/>
  <c r="Y13" i="9"/>
  <c r="AG13" i="9"/>
  <c r="AO13" i="9"/>
  <c r="AQ13" i="9"/>
  <c r="AS13" i="9"/>
  <c r="R14" i="9"/>
  <c r="Z14" i="9"/>
  <c r="AH14" i="9"/>
  <c r="AP14" i="9"/>
  <c r="AR14" i="9"/>
  <c r="Q14" i="9"/>
  <c r="Y14" i="9"/>
  <c r="AG14" i="9"/>
  <c r="AO14" i="9"/>
  <c r="AQ14" i="9"/>
  <c r="AS14" i="9"/>
  <c r="R15" i="9"/>
  <c r="Z15" i="9"/>
  <c r="AH15" i="9"/>
  <c r="AP15" i="9"/>
  <c r="AR15" i="9"/>
  <c r="Q15" i="9"/>
  <c r="Y15" i="9"/>
  <c r="AG15" i="9"/>
  <c r="AO15" i="9"/>
  <c r="AQ15" i="9"/>
  <c r="AS15" i="9"/>
  <c r="R16" i="9"/>
  <c r="Z16" i="9"/>
  <c r="AH16" i="9"/>
  <c r="AP16" i="9"/>
  <c r="AR16" i="9"/>
  <c r="Q16" i="9"/>
  <c r="Y16" i="9"/>
  <c r="AG16" i="9"/>
  <c r="AO16" i="9"/>
  <c r="AQ16" i="9"/>
  <c r="AS16" i="9"/>
  <c r="R17" i="9"/>
  <c r="Z17" i="9"/>
  <c r="AH17" i="9"/>
  <c r="AP17" i="9"/>
  <c r="AR17" i="9"/>
  <c r="Q17" i="9"/>
  <c r="Y17" i="9"/>
  <c r="AG17" i="9"/>
  <c r="AO17" i="9"/>
  <c r="AQ17" i="9"/>
  <c r="AS17" i="9"/>
  <c r="AS18" i="9"/>
  <c r="R13" i="8"/>
  <c r="Z13" i="8"/>
  <c r="AH13" i="8"/>
  <c r="AP13" i="8"/>
  <c r="AR13" i="8"/>
  <c r="AS13" i="8"/>
  <c r="R14" i="8"/>
  <c r="Z14" i="8"/>
  <c r="AH14" i="8"/>
  <c r="AP14" i="8"/>
  <c r="AR14" i="8"/>
  <c r="AS14" i="8"/>
  <c r="R15" i="8"/>
  <c r="Z15" i="8"/>
  <c r="AH15" i="8"/>
  <c r="AP15" i="8"/>
  <c r="AR15" i="8"/>
  <c r="AS15" i="8"/>
  <c r="R16" i="8"/>
  <c r="Z16" i="8"/>
  <c r="AH16" i="8"/>
  <c r="AP16" i="8"/>
  <c r="AR16" i="8"/>
  <c r="AS16" i="8"/>
  <c r="Z17" i="8"/>
  <c r="AH17" i="8"/>
  <c r="AP17" i="8"/>
  <c r="AR17" i="8"/>
  <c r="Y17" i="8"/>
  <c r="AG17" i="8"/>
  <c r="AO17" i="8"/>
  <c r="AQ17" i="8"/>
  <c r="AS17" i="8"/>
  <c r="Z18" i="8"/>
  <c r="AH18" i="8"/>
  <c r="AP18" i="8"/>
  <c r="AR18" i="8"/>
  <c r="Y18" i="8"/>
  <c r="AG18" i="8"/>
  <c r="AO18" i="8"/>
  <c r="AQ18" i="8"/>
  <c r="AS18" i="8"/>
  <c r="Z19" i="8"/>
  <c r="AH19" i="8"/>
  <c r="AP19" i="8"/>
  <c r="AR19" i="8"/>
  <c r="Y19" i="8"/>
  <c r="AG19" i="8"/>
  <c r="AO19" i="8"/>
  <c r="AQ19" i="8"/>
  <c r="AS19" i="8"/>
  <c r="Z20" i="8"/>
  <c r="AH20" i="8"/>
  <c r="AP20" i="8"/>
  <c r="AR20" i="8"/>
  <c r="Y20" i="8"/>
  <c r="AG20" i="8"/>
  <c r="AO20" i="8"/>
  <c r="AQ20" i="8"/>
  <c r="AS20" i="8"/>
  <c r="Z21" i="8"/>
  <c r="AH21" i="8"/>
  <c r="AP21" i="8"/>
  <c r="AR21" i="8"/>
  <c r="Y21" i="8"/>
  <c r="AG21" i="8"/>
  <c r="AO21" i="8"/>
  <c r="AQ21" i="8"/>
  <c r="AS21" i="8"/>
  <c r="R22" i="8"/>
  <c r="Z22" i="8"/>
  <c r="AH22" i="8"/>
  <c r="AP22" i="8"/>
  <c r="AR22" i="8"/>
  <c r="Q22" i="8"/>
  <c r="Y22" i="8"/>
  <c r="AG22" i="8"/>
  <c r="AO22" i="8"/>
  <c r="AQ22" i="8"/>
  <c r="AS22" i="8"/>
  <c r="AS23" i="8"/>
  <c r="R13" i="7"/>
  <c r="Z13" i="7"/>
  <c r="AH13" i="7"/>
  <c r="AP13" i="7"/>
  <c r="AR13" i="7" s="1"/>
  <c r="AS13" i="7" s="1"/>
  <c r="Q13" i="7"/>
  <c r="Y13" i="7"/>
  <c r="AG13" i="7"/>
  <c r="AQ13" i="7" s="1"/>
  <c r="AO13" i="7"/>
  <c r="R14" i="7"/>
  <c r="AR14" i="7" s="1"/>
  <c r="Z14" i="7"/>
  <c r="AH14" i="7"/>
  <c r="AP14" i="7"/>
  <c r="Q14" i="7"/>
  <c r="Y14" i="7"/>
  <c r="AG14" i="7"/>
  <c r="AO14" i="7"/>
  <c r="AQ14" i="7" s="1"/>
  <c r="R15" i="7"/>
  <c r="Z15" i="7"/>
  <c r="AR15" i="7" s="1"/>
  <c r="AH15" i="7"/>
  <c r="AP15" i="7"/>
  <c r="Q15" i="7"/>
  <c r="AQ15" i="7" s="1"/>
  <c r="Y15" i="7"/>
  <c r="AG15" i="7"/>
  <c r="AO15" i="7"/>
  <c r="R16" i="7"/>
  <c r="Z16" i="7"/>
  <c r="AR16" i="7" s="1"/>
  <c r="AH16" i="7"/>
  <c r="AP16" i="7"/>
  <c r="Q16" i="7"/>
  <c r="AQ16" i="7" s="1"/>
  <c r="Y16" i="7"/>
  <c r="AG16" i="7"/>
  <c r="AO16" i="7"/>
  <c r="L18" i="5"/>
  <c r="Q26" i="6"/>
  <c r="Y26" i="6"/>
  <c r="AG26" i="6"/>
  <c r="AO26" i="6"/>
  <c r="AQ26" i="6"/>
  <c r="R26" i="6"/>
  <c r="Z26" i="6"/>
  <c r="AH26" i="6"/>
  <c r="AP26" i="6"/>
  <c r="AR26" i="6"/>
  <c r="AS26" i="6"/>
  <c r="Q25" i="6"/>
  <c r="Y25" i="6"/>
  <c r="AG25" i="6"/>
  <c r="AO25" i="6"/>
  <c r="AQ25" i="6"/>
  <c r="R25" i="6"/>
  <c r="Z25" i="6"/>
  <c r="AH25" i="6"/>
  <c r="AP25" i="6"/>
  <c r="AR25" i="6"/>
  <c r="AS25" i="6"/>
  <c r="Q24" i="6"/>
  <c r="Y24" i="6"/>
  <c r="AG24" i="6"/>
  <c r="AO24" i="6"/>
  <c r="AQ24" i="6"/>
  <c r="R24" i="6"/>
  <c r="Z24" i="6"/>
  <c r="AH24" i="6"/>
  <c r="AP24" i="6"/>
  <c r="AR24" i="6"/>
  <c r="AS24" i="6"/>
  <c r="Q23" i="6"/>
  <c r="Y23" i="6"/>
  <c r="AG23" i="6"/>
  <c r="AO23" i="6"/>
  <c r="AQ23" i="6"/>
  <c r="R23" i="6"/>
  <c r="Z23" i="6"/>
  <c r="AP23" i="6"/>
  <c r="AR23" i="6"/>
  <c r="AS23" i="6"/>
  <c r="R20" i="6"/>
  <c r="Z20" i="6"/>
  <c r="AH20" i="6"/>
  <c r="AP20" i="6"/>
  <c r="AR20" i="6"/>
  <c r="R21" i="6"/>
  <c r="Z21" i="6"/>
  <c r="AH21" i="6"/>
  <c r="AP21" i="6"/>
  <c r="AR21" i="6"/>
  <c r="AR22" i="6"/>
  <c r="Q20" i="6"/>
  <c r="Y20" i="6"/>
  <c r="AG20" i="6"/>
  <c r="AO20" i="6"/>
  <c r="AQ20" i="6"/>
  <c r="Q21" i="6"/>
  <c r="Y21" i="6"/>
  <c r="AG21" i="6"/>
  <c r="AO21" i="6"/>
  <c r="AQ21" i="6"/>
  <c r="AQ22" i="6"/>
  <c r="AS22" i="6"/>
  <c r="AP22" i="6"/>
  <c r="AO22" i="6"/>
  <c r="AN22" i="6"/>
  <c r="AM22" i="6"/>
  <c r="AL22" i="6"/>
  <c r="AK22" i="6"/>
  <c r="AJ22" i="6"/>
  <c r="AI22" i="6"/>
  <c r="AH22" i="6"/>
  <c r="AG22" i="6"/>
  <c r="AF22" i="6"/>
  <c r="AE22" i="6"/>
  <c r="AD22" i="6"/>
  <c r="AC22" i="6"/>
  <c r="AB22" i="6"/>
  <c r="AA22" i="6"/>
  <c r="T22" i="6"/>
  <c r="V22" i="6"/>
  <c r="X22" i="6"/>
  <c r="Z22" i="6"/>
  <c r="Y22" i="6"/>
  <c r="W22" i="6"/>
  <c r="U22" i="6"/>
  <c r="S22" i="6"/>
  <c r="L22" i="6"/>
  <c r="N22" i="6"/>
  <c r="P22" i="6"/>
  <c r="R22" i="6"/>
  <c r="Q22" i="6"/>
  <c r="O22" i="6"/>
  <c r="M22" i="6"/>
  <c r="K22" i="6"/>
  <c r="D22" i="6"/>
  <c r="AS21" i="6"/>
  <c r="AS20" i="6"/>
  <c r="AO19" i="6"/>
  <c r="AG19" i="6"/>
  <c r="Y19" i="6"/>
  <c r="Q19" i="6"/>
  <c r="AQ19" i="6"/>
  <c r="AP19" i="6"/>
  <c r="AH19" i="6"/>
  <c r="Z19" i="6"/>
  <c r="R19" i="6"/>
  <c r="AR19" i="6"/>
  <c r="AS19" i="6"/>
  <c r="AP18" i="6"/>
  <c r="AH18" i="6"/>
  <c r="Z18" i="6"/>
  <c r="R18" i="6"/>
  <c r="AR18" i="6"/>
  <c r="AO18" i="6"/>
  <c r="AG18" i="6"/>
  <c r="Y18" i="6"/>
  <c r="Q18" i="6"/>
  <c r="AQ18" i="6"/>
  <c r="AO17" i="6"/>
  <c r="AG17" i="6"/>
  <c r="Y17" i="6"/>
  <c r="Q17" i="6"/>
  <c r="AQ17" i="6"/>
  <c r="AP17" i="6"/>
  <c r="AH17" i="6"/>
  <c r="Z17" i="6"/>
  <c r="R17" i="6"/>
  <c r="AR17" i="6"/>
  <c r="AS17" i="6"/>
  <c r="R26" i="5"/>
  <c r="Z26" i="5"/>
  <c r="AH26" i="5"/>
  <c r="AP26" i="5"/>
  <c r="AR26" i="5"/>
  <c r="Q26" i="5"/>
  <c r="Y26" i="5"/>
  <c r="AG26" i="5"/>
  <c r="AO26" i="5"/>
  <c r="AQ26" i="5"/>
  <c r="AS26" i="5"/>
  <c r="R25" i="5"/>
  <c r="Z25" i="5"/>
  <c r="AH25" i="5"/>
  <c r="AP25" i="5"/>
  <c r="AR25" i="5"/>
  <c r="Q25" i="5"/>
  <c r="Y25" i="5"/>
  <c r="AG25" i="5"/>
  <c r="AO25" i="5"/>
  <c r="AQ25" i="5"/>
  <c r="AS25" i="5"/>
  <c r="R24" i="5"/>
  <c r="AH24" i="5"/>
  <c r="AP24" i="5"/>
  <c r="AR24" i="5"/>
  <c r="Q24" i="5"/>
  <c r="Y24" i="5"/>
  <c r="AG24" i="5"/>
  <c r="AO24" i="5"/>
  <c r="AQ24" i="5"/>
  <c r="AS24" i="5"/>
  <c r="R23" i="5"/>
  <c r="Z23" i="5"/>
  <c r="AH23" i="5"/>
  <c r="AP23" i="5"/>
  <c r="AR23" i="5"/>
  <c r="Q23" i="5"/>
  <c r="Y23" i="5"/>
  <c r="AG23" i="5"/>
  <c r="AO23" i="5"/>
  <c r="AQ23" i="5"/>
  <c r="AS23" i="5"/>
  <c r="R22" i="5"/>
  <c r="Z22" i="5"/>
  <c r="AH22" i="5"/>
  <c r="AP22" i="5"/>
  <c r="AR22" i="5"/>
  <c r="Q22" i="5"/>
  <c r="Y22" i="5"/>
  <c r="AG22" i="5"/>
  <c r="AO22" i="5"/>
  <c r="AQ22" i="5"/>
  <c r="AS22" i="5"/>
  <c r="R21" i="5"/>
  <c r="Z21" i="5"/>
  <c r="AH21" i="5"/>
  <c r="AP21" i="5"/>
  <c r="AR21" i="5"/>
  <c r="Q21" i="5"/>
  <c r="Y21" i="5"/>
  <c r="AG21" i="5"/>
  <c r="AO21" i="5"/>
  <c r="AQ21" i="5"/>
  <c r="AS21" i="5"/>
  <c r="R20" i="5"/>
  <c r="Z20" i="5"/>
  <c r="AH20" i="5"/>
  <c r="AP20" i="5"/>
  <c r="AR20" i="5"/>
  <c r="Q20" i="5"/>
  <c r="Y20" i="5"/>
  <c r="AG20" i="5"/>
  <c r="AO20" i="5"/>
  <c r="AQ20" i="5"/>
  <c r="AS20" i="5"/>
  <c r="R19" i="5"/>
  <c r="Z19" i="5"/>
  <c r="AH19" i="5"/>
  <c r="AP19" i="5"/>
  <c r="AR19" i="5"/>
  <c r="Q19" i="5"/>
  <c r="Y19" i="5"/>
  <c r="AG19" i="5"/>
  <c r="AO19" i="5"/>
  <c r="AQ19" i="5"/>
  <c r="AS19" i="5"/>
  <c r="R16" i="5"/>
  <c r="R17" i="5"/>
  <c r="R18" i="5"/>
  <c r="Z16" i="5"/>
  <c r="Z17" i="5"/>
  <c r="Z18" i="5"/>
  <c r="AH16" i="5"/>
  <c r="AH17" i="5"/>
  <c r="AH18" i="5"/>
  <c r="AP16" i="5"/>
  <c r="AP17" i="5"/>
  <c r="AP18" i="5"/>
  <c r="AR18" i="5"/>
  <c r="Q16" i="5"/>
  <c r="Q17" i="5"/>
  <c r="Q18" i="5"/>
  <c r="Y16" i="5"/>
  <c r="Y17" i="5"/>
  <c r="Y18" i="5"/>
  <c r="AG16" i="5"/>
  <c r="AG17" i="5"/>
  <c r="AG18" i="5"/>
  <c r="AO16" i="5"/>
  <c r="AO17" i="5"/>
  <c r="AO18" i="5"/>
  <c r="AQ18" i="5"/>
  <c r="AS18" i="5"/>
  <c r="AN18" i="5"/>
  <c r="AM18" i="5"/>
  <c r="AL18" i="5"/>
  <c r="AK18" i="5"/>
  <c r="AJ18" i="5"/>
  <c r="AI18" i="5"/>
  <c r="AF18" i="5"/>
  <c r="AE18" i="5"/>
  <c r="AD18" i="5"/>
  <c r="AC18" i="5"/>
  <c r="AB18" i="5"/>
  <c r="AA18" i="5"/>
  <c r="X18" i="5"/>
  <c r="W18" i="5"/>
  <c r="V18" i="5"/>
  <c r="U18" i="5"/>
  <c r="T18" i="5"/>
  <c r="S18" i="5"/>
  <c r="P18" i="5"/>
  <c r="O18" i="5"/>
  <c r="N18" i="5"/>
  <c r="M18" i="5"/>
  <c r="K18" i="5"/>
  <c r="G18" i="5"/>
  <c r="D18" i="5"/>
  <c r="AR17" i="5"/>
  <c r="AQ17" i="5"/>
  <c r="AS17" i="5"/>
  <c r="AR16" i="5"/>
  <c r="AQ16" i="5"/>
  <c r="AS16" i="5"/>
  <c r="R15" i="5"/>
  <c r="Z15" i="5"/>
  <c r="AH15" i="5"/>
  <c r="AP15" i="5"/>
  <c r="AR15" i="5"/>
  <c r="Q15" i="5"/>
  <c r="Y15" i="5"/>
  <c r="AG15" i="5"/>
  <c r="AO15" i="5"/>
  <c r="AQ15" i="5"/>
  <c r="AS15" i="5"/>
  <c r="R14" i="5"/>
  <c r="Z14" i="5"/>
  <c r="AH14" i="5"/>
  <c r="AP14" i="5"/>
  <c r="AR14" i="5"/>
  <c r="Q14" i="5"/>
  <c r="Y14" i="5"/>
  <c r="AG14" i="5"/>
  <c r="AO14" i="5"/>
  <c r="AQ14" i="5"/>
  <c r="AS14" i="5"/>
  <c r="R13" i="5"/>
  <c r="Z13" i="5"/>
  <c r="AH13" i="5"/>
  <c r="AP13" i="5"/>
  <c r="AR13" i="5"/>
  <c r="Q13" i="5"/>
  <c r="Y13" i="5"/>
  <c r="AG13" i="5"/>
  <c r="AO13" i="5"/>
  <c r="AQ13" i="5"/>
  <c r="AS13" i="5"/>
  <c r="R13" i="4"/>
  <c r="Z13" i="4"/>
  <c r="AH13" i="4"/>
  <c r="AP13" i="4"/>
  <c r="AR13" i="4"/>
  <c r="Q13" i="4"/>
  <c r="Y13" i="4"/>
  <c r="AG13" i="4"/>
  <c r="AO13" i="4"/>
  <c r="AQ13" i="4"/>
  <c r="AS13" i="4"/>
  <c r="R14" i="4"/>
  <c r="Z14" i="4"/>
  <c r="AH14" i="4"/>
  <c r="AP14" i="4"/>
  <c r="AR14" i="4"/>
  <c r="Q14" i="4"/>
  <c r="Y14" i="4"/>
  <c r="AG14" i="4"/>
  <c r="AO14" i="4"/>
  <c r="AQ14" i="4"/>
  <c r="AS14" i="4"/>
  <c r="R15" i="4"/>
  <c r="Z15" i="4"/>
  <c r="AH15" i="4"/>
  <c r="AP15" i="4"/>
  <c r="AR15" i="4"/>
  <c r="Q15" i="4"/>
  <c r="Y15" i="4"/>
  <c r="AG15" i="4"/>
  <c r="AO15" i="4"/>
  <c r="AQ15" i="4"/>
  <c r="AS15" i="4"/>
  <c r="AS16" i="4"/>
  <c r="R13" i="3"/>
  <c r="Z13" i="3"/>
  <c r="AH13" i="3"/>
  <c r="AP13" i="3"/>
  <c r="AR13" i="3"/>
  <c r="Q13" i="3"/>
  <c r="Y13" i="3"/>
  <c r="AG13" i="3"/>
  <c r="AO13" i="3"/>
  <c r="AQ13" i="3"/>
  <c r="AS13" i="3"/>
  <c r="R14" i="3"/>
  <c r="Z14" i="3"/>
  <c r="AH14" i="3"/>
  <c r="AP14" i="3"/>
  <c r="AR14" i="3"/>
  <c r="Q14" i="3"/>
  <c r="Y14" i="3"/>
  <c r="AG14" i="3"/>
  <c r="AO14" i="3"/>
  <c r="AQ14" i="3"/>
  <c r="AS14" i="3"/>
  <c r="R15" i="3"/>
  <c r="Z15" i="3"/>
  <c r="AH15" i="3"/>
  <c r="AP15" i="3"/>
  <c r="AR15" i="3"/>
  <c r="Q15" i="3"/>
  <c r="Y15" i="3"/>
  <c r="AG15" i="3"/>
  <c r="AO15" i="3"/>
  <c r="AQ15" i="3"/>
  <c r="AS15" i="3"/>
  <c r="R16" i="3"/>
  <c r="Z16" i="3"/>
  <c r="AH16" i="3"/>
  <c r="AP16" i="3"/>
  <c r="AR16" i="3"/>
  <c r="Q16" i="3"/>
  <c r="Y16" i="3"/>
  <c r="AG16" i="3"/>
  <c r="AO16" i="3"/>
  <c r="AQ16" i="3"/>
  <c r="AS16" i="3"/>
  <c r="R17" i="3"/>
  <c r="Z17" i="3"/>
  <c r="AH17" i="3"/>
  <c r="AP17" i="3"/>
  <c r="AR17" i="3"/>
  <c r="Q17" i="3"/>
  <c r="Y17" i="3"/>
  <c r="AG17" i="3"/>
  <c r="AO17" i="3"/>
  <c r="AQ17" i="3"/>
  <c r="AS17" i="3"/>
  <c r="AR18" i="3"/>
  <c r="AS18" i="3"/>
  <c r="AR19" i="3"/>
  <c r="AS19" i="3"/>
  <c r="R20" i="3"/>
  <c r="Z20" i="3"/>
  <c r="AH20" i="3"/>
  <c r="AP20" i="3"/>
  <c r="AR20" i="3"/>
  <c r="Q20" i="3"/>
  <c r="Y20" i="3"/>
  <c r="AG20" i="3"/>
  <c r="AO20" i="3"/>
  <c r="AQ20" i="3"/>
  <c r="AS20" i="3"/>
  <c r="AS21" i="3"/>
  <c r="R13" i="2"/>
  <c r="Z13" i="2"/>
  <c r="AH13" i="2"/>
  <c r="AP13" i="2"/>
  <c r="Q13" i="2"/>
  <c r="Y13" i="2"/>
  <c r="AG13" i="2"/>
  <c r="AO13" i="2"/>
  <c r="R14" i="2"/>
  <c r="Z14" i="2"/>
  <c r="AH14" i="2"/>
  <c r="AP14" i="2"/>
  <c r="Q14" i="2"/>
  <c r="Y14" i="2"/>
  <c r="AG14" i="2"/>
  <c r="AO14" i="2"/>
  <c r="R15" i="2"/>
  <c r="Z15" i="2"/>
  <c r="AH15" i="2"/>
  <c r="AP15" i="2"/>
  <c r="Q15" i="2"/>
  <c r="Y15" i="2"/>
  <c r="AG15" i="2"/>
  <c r="AO15" i="2"/>
  <c r="R13" i="1"/>
  <c r="Z13" i="1"/>
  <c r="AH13" i="1"/>
  <c r="AP13" i="1"/>
  <c r="AR13" i="1"/>
  <c r="Q13" i="1"/>
  <c r="Y13" i="1"/>
  <c r="AG13" i="1"/>
  <c r="AO13" i="1"/>
  <c r="AQ13" i="1"/>
  <c r="AS13" i="1"/>
  <c r="R14" i="1"/>
  <c r="Z14" i="1"/>
  <c r="AH14" i="1"/>
  <c r="AP14" i="1"/>
  <c r="AR14" i="1"/>
  <c r="Q14" i="1"/>
  <c r="Y14" i="1"/>
  <c r="AG14" i="1"/>
  <c r="AO14" i="1"/>
  <c r="AQ14" i="1"/>
  <c r="AS14" i="1"/>
  <c r="R15" i="1"/>
  <c r="Z15" i="1"/>
  <c r="AH15" i="1"/>
  <c r="AP15" i="1"/>
  <c r="AR15" i="1"/>
  <c r="Q15" i="1"/>
  <c r="Y15" i="1"/>
  <c r="AG15" i="1"/>
  <c r="AO15" i="1"/>
  <c r="AQ15" i="1"/>
  <c r="AS15" i="1"/>
  <c r="AS16" i="1"/>
  <c r="AS16" i="15" l="1"/>
  <c r="AS15" i="15"/>
  <c r="AS14" i="15"/>
  <c r="AS16" i="7"/>
  <c r="AS15" i="7"/>
  <c r="AS14" i="7"/>
  <c r="AS17" i="7" s="1"/>
  <c r="AR13" i="2"/>
  <c r="AR15" i="2"/>
  <c r="AQ15" i="2"/>
  <c r="AQ13" i="2"/>
  <c r="AS13" i="2" s="1"/>
  <c r="AQ14" i="2"/>
  <c r="AR14" i="2"/>
  <c r="AS14" i="2"/>
  <c r="AS15" i="2" l="1"/>
  <c r="AS16" i="2"/>
  <c r="AS17" i="15"/>
</calcChain>
</file>

<file path=xl/comments1.xml><?xml version="1.0" encoding="utf-8"?>
<comments xmlns="http://schemas.openxmlformats.org/spreadsheetml/2006/main">
  <authors>
    <author>Diana Carolina Moreno Orduna</author>
  </authors>
  <commentList>
    <comment ref="S13" authorId="0">
      <text>
        <r>
          <rPr>
            <sz val="9"/>
            <color indexed="81"/>
            <rFont val="Tahoma"/>
            <family val="2"/>
          </rPr>
          <t xml:space="preserve">proyectos de inversión 
</t>
        </r>
      </text>
    </comment>
    <comment ref="U13" authorId="0">
      <text>
        <r>
          <rPr>
            <sz val="9"/>
            <color indexed="81"/>
            <rFont val="Tahoma"/>
            <family val="2"/>
          </rPr>
          <t xml:space="preserve">
planes anuales de los sistemas de gestión </t>
        </r>
      </text>
    </comment>
    <comment ref="AA13" authorId="0">
      <text>
        <r>
          <rPr>
            <sz val="9"/>
            <color indexed="81"/>
            <rFont val="Tahoma"/>
            <family val="2"/>
          </rPr>
          <t xml:space="preserve">
mapas de riesgos de gestión </t>
        </r>
      </text>
    </comment>
    <comment ref="AC13" authorId="0">
      <text>
        <r>
          <rPr>
            <sz val="9"/>
            <color indexed="81"/>
            <rFont val="Tahoma"/>
            <family val="2"/>
          </rPr>
          <t xml:space="preserve">
PEI y  POA</t>
        </r>
      </text>
    </comment>
    <comment ref="AI13" authorId="0">
      <text>
        <r>
          <rPr>
            <sz val="9"/>
            <color indexed="81"/>
            <rFont val="Tahoma"/>
            <family val="2"/>
          </rPr>
          <t xml:space="preserve">
Plan de mejoramiento </t>
        </r>
      </text>
    </comment>
    <comment ref="K14" authorId="0">
      <text>
        <r>
          <rPr>
            <sz val="9"/>
            <color indexed="81"/>
            <rFont val="Tahoma"/>
            <family val="2"/>
          </rPr>
          <t xml:space="preserve">POA IV TRIM 2017
PEI II SEM 2017
</t>
        </r>
      </text>
    </comment>
    <comment ref="S14" authorId="0">
      <text>
        <r>
          <rPr>
            <sz val="9"/>
            <color indexed="81"/>
            <rFont val="Tahoma"/>
            <family val="2"/>
          </rPr>
          <t xml:space="preserve"> POA I TRIM  2018
</t>
        </r>
      </text>
    </comment>
    <comment ref="AA14" authorId="0">
      <text>
        <r>
          <rPr>
            <sz val="9"/>
            <color indexed="81"/>
            <rFont val="Tahoma"/>
            <family val="2"/>
          </rPr>
          <t xml:space="preserve">POA II trim 2018
PEI I sem 2018
</t>
        </r>
      </text>
    </comment>
    <comment ref="AI14" authorId="0">
      <text>
        <r>
          <rPr>
            <sz val="9"/>
            <color indexed="81"/>
            <rFont val="Tahoma"/>
            <family val="2"/>
          </rPr>
          <t xml:space="preserve">POA III TRIM 2018
</t>
        </r>
      </text>
    </comment>
  </commentList>
</comments>
</file>

<file path=xl/comments2.xml><?xml version="1.0" encoding="utf-8"?>
<comments xmlns="http://schemas.openxmlformats.org/spreadsheetml/2006/main">
  <authors>
    <author>David Cano</author>
  </authors>
  <commentList>
    <comment ref="F13" authorId="0">
      <text>
        <r>
          <rPr>
            <b/>
            <sz val="9"/>
            <color indexed="81"/>
            <rFont val="Tahoma"/>
            <family val="2"/>
          </rPr>
          <t>Se eliminó el numerador para que quede en valor absoluto</t>
        </r>
      </text>
    </comment>
    <comment ref="F14" authorId="0">
      <text>
        <r>
          <rPr>
            <b/>
            <sz val="9"/>
            <color indexed="81"/>
            <rFont val="Tahoma"/>
            <family val="2"/>
          </rPr>
          <t>Se eliminó el numerador para que quede en valor absoluto</t>
        </r>
      </text>
    </comment>
  </commentList>
</comments>
</file>

<file path=xl/sharedStrings.xml><?xml version="1.0" encoding="utf-8"?>
<sst xmlns="http://schemas.openxmlformats.org/spreadsheetml/2006/main" count="1980" uniqueCount="513">
  <si>
    <t>FORMATO DE PLAN OPERATIVO ANUAL</t>
  </si>
  <si>
    <r>
      <t xml:space="preserve">Código: </t>
    </r>
    <r>
      <rPr>
        <sz val="12"/>
        <color theme="1"/>
        <rFont val="Arial"/>
        <family val="2"/>
      </rPr>
      <t>01-FR-03</t>
    </r>
  </si>
  <si>
    <t>Versión:</t>
  </si>
  <si>
    <t>Página:</t>
  </si>
  <si>
    <t>2 de 3</t>
  </si>
  <si>
    <t>Vigente desde:</t>
  </si>
  <si>
    <t>05-07-2017</t>
  </si>
  <si>
    <t>OBJETIVO DEL PROCESO</t>
  </si>
  <si>
    <t>META OPERATIVA</t>
  </si>
  <si>
    <t>MAGNITUD PROGRAMADA META OPERATIVA</t>
  </si>
  <si>
    <t>INDICADOR(ES) DE LA META OPERATIVA</t>
  </si>
  <si>
    <t>FÓRMULA DEL (LOS) INDICADOR(ES)</t>
  </si>
  <si>
    <t>LÍNEA BASE</t>
  </si>
  <si>
    <t>PRODUCTO</t>
  </si>
  <si>
    <t>ACCIONES OPERATIVAS</t>
  </si>
  <si>
    <t>RESPONSABLES</t>
  </si>
  <si>
    <t>EJECUCIÓN PLANEADA</t>
  </si>
  <si>
    <t>TOTAL PROGRAMADO</t>
  </si>
  <si>
    <t>EJECUCIÓN ACUMULADA</t>
  </si>
  <si>
    <t xml:space="preserve">EJECUTADO Vs. PROGRAMADO  </t>
  </si>
  <si>
    <t>PRIMER TRIMESTRE</t>
  </si>
  <si>
    <t>SEGUNDO TRIMESTRE</t>
  </si>
  <si>
    <t>TERCER TRIMESTRE</t>
  </si>
  <si>
    <t>CUARTO TRIMESTRE</t>
  </si>
  <si>
    <t>ENERO</t>
  </si>
  <si>
    <t>FEBRERO</t>
  </si>
  <si>
    <t>MARZO</t>
  </si>
  <si>
    <t>TOTAL TRIMESTRE</t>
  </si>
  <si>
    <t xml:space="preserve">ABRIL </t>
  </si>
  <si>
    <t>MAYO</t>
  </si>
  <si>
    <t>JUNIO</t>
  </si>
  <si>
    <t>JULIO</t>
  </si>
  <si>
    <t>AGOSTO</t>
  </si>
  <si>
    <t>SEPTIEMBRE</t>
  </si>
  <si>
    <t>OCTUBRE</t>
  </si>
  <si>
    <t>NOVIEMBRE</t>
  </si>
  <si>
    <t>DICIEMBRE</t>
  </si>
  <si>
    <t>TOTAL AÑO</t>
  </si>
  <si>
    <t>Programado</t>
  </si>
  <si>
    <t>Ejecutado</t>
  </si>
  <si>
    <t>01. Garantizar la orientación estratégica para el análisis y formulación de planes ,programas y proyectos destinados al cumplimiento de los objetivos y funciones de la Entidad.</t>
  </si>
  <si>
    <t>Actualizar el diagnóstico estratégico institucional.</t>
  </si>
  <si>
    <t>Diagnóstico estratégico institucional actualizado</t>
  </si>
  <si>
    <t>Número de diagnósticos actualizados</t>
  </si>
  <si>
    <t>Análisis de entornos y Análisis institucional actualizados</t>
  </si>
  <si>
    <t>1.Actualizar el diagnóstico (matriz DOFA) de la Entidad.
2. Actualizar el documento PEI 2016-2020.
3. Publicar y socializar el documento PEI 2016-2020 actualizado.</t>
  </si>
  <si>
    <t>Dirección de Planeación - Alta Dirección</t>
  </si>
  <si>
    <t>Dirigir y coordinar la formulación de los Planes Operativos Anuales (POA) por procesos, correspondientes a la vigencia 2018</t>
  </si>
  <si>
    <t>Planes Operativos Anuales 2018 formulados (POA)</t>
  </si>
  <si>
    <t>Número de Planes Operativos Anuales 2018 formulados</t>
  </si>
  <si>
    <t>POA 2018 formulados por procesos.</t>
  </si>
  <si>
    <t>1. Dar las orientaciones a los procesos para la formulación de los POA 2018.
2. Solicitar las propuestas de POA 2018 formuladas por cada proceso.
3. Revisar y analizar las propuestas de POA 2018 enviadas por cada proceso.
4. Realizar la observaciones pertinentes a los procesos para la formulación del POA 2018 definitiva. 
5. Integrar los POA por proceso para la vigencia 2018.</t>
  </si>
  <si>
    <t>Dirección de Planeación - Responsables y referentes de proceso</t>
  </si>
  <si>
    <t>Dirigir la realización de las actividades necesarias para la mejora continua de los sistemas de gestión de del Modelo Integrado de Gestión de la Personería de Bogotá D. C. MIPER</t>
  </si>
  <si>
    <t>Avance en las actividades necesarias para la mejora continua de los sistemas de gestión</t>
  </si>
  <si>
    <t>Número de actividades realizadas / Número de actividades programadas * 100</t>
  </si>
  <si>
    <t>N.A.</t>
  </si>
  <si>
    <t>Avance en  la implementación de mejores prácticas en la gestión de la Entidad.</t>
  </si>
  <si>
    <t>1. Elaborar el diagnóstico sobre los requisitos de las normas que regulan los diferentes sistemas de gestión de la Entidad. (20%)
2. Identificar los requisitos de las normas que regulan los diferentes sistemas de gestión de la Entidad a intervenir de manera prioritaria para propiciar la mejora continua de cada sistema. (20%)
3. Liderar la incorporación a los planes anuales de trabajo de cada sistema de gestión, de las estrategias para promover la mejora continua en los aspectos identificados como prioritarios. (20%)
4. Coordinar la implementación de los planes anuales de trabajo. (20%)
5. Evaluar la efectividad de las estrategias implementadas. (20%)</t>
  </si>
  <si>
    <t>Dirección de Planeación - Responsables de los sistemas de gestión</t>
  </si>
  <si>
    <t>PROMEDIO</t>
  </si>
  <si>
    <t>OBSERVACIONES:</t>
  </si>
  <si>
    <t xml:space="preserve">FECHA DE ELABORACIÓN: </t>
  </si>
  <si>
    <t>21 de noviembre de 2017</t>
  </si>
  <si>
    <t>RESPONSABLE:</t>
  </si>
  <si>
    <t xml:space="preserve">Realizar investigaciones académicas y fomentar el  conocimiento, la creatividad, la innovación, la apropiación y aplicación de tecnologías eficientes en la difusión, promoción y protección de los derechos de las personas, el cumplimiento de la Constitución y las normas, la defensa de los intereses de la sociedad, el examen del ejercicio diligente y eficiente de la Función Pública y la vigilancia de la conducta oficial de los servidores públicos. </t>
  </si>
  <si>
    <t xml:space="preserve">Desarrollar investigaciones concertadas con los procesos institucionales.
</t>
  </si>
  <si>
    <t>Informes de avance  de las investigaciones concertadas y desarrolladas</t>
  </si>
  <si>
    <t>Número de informes de avance de las investigaciones concertadas y desarrolladas</t>
  </si>
  <si>
    <t>S.I.</t>
  </si>
  <si>
    <t xml:space="preserve">Proyectos de investigación formulados.
Artículos de investigación  enviados para publicar.
</t>
  </si>
  <si>
    <t>1. Realizar reunión con los responsables de los procesos misionales y/o referentes de los mismos para presentar temas objeto de investigación.
2. Seleccionar los temas de los proyectos de investigación a desarrollar.
3. Adelantar los procesos de investigación seleccionados.
4. Presentar los informes de los procesos de investigación desarrollados.</t>
  </si>
  <si>
    <t xml:space="preserve">Realizar un (1) evento de creatividad e innovación.
</t>
  </si>
  <si>
    <t>Eventos realizados</t>
  </si>
  <si>
    <t>Número de eventos realizados</t>
  </si>
  <si>
    <t>Evento realizado.
Informe de los resultados obtenidos.</t>
  </si>
  <si>
    <t>1. Elaborar propuesta inicial del evento de creatividad e innovación.
2. Presentar propuesta ante las instancias respectivas.
3. Una vez aprobado, adelantar la convocatoria a los entes participantes y a los invitados.
4. Realizar el evento de creatividad e innovación.
5. Realizar un balance de los resultados del evento, logros, conclusiones y lecciones aprendidas, y elaborar un informe.</t>
  </si>
  <si>
    <t>Conformar un grupo de investigación que cumpla los requisitos para ser reconocido como actor del Sistema Nacional de Ciencia, Tecnología e Innovación</t>
  </si>
  <si>
    <t>Grupos de investigación conformados</t>
  </si>
  <si>
    <t>Número de grupos de investigación conformados</t>
  </si>
  <si>
    <t>S. I.</t>
  </si>
  <si>
    <t>Grupo de investigación</t>
  </si>
  <si>
    <t>1. Elaborar un perfil de investigadores de acuerdo con los temas de investigación elegidos.
2. Realizar convocatoria de investigadores.
3. Conformar el grupo de investigación.</t>
  </si>
  <si>
    <t>diciembre de 2017</t>
  </si>
  <si>
    <t>GERMÁN URIEL ROJAS / DIRECTOR DE PLANEACIÓN ( E )</t>
  </si>
  <si>
    <t xml:space="preserve">Garantizar la disponibilidad, la integridad y la confidencialidad de la información y las comunicaciones, a través de la formulación de lineamientos, políticas y directrices que contribuyan al funcionamiento de los procesos, y al
cumplimiento de la plataforma estratégica de la Entidad.
</t>
  </si>
  <si>
    <t xml:space="preserve">Garantizar la infraestuctura tecnologíca para la adecuada operación de los servicios de TI </t>
  </si>
  <si>
    <t xml:space="preserve">Porcentaje de avance para garantizar la infraestructura para la adecuada operación de los servicios de TI </t>
  </si>
  <si>
    <t>Porcentaje de actividades para garantizar la infraestructura para la adecuada operación de los servicios de TI realizadas</t>
  </si>
  <si>
    <t xml:space="preserve">• Infraestructura de requerimientos nuevos implementados.
• Implementación directorio activo en Azure
• Sedes normalizadas
• Documentos de mejores prácticas
• Documento arquitectura final definida
• Plan de implementación de arquitectura de infraestructura
</t>
  </si>
  <si>
    <t>• Estructurar la infraestructura tecnológica conforme a los nuevos requerimientos  y  recursos tecnológicos disponibles
• Implementar la primera fase de la arquitectura de  infraestructura definida
• Implementar las mejores prácticas para la provisión de servicios y/o servidores
• Implementar la política de autenticación y manejo de contraseñas a través de un Directorio Activo.
• Normalizar la infraestructura del sistema de potencia regulada (UPS) en sedes externas definidas</t>
  </si>
  <si>
    <t xml:space="preserve">Dirección de Tecnologías de Información y Comunicación - DTIC
</t>
  </si>
  <si>
    <t>Implementar en un 100% la tercera fase de modernización y fortalecimiento  de los sistemas de información.</t>
  </si>
  <si>
    <t>Porcentaje de avance en la tercera fase de modernización y fortalecimiento de los sistemas de información</t>
  </si>
  <si>
    <t>Porcentaje de actividades de la implementación de la tercera fase de modernización y fortalecimiento realizadas</t>
  </si>
  <si>
    <t>• Bitácora de solicitudes y entrega de los requerimientos 
• Implementación de requerimientos en los sistemas de información.
• Implementación de los sistemas de información de acuerdo al PETI.</t>
  </si>
  <si>
    <t xml:space="preserve">
• Análisis, diseño, implementación y mantenimiento de requerimientos funcionales alineados a la arquitectura definida a los sistemas de informacion.
• Implementar los sistemas de informacion definidos en el Plan Estratégico de Tecnologás de Información (PETI).</t>
  </si>
  <si>
    <t>Formular y ejecutar el 100% de las actividades contempladas en el plan de acción de la primera fase de la gestión de datos de la Entidad.</t>
  </si>
  <si>
    <r>
      <t>Porcentaje de avance en la formulación y ejecu</t>
    </r>
    <r>
      <rPr>
        <sz val="11"/>
        <rFont val="Arial"/>
        <family val="2"/>
      </rPr>
      <t>ción de la primera fase de la gestión de datos de la Entidad</t>
    </r>
  </si>
  <si>
    <t>Porcentaje de actividades de la formulación y ejecución de la primera fase de la gestión de datos de la Entidad realizadas</t>
  </si>
  <si>
    <t>• Plan de implementación de la arquitectura de datos
• Plan de gestión de datos
• Plan de gestión implementado
• Plan de arquitectura de datos implementado
• Base de datos WEBOIDO normalizada</t>
  </si>
  <si>
    <t>• Definición del plan de implementación de la arquitectura de datos.
• Implementación del  plan de arquitectura de datos definido.
• Definición del plan de gestión de datos.
• Implementación del plan de  gestión de datos definido (I fase)
• Implementación del plan de acción para normalizar la base de datos Weboido</t>
  </si>
  <si>
    <t>Desarrollar la segunda fase diseñada del Sistema de Seguridad y Privacidad de la Información SGSI</t>
  </si>
  <si>
    <t>Porcentaje de avance en el desarrollo de la segunda fase del SGSI</t>
  </si>
  <si>
    <t>Porcentaje de actividades en el desarrollo de la segunda fase del SGSI ejecutadas</t>
  </si>
  <si>
    <t>• Documento con la estrategia de planificacion y control operacional revisado y aprobado por la alta Dirección
• Informe de la ejecución del plan de tratamiento de riesgos aprobado por los responsables de los procesos
• Documento descripcion de los indicadors de gestion de seguridad y privacidad de la informacion 
• Documento con la estrategias del plan de implementacion de IPV6 en la entidad, aprobado por la Dirección de TIC</t>
  </si>
  <si>
    <t>• Planificación y Control operacional
• Implementacion del plan de tratamiento del Riesgo
• Indicadores de Gestión
• Plan de transicion de IPv4 a IPv6.</t>
  </si>
  <si>
    <t>Verificar y controlar los acuerdos de nivel de servicio (ANS) de TI</t>
  </si>
  <si>
    <t>Porcentaje de avance en la verificación y control de los acuerdos de niveles de servicios (ANS) de TI</t>
  </si>
  <si>
    <t>Porcentaje de actividades en verificación y control de los acuerdos de niveles de servicios (ANS) de TI</t>
  </si>
  <si>
    <t>• Reporte de Indicadores de cumplimiento
• Planes de mejoramiento</t>
  </si>
  <si>
    <t>• Definir los ANS para los servicios TI
•Medición de los ANS
•Verificación de cumplimiento de los ANS
•Realizar el plan de accion de mejora</t>
  </si>
  <si>
    <t>Atender el 90% de las necesidades y/o requerimientos solicitados, según los acuerdos de nivel de servicio (ANS) establecidos para los servicios de TI</t>
  </si>
  <si>
    <t>Porcentaje de necesidades y/o requerimientos atendidos oportunamente</t>
  </si>
  <si>
    <t>Número de necesidades y/o requerimientos atendidos en el ANS establecido/Número de necesidades y/o requerimientos atendidos * 100</t>
  </si>
  <si>
    <t>• Aplicativo mesa de servicios actualizada
• Soportes de los mantemientos realizados</t>
  </si>
  <si>
    <t>• Brindar apoyo técnico a los casos de soporte registrados en la mesa de servicios.
• Realizar mantenimiento preventivo y/o correctivo a: equipos de cómputo, impresoras, scanners, plotter, fotocopiadoras, CCTV, servidores, appliance, UPS de la Entidad.</t>
  </si>
  <si>
    <t>Obtener un nivel de satisfacción mínimo del 90% de los usuarios frente a los servicios de TI recibidos.</t>
  </si>
  <si>
    <t>Porcentaje de usuarios satisfechos</t>
  </si>
  <si>
    <t>Número de usuarios satisfechos con los servicios recibidos / Número de usuarios encuestados *100</t>
  </si>
  <si>
    <t>• Usuarios satisfechos</t>
  </si>
  <si>
    <t>•  Actualización e implementación indicadores de calidad de servicios de TI.
•  Aplicación de la encuesta de satisfacción a usuarios de servicios de TI</t>
  </si>
  <si>
    <t>Implementar las actividades del plan de acción enmarcadas en la Estrategia de Gobierno Digital</t>
  </si>
  <si>
    <t>Porcentaje de avance en la implementación del plan de acción de Gobierno Digital</t>
  </si>
  <si>
    <t>Porcentaje de actividades del plan de acción de Gobierno Digital implementadas</t>
  </si>
  <si>
    <t>• Plan de acción de Gobierno Digital
• Matriz de cumplimiento de Gobierno Digital
• Plan de acción nuevo portal web
• Plan de acción para la certificación sello de excelencia</t>
  </si>
  <si>
    <t xml:space="preserve">• Aprobación del plan de acción definido
• Implementación del plan de acción definido
• Definición e implementación del plan de acción nuevo portal web en el marco de gobierno digital.
• Implementación plan de acción para la certificación del sello de excelencia de los trámites y servicios definidos. 
</t>
  </si>
  <si>
    <t>EDGAR MARTÍN CUBIDES ROJAS / DIRECTOR DE TIC</t>
  </si>
  <si>
    <t>Comunicar y divulgar interna y externamente, de manera oportuna y efectiva, la gestión de la Personería de Bogotá, D.C., para generar compromiso, posicionamiento y legitimidad ante la comunidad.</t>
  </si>
  <si>
    <t xml:space="preserve">Diseñar e implementar una estrategia de comunicación para la socialización de los servicios que brindan las personerias locales </t>
  </si>
  <si>
    <t>Actividades realizadas para el diseño e implementación de la estrategia de comunicaciòn para la socializaciòn de los servicios que brindan las personerìa locales</t>
  </si>
  <si>
    <t>Número de actividades realizadas</t>
  </si>
  <si>
    <t>Estrategia de Comunicación.</t>
  </si>
  <si>
    <t>1) Elaborar (1) comercial promocional, que será divulgado en los canales público - privados, sin costo, gracias a la alianza con la ANTV.
2) Diseñar dos (2) piezas gráficas promocionales de los servicios que prestan las personerías locales
3) Diseñar dos (2) banner publicitarios en la página web institucional, promocionando los servicios de las personerias locales.
4) Producir cuatro (4) cuñas de radio, para ser divulgadas a traves del programa de radio insititucional "Radio al día".                                                                                                                                                                                                      5) Elaborar (4) comunicados de prensa</t>
  </si>
  <si>
    <t>Jefe OADP y servidores públicos</t>
  </si>
  <si>
    <t>Diseñar y ejecutar una campaña de sensibilización para prevenir toda forma de violencia contra la mujer con un enfoque diferencial y de genero</t>
  </si>
  <si>
    <t>Actividades realizadas para el diseño y ejecución de la campaña de sensibilización para prevenir toda forma de violencia contra la mujer con un enfoque diferencial de genero</t>
  </si>
  <si>
    <t>Campaña de sensibilización.</t>
  </si>
  <si>
    <t xml:space="preserve">1) Elaborar un (1) comercial promocional, que será divulgado en los canales público - privados, sin costo, gracias a la alianza con la ANTV.
2) Diseñar dos (2) piezas gráficas promocionales para la prevención del maltrato contra la mujer con un enfoque diferencial de genero
3) Producir cuatro (4) cuñas de radio, para ser divulgadas a traves del programa de radio insititucional "Radio al día".                                                                                                                                                                                                      4) Elaborar (4) comunicados de prensa                                                                                                                                                                                                                         </t>
  </si>
  <si>
    <t>Diseñar y ejecutar una campaña de divulgación para contribuir en la prevencion de la vulneración de los derechos y apoyar el fortalecimiento de una cultura de paz en el distrito capital</t>
  </si>
  <si>
    <t>Actividades realizadas para el diseño y ejecución de la campaña de divulgación para contribuir en la prevencion de la vulneración de los derechos y apoyar el fortalecimiento de una cultura de paz en el distrito capital</t>
  </si>
  <si>
    <t xml:space="preserve">1) Diseñar tres (3) piezas gráficas promocionales; prevención en derechos humanos y fortalecimiento de una cultura de paz en el distrito capital.
2) Producir tres  (3) cuñas de radio, para ser divulgadas a traves del programa de radio insititucional "Radio al día".                                                                                                                                                                                                          3) Elaborar (2) comunicados de prensa </t>
  </si>
  <si>
    <t>NOMBRES Y APELLIDOS / DENOMINACIÓN DEL EMPLEO</t>
  </si>
  <si>
    <t>SOLO COD 05</t>
  </si>
  <si>
    <t>Promover el ejercicio pleno e intervenir en  la defensa de los derechos de las personas, a través de gestiones tendientes al restablecimiento y goce de los derechos constitucionales, así como la defensa del interés público.</t>
  </si>
  <si>
    <t>Realizar  acciones de promoción y apropiación de derechos y deberes con los sujetos de especial protección constitucional y personas en general en el Distrito Capital.</t>
  </si>
  <si>
    <t>Acciones de promoción y apropiación de derechos y deberes realizadas.</t>
  </si>
  <si>
    <t>Número de acciones de promoción  realizadas</t>
  </si>
  <si>
    <t>45 acciones de promoción</t>
  </si>
  <si>
    <t>1. Definir los temas para las acciones de promoción
2. Elaborar material de difusión.
3. Realizar difusión del material temático. 
4. Entregar los soportes  de  la difusión (planillas o certificaciones, fotos).</t>
  </si>
  <si>
    <t>Personera Delegada para la Coordinación del Ministerio Público y Derechos Humanos
Personeros(as) Delegados(as), Director centro de Conciliación y Profesionales responsables de Grupos de Gestión adscritos a la instancia de coordinación</t>
  </si>
  <si>
    <t>Adelantar gestiones para la defensa de los derechos de las personas del Distrito Capital</t>
  </si>
  <si>
    <t>Intervenciones adelantadas en el ejercicio del ministerio Público en defensa de los derechos</t>
  </si>
  <si>
    <t>Número de Intervenciones de oficio adelantadas en defensa de los derechos + Número de Intervenciones a petición de parte adelantadas en defensa de los derechos</t>
  </si>
  <si>
    <t>120000  intervenciones adelantadas en el ejercicio del ministerio público en defensa de los derechos humanos</t>
  </si>
  <si>
    <t>1. Intervenir a petición de parte y de oficio en defensa de los derechos.
2. Realizar el reporte de las intervenciones realizadas por los ministerios públicos según criterios establecidos.</t>
  </si>
  <si>
    <t>Personeros(as) Delegados(as) para Asuntos Penales I, para Asuntos Penales II, para Asuntos Policivos, para la Defensa de los Derechos Humanos, para la Seguridad y Convivencia Ciudadana, para la Protección de la Infancia, Adolescencia, Mujer, Adulto Mayor, Familia y Personas en Situación de Discapacidad</t>
  </si>
  <si>
    <t>Acciones adelantadas en favor de las víctimas del conflicto armado</t>
  </si>
  <si>
    <t>Número de acciones adelantadas en favor de la población víctima del conflicto armado</t>
  </si>
  <si>
    <t>12700 acciones adelantadas en favor de las víctimas del conflicto armado</t>
  </si>
  <si>
    <t>1. Realizar Toma de declaraciones (RUV).
2. Atención psicosocial, Atención a niños en el Taller de la Alegría, mesas de participación, intervención  para acceso a derechos (gestión real realizada por la entidad para albergues, priorización, acompañamiento directo, proyección derechos de petición) y apoyo jurídico
3. Realizar el reporte de las acciones adelantadas.</t>
  </si>
  <si>
    <t>Personera Delegada para la Protección de Víctimas</t>
  </si>
  <si>
    <t>Requerimientos finalizados en defensa de los derechos</t>
  </si>
  <si>
    <t>Número total de requerimientos ciudadanos  finalizados con respuesta de fondo.</t>
  </si>
  <si>
    <t>117000 requerimientos finalizados con respuesta de fondo en defensa de los derechos</t>
  </si>
  <si>
    <t>1. Recibir el requerimiento y crear registro en el aplicativo institucional.
2. Realizar el trámite correspondiente.
3. Informar al peticionario sobre la actuación..
4. Finalizar el requerimiento en el aplicativo institucional.</t>
  </si>
  <si>
    <t>APORTA LOCALES</t>
  </si>
  <si>
    <t>Número total de requerimientos ciudadanos y  finalizados</t>
  </si>
  <si>
    <t>16.000 requerimientos tramitados y finalizados  en defensa de los derechos</t>
  </si>
  <si>
    <t>1. Recibir el requerimiento y crear registro en el aplicativo.
2. Realizar el trámite correspondiente.
3. Informar al ciudadano de lo actuado.
4. Finalizar el requerimiento.</t>
  </si>
  <si>
    <t>Personerías Locales</t>
  </si>
  <si>
    <t>TOTAL</t>
  </si>
  <si>
    <t>133.000 requerimientos tramitados y finalizados  en defensa de los derechos</t>
  </si>
  <si>
    <t>Personera Delegada para la Coordinación del Ministerio Público y Derechos Humanos
Personeros(as) Delegados(as), Director centro de Conciliación y Profesionales responsables de Grupos de Gestión adscritos a la instancia de coordinación
Personerias Locales</t>
  </si>
  <si>
    <t>Prestar servicio a los habitantes del Distrito capital a través de medios alternativos de resolución de conflictos</t>
  </si>
  <si>
    <t>Solicitudes de  de conciliación atendidas</t>
  </si>
  <si>
    <t>Número de solicitudes de audiencias de conciliación +  Número de declaraciones de unión marital de hecho atendidas</t>
  </si>
  <si>
    <t>19500 solicitudes de  conciliación atendidas</t>
  </si>
  <si>
    <t>1. Recibir las solicitudes de conciliación.
2. Realizar registro de la solicitud en el aplicativo SICAAC.  
3. Atender las solicitudes de conciliación según lineamientos institucionales.</t>
  </si>
  <si>
    <t>Director Centro de Conciliación</t>
  </si>
  <si>
    <t>Generar espacios de transferencia de conocimientos y buenas prácticas para la atención de personas que acuden a la Personería de Bogotá, D. C.</t>
  </si>
  <si>
    <t>Espacios de transferencia de conocimientos realizados para la atención de personas que acuden a la Personería de Bogotá, D. C.</t>
  </si>
  <si>
    <t>Número de espacios de transferencia de conocimientos realizados.</t>
  </si>
  <si>
    <t>13 espacios de transferencia de conocimientos y buenas prácticas realizados.</t>
  </si>
  <si>
    <t>1. Definir los temas.
2. Elaborar material de difusión.
3. Realizar la difusión a través de los espacios de transferencia de conocimientos y buenas prácticas.
4. Entregar los soportes  de  la difusión (planillas o certificaciones, fotos).</t>
  </si>
  <si>
    <t xml:space="preserve">SOLO LOCALES </t>
  </si>
  <si>
    <t xml:space="preserve">Verificar de manera preventiva el cumplimiento de los términos para evitar situaciones jurídicas de caducidad, prescripción, nulidades  y perdida de fuerza ejecutoria.
</t>
  </si>
  <si>
    <t>Intervenciones realizadas</t>
  </si>
  <si>
    <t>Número de intervenciones  realizadas</t>
  </si>
  <si>
    <t>N/A</t>
  </si>
  <si>
    <t>8000 Intervenciones adelantadas en defensa del debido proceso</t>
  </si>
  <si>
    <t>1. Obtener un inventario de querellas de la administración local.
2. Identificar las actuaciones administrativas que por su inactividad puedan generar una caducidad o perdida de fuerza ejecutoria.
3. Realizar las intervenciones a que haya lugar.</t>
  </si>
  <si>
    <t>Verificar la ejecución de las decisiones de fondo de las autoridades administrativas y de policía.</t>
  </si>
  <si>
    <t>Decisiones de fondo verificadas</t>
  </si>
  <si>
    <t>Número de decisiones de fondo verificadas</t>
  </si>
  <si>
    <t>2000 decisiones de fondo verificadas</t>
  </si>
  <si>
    <t xml:space="preserve">1. Obtener un inventario de las deciciones de fondo de la administración local de los año 2016 y 2017, diferentes a las de archivo.
2. Revisar si se materializaron las decisiones de la administración.
3. Elaborar y presentar los impulsos procesales en aquellas actuaciones que no se haya ejecutado la decisión.
</t>
  </si>
  <si>
    <t>Intervenir en las audiencias públicas, realizando las actuaciones que se requieran en protección de los derechos y defensa del interés público (Ley 1801 de 2016)</t>
  </si>
  <si>
    <t>Intervenciones realizadas en audiencias públicas</t>
  </si>
  <si>
    <t>Número de audiencias con intervencion por parte del Ministerio Público</t>
  </si>
  <si>
    <t>3000  intervenciones en audiencias publicas</t>
  </si>
  <si>
    <t xml:space="preserve">1. Seleccionar por la importancia de su tematica o por la calidad de los querellados (personas vulnerables), la asistencia a las audiencias que se programen en las inspecciones de polícia.
2. Intervenir en defensa de los derechos y del debido  proceso.
</t>
  </si>
  <si>
    <t>Revisar que la decisión de archivo de los expedientes de conocimiento antes de la entrada en vigencia de la Ley 1801 de 2016, haya sido tomada respetando el ordenamiento jurídico.</t>
  </si>
  <si>
    <t>Decisiones de archivo revisadas</t>
  </si>
  <si>
    <t>Numero de decisiones de archivo revisadas</t>
  </si>
  <si>
    <t>Revisión de las decisiones de archivo proferidas en los años 2017 y 2018</t>
  </si>
  <si>
    <t>1. Levantar un inventario de las decisiones de archivo emitidas por la administración durante el año 2017 y lo corrido del año 2018.
2. Valorar si dentro de los argumentos de la administración para el archivo de los expedientes, se ajusta en derecho.
3. Realizar las intervenciones a que haya lugar.</t>
  </si>
  <si>
    <t>Sensibilizar a líderes y comunidad en general en  politicas de género y de población de especial protección constitucional.</t>
  </si>
  <si>
    <t>Personas sensibilizadas en políticas de género y población de especial protección constitucional</t>
  </si>
  <si>
    <t xml:space="preserve">Número de personas sensibilizadas </t>
  </si>
  <si>
    <t xml:space="preserve">10000 personas sensibilizadas </t>
  </si>
  <si>
    <t>1. Preparar los temas de sensibilización.
2. Seleccionar la comunidad en  cada personería local.
3. Programar y realizar la sensibilización</t>
  </si>
  <si>
    <t xml:space="preserve">SOLO  LOCALES </t>
  </si>
  <si>
    <t xml:space="preserve">Realizar  eventos para promover  los mecanismos de participación ciudadana mediante una articulación intersectorial 
</t>
  </si>
  <si>
    <t>Eventos realizados para dar a conocer y promover los mecanismos de participación</t>
  </si>
  <si>
    <t>60 eventos</t>
  </si>
  <si>
    <t>1. Programar por cada localidad tres eventos.
2. Realizar los eventos programados.</t>
  </si>
  <si>
    <t>SOLO 06</t>
  </si>
  <si>
    <t>06. Identificar y prevenir la ocurrencia de hechos o conductas que vulneren los derechos de las personas, el ordenamiento jurídico o menoscaben el patrimonio público, mediante la detección temprana de riesgos e irregularidades en la función pública.</t>
  </si>
  <si>
    <t>Atender y tramitar las peticiones relacionadas con el Proceso de Prevención y Control a la Función Pública.</t>
  </si>
  <si>
    <t>15.882 requerimientos finalizados en defensa de los derechos</t>
  </si>
  <si>
    <t xml:space="preserve">1. Recibir las peticiones, analizarlas y establecer el procedimiento a seguir (Tramite ordinario derecho de petición o Audiencia Pública).
2. Hacer las solicitudes que se consideren necesarias para darle tramite a la queja.
3. Dar respuesta dentro de los términos establecidos en la Ley 1755 de 2015. </t>
  </si>
  <si>
    <t>Eje de Veedurias</t>
  </si>
  <si>
    <t>Requerimientos finalizados en defensa del patrimonio público</t>
  </si>
  <si>
    <t>300 requerimientos finalizados en defensa del patrimonio publico</t>
  </si>
  <si>
    <t>Realizar las Audiencias Públicas de Requerimientos Ciudadanos aprobadas.</t>
  </si>
  <si>
    <t>Numero de Audiencias Públicas realizadas</t>
  </si>
  <si>
    <t xml:space="preserve">Número de audiencias realizadas </t>
  </si>
  <si>
    <t>Audiencias Públicas con solución a problemáticas ciudadanas</t>
  </si>
  <si>
    <t>1. Citar a los peticionarios  a una mesa de trabajo donde se profundice sobre los aspectos especificos de la petición.
2. Realizar una mesa de trabajo interna que involucre a la Coordinación y a las Delegadas responsables.
3. Llevada a cabo la mesa se tienen tres opciones: a) Dar respuesta a los peticionarios indicando el trámite a seguir o finalizando la petición (respuesta de fondo). b)Que la petición sea insumo para llevar a cabo una veeduría. c)Realizar la Audiencia Pública
4. Informar y citar a la audicencia pública tanto a la administración como a la comunidad.                         5. Realizar la audiencia pública, establecer compromisos y dar respuesta. 
6.Cerrar la audicencia.
7.hacer seguimiento al cumplimiento de los compromisos</t>
  </si>
  <si>
    <t>COD 06</t>
  </si>
  <si>
    <t>Número de veedurías realizadas</t>
  </si>
  <si>
    <t>Veedurías realizadas</t>
  </si>
  <si>
    <t xml:space="preserve">1.Identificar y definir los temas prioritarios y, los criterios para el ejercicio de la acción de Prevención y Control a la Función Pública.    
3.Elaborar el Plan de Gestión para laacción de Prevención y Control a la Función Pública. 
4.Solicitar y obtener información relacionada con la gestión, el manejo de los recursos públicos, el ordenamiento jurídico y la garantía de los derechos, a cargo de la(s) entidad(es) vigilada (s).
5. Analizar la información para determinar posibles irregularidades en el ejercicio de la función pública, detrimentos al patrimonio público, violaciones a los derechos y al ordenamiento jurídico.
6. Elaborar el informe de prevención y control a la función pública con los resultados obtenidos.     
</t>
  </si>
  <si>
    <t xml:space="preserve">APORTA LOCALES </t>
  </si>
  <si>
    <t>Realizar las veedurías aprobadas dentro del Proceso de Prevención y Control a la Función Pública.</t>
  </si>
  <si>
    <t>Veedurias realizadas y alertas emitidas</t>
  </si>
  <si>
    <t>1. Definir los temas de las  veedurías
2. Elaborar el instrumento de las veedurías a realizar.
3. Aplicar el instrumento por tema
4. Elaborar el informe de cada  veeduría  y generar las alertas  necesarias.
5. Consolidar un informe.</t>
  </si>
  <si>
    <t xml:space="preserve">TOTAL </t>
  </si>
  <si>
    <t xml:space="preserve">Eje de Veedurias
Personerías Locales </t>
  </si>
  <si>
    <t>Realizar seguimientos a las observaciones consignadas en los informes de veedurías.</t>
  </si>
  <si>
    <t>Numero de seguimientos realizados</t>
  </si>
  <si>
    <t>Documento de seguimiento a los observaciones</t>
  </si>
  <si>
    <t xml:space="preserve">1. Verificacion de los avances logrados por parte de las entidades vigiladas para la solucion de los probelmas identificados en los informes de veedurias.                                                        </t>
  </si>
  <si>
    <t>Realizar 7 eventos que sean acordes a las funciones que desempeñan las delegadas adscritas al eje de veedurías.</t>
  </si>
  <si>
    <t>Numero de eventos realizados</t>
  </si>
  <si>
    <t>Un evento que le permita a la personería de Bogotá a través del eje de veedurías interactuar con la comunidad.</t>
  </si>
  <si>
    <t xml:space="preserve">1. Seleccionar los temas que van a desarrollar cada una de las delegadas para el evento.              2. Realizar el evento de acuerdo al plan de trabajo establecido
</t>
  </si>
  <si>
    <t>Revisar los contratos a petición de parte.</t>
  </si>
  <si>
    <t>Porcentaje de contratos revisados a petición de parte</t>
  </si>
  <si>
    <t>Número de contratos revisados con informe/Número de contratos con solicitud de revisión * 100</t>
  </si>
  <si>
    <t>Peticiones atendidas y tramitadas</t>
  </si>
  <si>
    <t>1. Realizar visita administrativa
2. Aplicar los instrumentos definidos para la revisión precontractual.
3. Revisar la ejecución de los contratos.
4. Elaborar y presentar informe de los presuntos hallazgos evidenciados en la revisión.
5. Trasladar los hallazgos con incidencia disciplinaria, penal o fiscal.</t>
  </si>
  <si>
    <t>Revisar los contratos generados durante el año en el pilar numero 2 del plan de desarrollo local (democracia urbana/ obras en espacio publico, )</t>
  </si>
  <si>
    <t>Contratos revisados de oficio</t>
  </si>
  <si>
    <t xml:space="preserve">Número de contratos revisados de oficio </t>
  </si>
  <si>
    <t>Intervenciones realizadas en defensa del patrimonio público</t>
  </si>
  <si>
    <t>1. Determinar que contratos se han celebrado o se realizaran en el pilar número 2 del plan desarrollo local.
2. Realizar la revisión contractual de acuerdo con las directrices e instrumentos establecidos para tal fin.
3. Trasladar los hallazgos con incidencia disciplinaria, penal o fiscal.</t>
  </si>
  <si>
    <t xml:space="preserve">
Sensibilizar y promover el conocimiento, el cumplimiento de los deberes y el correcto actuar de los servidores públicos con las exigencias de diligencia, eficiencia e imparcialidad, a través de acciones preventivas y correctivas
en razón a la omisión o extralimitación de funciones en el ejercicio del cargo y puedan ser tipificada como falta disciplinaria.</t>
  </si>
  <si>
    <t xml:space="preserve">Emitir citaciones de audiencia y llevar el 50% a fallo
</t>
  </si>
  <si>
    <t>Citaciones a audiencia emitidas</t>
  </si>
  <si>
    <t>Número de citaciones a audiencia emitidas</t>
  </si>
  <si>
    <t>Citaciones a audiencia emitidas.</t>
  </si>
  <si>
    <t>1. Identificar los asuntos disciplinarios que legalmente puedan tramitarse bajo la modalidad de procedimiento verbal.
2. Proferir autos de citación a audiencia.</t>
  </si>
  <si>
    <t xml:space="preserve">Personería Delegada para la Coordinación de Asuntos Disciplinarios, personerías delegadas y la Dirección de Investigaciones Especiales y Apoyo Técnico
</t>
  </si>
  <si>
    <t>Porcentaje de citaciones a audiencia emitidas que terminan con fallo</t>
  </si>
  <si>
    <t>Número de fallos proferidos en procedimiento verbal/Número de citaciones a audiencia emitidas * 100</t>
  </si>
  <si>
    <t>Citaciones a audiencia terminadas en fallo.</t>
  </si>
  <si>
    <t>1. Evaluar y decidir en el desarrollo de las sesiones de audiencia si va a terminar con fallo sancionatorio o exoneratorio</t>
  </si>
  <si>
    <t>Proferir fallos</t>
  </si>
  <si>
    <t>Fallos proferidos</t>
  </si>
  <si>
    <t>Número de fallos proferidos</t>
  </si>
  <si>
    <t>Fallos proferidos en primera instancia</t>
  </si>
  <si>
    <t xml:space="preserve">1. Identificar los procesos iniciados por procedimiento verbal y proceso ordinario que se encuentran en etapa de juicio y que puedan ser fallados en la vigencia.
2. Proferir fallo
</t>
  </si>
  <si>
    <t xml:space="preserve">Decidir de fondo procesos disciplinarios. 
</t>
  </si>
  <si>
    <t>Decisiones de fondo</t>
  </si>
  <si>
    <t xml:space="preserve">Número de decisiones de fondo proferidas </t>
  </si>
  <si>
    <t>procesos con decisión de fondo</t>
  </si>
  <si>
    <t>1. Evaluar y dar el impulso procesal correspondiente al 100% a las quejas recibidas a 15 de diciembre de 2018.
2. Decidir las Indagaciones Preliminares que se encuentren con el término para su evaluación.
3. Decidir de fondo Investigaciones disciplinarias  que se encuentren en  término.</t>
  </si>
  <si>
    <t xml:space="preserve">Proveer el Talento Humano requerido por los procesos institucionales y las dependencias para el cumplimiento de la misión, objetivos y funciones de la entidad y, garantizar las condiciones para el desarrollo integral de los(as) servidores(as) públicos(as) de la Personería de Bogotá, D.C.
</t>
  </si>
  <si>
    <t xml:space="preserve">1. Gestionar el 100% de las novedades y situaciones administrativas de los servidores públicos de la Entidad.
</t>
  </si>
  <si>
    <t>Porcentaje de novedades y situaciones administrativas gestionadas</t>
  </si>
  <si>
    <t>N° de solicitudes y requerimientos de gestión sobre novedades y situaciones administrativas gestionadas /  N° de solicitudes y/o requerimientos presentados * 100</t>
  </si>
  <si>
    <t>Cumplimiento de las obligaciones legales de la Entidad y de la Dirección de Talento Humano. 
Coadyuvancia en la consecución de los objetivos institucionales, a través de la provisión óptima y oportuna del talento humano para tal fin.
Respuesta oportuna a las solicitudes de los servidores de la Entidad o requerimientos externos en la materia.</t>
  </si>
  <si>
    <t>1. Proveer los empleos vacantes de la planta de cargos de la Entidad, mediante nombramiento, encargo o comisión, de acuerdo a lo establecido en la normativa vigente.
2. Efectuar la reubicación de los funcionarios, de acuerdo a sus competencias y las necesidades de la Entidad, para facilitar el cumplimiento de los objetivos institucionales. 
3. Realizar los trámites necesarios para el retiro de los funcionarios de la planta de personal de la Personería de Bogotá D.C., de acuerdo a las diferentes causales establecidas en la normativa vigente.
4. Recibir y tramitar las solicitudes de permiso remunerado, permisos por calamidad doméstica, de estudio, de docencia y de hora de lactancia; solicitudes de licencia no remunerada, licencia remunerada para participar en eventos deportivos, licencia por luto y licencia por paternidad; solicitudes de disfrute, interrupción, aplazamiento, desistimiento o modificación de fecha de disfrute de las vacaciones;  que presenten los (las) funcionarios(as) de la Personería de Bogotá D.C.
5. Tramitar oportunamente las solicitudes de comisión de los (las) funcionarios(as) de carrera administrativa que aspiran a ocupar un empleo de libre nombramiento en otras entidades, o de comisión de estudio, de acuerdo con la normativa vigente.
6. Estudiar, elaborar, suscribir y comunicar/notificar actos administrativos, de competencia de la Dirección así como las respuestas a los requerimientos, de conformidad con las normas vigentes y los procedimientos establecidos, relacionados con las novedades y situaciones administrativas¹.
7. Tramitar oportunamente las solicitudes de los servidores de la entidad o requerimientos externos relacionados con novedades y situaciones administrativas de la planta de personal de la Entidad.</t>
  </si>
  <si>
    <t>Dependencia Líder: 
Dirección de Talento Humano
Dependencia Operativa:
Dirección de Talento Humano</t>
  </si>
  <si>
    <t xml:space="preserve">2. Gestionar el cobro del 100% de las incapacidades de acuerdo con la normatividad vigente
</t>
  </si>
  <si>
    <t xml:space="preserve">Porcentaje de incapacidades suceptibles de cobro gestionadas  </t>
  </si>
  <si>
    <t>N° de incapacidades cobradas ante EPS y ARL/ N° de incapacidades suceptibles de cobro * 100</t>
  </si>
  <si>
    <t xml:space="preserve">
Comprobantes de cobros ante las EPS Y ARL
Recobro de las incapacidades no pagadas por EPS y ARL, en los términos previstos por la ley.</t>
  </si>
  <si>
    <t xml:space="preserve">1. Recepcionar las incapacidades presentadas por los funcionarios y realizar seguimiento a aquellas de conocimiento de la Subdirección de Talento Humano, que no han sido radicados.
2. Requerir a los funcionarios que no reportaron las incapacidades o cuyas incapacidades no cumplen con los requisitos de la circular vigente.
3. Elaborar las planillas de cobro de las incapacidades, para ser radicadas ante las EPS y ARL correspondientes.
4. Radicación de las incapacidades ante cada una de las EPS y ARL.
5. Descargar los pagos reportados por la Secretaría de Hacienda de incapacidades, que se encuentran en el rubro cuentas por cobrar de la entidad.
6. Realizar los recobros de las incapacidades que no han sido pagadas por parte de las EPS y ARL, en los términos previstos por la ley.
</t>
  </si>
  <si>
    <t>Dependencia Líder: 
Dirección de Talento Humano
Dependencia Operativa:
Subdirección de Gestión del Talento Humano</t>
  </si>
  <si>
    <t>3. Actualizar, custodiar y conservar el 100% de la documentación de las Historias Laborales para garantizar y facilitar su consulta.</t>
  </si>
  <si>
    <t>Documentos de las historias laborales actualizados</t>
  </si>
  <si>
    <t>(No de documentos insertados en las historias laborales atendiendo principios de gestión documental y normativos, dentro de los tiempos previstos / No de documentos asignados por  la Subdirección de Gestión del Talento Humano para ser insertados en las Historias Laborales) *100</t>
  </si>
  <si>
    <t>Historias laborales foliadas, con hoja de control diligenciada, actualizadas, conservadas y custodiadas atendiendo principios de gestión documental y de la normativa vigente
Facilidad y oportunidad en el acceso a la información contenida en las Historias Laborales, para los fines legalmente establecidos.</t>
  </si>
  <si>
    <t>1. Identificar los documentos que pertenecen a la serie Historias Laborales, de acuerdo a la Tabla de Retención Documental de la Subdirección de Gestión del Talento Humano.
2. Asignar los documentos que que deben ser insertados en las Historias Laborales.
3. Clasificar los documentos asignados, previa inserción en las Historias Laborales.
4. Insertar los documentos en las Historias Laborales, atendiendo los principios de gestión documental y la normativa vigente.
5. Llevar el inventario topográfico respectivo.
6. Atender las solicitudes de préstamo de Historias Laborales, llevando el registro correspondiente y asegurando la recuperación de las Historias Laborales al final de la consulta.</t>
  </si>
  <si>
    <t xml:space="preserve">4. Atender el 100% de las solicitudes de certificaciones laborales y de bono pensional, dentro de los tiempos previstos
</t>
  </si>
  <si>
    <t>Solicitudes de certificaciones laborales y de bono pensional gestionadas.</t>
  </si>
  <si>
    <t>N° de solicitudes de certificación laboral o de bono pensional con trámite dentro de los tiempos previstos /  N° de solicitudes de certificación laboral o de bono pensional   recibidas * 100</t>
  </si>
  <si>
    <t>Certificaciones laborales y de bonos pensionales de los servidores y exservidores de la Personería de Bogotá, D.C., elaboradas y entregadas de manera oportuna y cumpliendo las obligaciones legales de la Entidad y de la Subdirección de Gestión del Talento Humano.</t>
  </si>
  <si>
    <t>1. Recibir las solictudes de certificación laboral o de bono pensional que presentan los servidores de la Entidad.
2. Asignar a los funcionarios encargados de elaborar las certificaciones.
3. Consultar las historias laborales y los sistemas de información, para elaborar las certificaciones.
4. Elaborar las certificaciones laborales o de bono pensional.
5. Verificar y firmar las certificaciones laborales o de bono pensional.</t>
  </si>
  <si>
    <t xml:space="preserve">5. Formular e implementar el Plan Institucional de Capacitación de la vigencia 2018.
</t>
  </si>
  <si>
    <t>Plan Institucional de Capacitación formulado y ejecutado</t>
  </si>
  <si>
    <t>No de actividades realizadas para la formulación y ejecución del Plan Institucional de Capacitación/ Total de actividades para la formulación y ejecución del Plan Institucional de Capacitación * 100</t>
  </si>
  <si>
    <t>Talento humano cualificado y competente para cumplir los objetivos estratégicos de la Entidad.
Mejoramiento continuo en el fortalecimiento de competencias de los servidores de la Entidad.
Cumplimiento de las obligaciones legales de la Entidad y de la Dirección de Talento Humano, en materia de capacitación.</t>
  </si>
  <si>
    <t>1. Elaborar el diagnóstico de necesidades institucionales. (10%)
2. Identificar dos (2) competencias prioritarias, para focalizar los programas de capacitación, de acuerdo a las necesidades de capacitación identificadas y las metas estratégicas de la Entidad. (10%)
3. Elaborar y divulgar el Plan Institucional de Capacitación - PIC 2018. (20%)
4. Implementar el Plan Institucional de Capacitación - PIC 2018. (40%)
5. Hacer seguimiento y evaluación al Plan Institucional de Capacitación - PIC 2018.(20%)</t>
  </si>
  <si>
    <t>Dependencia Líder: 
Dirección de Talento Humano
Dependencia Operativa:
Subdirección de Desarrollo del Talento Humano</t>
  </si>
  <si>
    <t xml:space="preserve">6. Formular e implementar el Plan Institucional de Bienestar de la vigencia 2018.
</t>
  </si>
  <si>
    <t>Plan Institucional de Bienestar formulado y ejecutado</t>
  </si>
  <si>
    <t>No de actividades realizadas para la formulación y ejecución del Plan Institucional de Bienestar / Total de actividades para la formulación y ejecución del Plan de Bienestar * 100</t>
  </si>
  <si>
    <t>Talento humano motivado y comprometido para cumplir los objetivos estratégicos de la Entidad.
Mejoramiento continuo en la calidad de vida laboral de los servidores de la Entidad.
Cumplimiento de las obligaciones legales de la Entidad y de la Dirección de Talento Humano, en materia de estímulos.</t>
  </si>
  <si>
    <t>1. Elaborar el diagnóstico de necesidades institucionales. (10%)
2. Identificar los criterios prioritarios a tener en cuenta para mejorar la calidad de vida laboral de los servidores de la Entidad. (10%)
3. Elaborar y divulgar el Plan Institucional de Bienestar 2018. (20%)
4. Implementar el Plan Institucional de Bienestar e Incentivos 2018. (40%)
5. Hacer seguimiento y evaluación al Plan Institucional de Bienestar e Incentivos 2018. (20%)</t>
  </si>
  <si>
    <t xml:space="preserve">7. Formular e implementar el Plan Institucional de Incentivos de la vigencia 2018.
</t>
  </si>
  <si>
    <t>Plan Institucional de Incentivos formulado y ejecutado</t>
  </si>
  <si>
    <t>No de actividades realizadas para la formulación y ejecución del Plan Institucional de Incentivos/ Total de actividades para la formulación y ejecución del Plan de Incentivos  * 100</t>
  </si>
  <si>
    <t xml:space="preserve">
1. Identificar los criterios para el otorgamiento de incentivoss  a los servidores de la Entidad, en la vigencia 2018. (20%)
3. Elaborar aprobar y divulgar el Plan Institucional de Incentivos 2018. (20%)
4. Implementar el Plan Institucional de Incentivos 2018. (40%)
5. Hacer seguimiento y evaluación al Plan Institucional de Bienestar e Incentivos 2018. (20%)</t>
  </si>
  <si>
    <t xml:space="preserve">8. Formular e implementar el Plan Anual de Trabajo del Sistema de Gestión de Seguridad y Salud en el Trabajo SG-SST de la vigencia 2018.
</t>
  </si>
  <si>
    <t>Plan Anual de Trabajo del Sistema de Gestión de Seguridad y Salud en el Trabajo SG-SST formulado y ejecutado</t>
  </si>
  <si>
    <t>No de actividades realizadas para la formulación y ejecución del Plan Anual de Trabajo del SG-SST/ Total de actividades para la formulación y ejecución Plan Anual de Trabajo del SG-SST * 100</t>
  </si>
  <si>
    <t>Reconocimeinto, evaluación y control de los riesgos que puedan afectar la seguridad y salud de los servidores de la Entidad.
Mejoramiento continuo en las condiciones de seguridad y salud en el trabajo de los servidores de la Entidad.
Cumplimiento de las obligaciones legales de la Entidad y de la Dirección de Talento Humano, en materia de SST</t>
  </si>
  <si>
    <t>1. Identificar los riesgos prioritarios de la Personería de Bogotá D.C., en SST. (10%)
2. Actualizar las herramientas del SG-SST: Matriz de Identificación de Peligros y Matriz de Requisitos Legales y ejecutar permanentemente las acciones que de ellas se deriven. (10%)
3. Mantener actualizada y armonizada con el MIPER, la documentación del SG-SST.  (10%)
4. Elaborar el Plan Anual de Trabajo del SG-SST 2018. (10%)
5. Implementar el Plan Anual de Trabajo del SG-SST 2018. (40%)
6. Hacer seguimiento y evaluación al Plan Anual de Trabajo del SG-SST 2018. (20%)</t>
  </si>
  <si>
    <t xml:space="preserve">9. Realizar seguimiento a la ejecución del Sistema de Evaluación del Desempeño Laboral en todas las dependencias de la Entidad.
</t>
  </si>
  <si>
    <t xml:space="preserve">Dependencias con seguimiento al sistema de Evaluación del Desempeño Laboral de la Personería de Bogotá, D.C. </t>
  </si>
  <si>
    <t>N° de dependencias con seguimiento al cumplimiento del Sistema de Evaluación del Desempeño Laboral</t>
  </si>
  <si>
    <t>Cumplimiento de la función legal que recae sobre la Dirección de Talento Humano, de acuerdo a lo establecido en el numeral 5.4 del Artículo 5° del Acuerdo 137 de 2010 expedido por la CNSC.
Concientización y empoderamiento de los evaluadores y evaluados, en sus derechos y deberes dentro del Sistema.
Fortalecimiento del Sistema de Evaluación del Desempeño Laboral de la Entidad.
Informe de Resultados de la Evaluaciòn de Desempeño</t>
  </si>
  <si>
    <t>1. Elaborar el diagnóstico de las Evaluaciones del Desempeño Laboral de los funionarios de la Personería de Bogotá, D.C, recibidas en la Dirección de Talento Humano.
2. Realizar el seguimiento al cumplimiento de las evaluaciones del desempeño laboral según las fechas y situaciones establecidas en la normativa vigente.
3. Asesorar a todas las dependencias que presenten aspectos que resultaron deficientes en el diligenciamiento del instrrumento de evaluación del desempeño laboral
4. Hacer informe del seguimiento y asesoramiento de la presentación de las evaluaciones de desempeño laboral.</t>
  </si>
  <si>
    <t>10. Elaborar un documento con una propuesta de diseño del sistema de información del proceso Gestión del Talento Humano</t>
  </si>
  <si>
    <t>Documento con propuesta de diseño del sistema de información para el proceso Gestión Talento Humano elaborado</t>
  </si>
  <si>
    <t>N° de documentos con la propuesta del diseño del sistema de información del proceso entregados a la Dirección TIC</t>
  </si>
  <si>
    <t>NA</t>
  </si>
  <si>
    <t xml:space="preserve">Documento compilado con la propuesta que describa la estructura general del sistema de información para administrar el proceso de Gestión del Talento Humano, de manera integrada..
</t>
  </si>
  <si>
    <t xml:space="preserve">1. Diagnóstico del proceso
2. Reuniónes y mesas de trabajo con los procesos involucrados.
3. Elaborar documento con la propuesta del diseño para un sistema que integre las actividades y tareas del proceso.
4. Reuniones de Socialización
5. Realizar Ajustes al documento inicial con la propuesta.
6. Entrega del documento final con la propuesta de diseño.
</t>
  </si>
  <si>
    <t>Dependencia Líder: 
Dirección de Talento Humano
Dependencia Operativa:
Dirección de Talento Humano
Subdirección de Gestión de Talento Humano
Subdirección de Desarrollo del Talento Humano</t>
  </si>
  <si>
    <t>YURI MILENA SUÁREZ RÁMIREZ/ DIRECTOR OPERATIVO 009-02</t>
  </si>
  <si>
    <t>Gestionar de manera oportuna las necesidades de recursos físicos, servicios administrativos y de mantenimiento de la Personería de Bogotá, D.C.</t>
  </si>
  <si>
    <t>Realizar oportunamente los mantenimientos preventivos y correctivos del parque automotor de la entidad, dentro del marco del Plan Estratégico de Seguridad Vial Institucional.</t>
  </si>
  <si>
    <t>Porcentaje de mantenimientos del parque automotor realizados oportunamente</t>
  </si>
  <si>
    <t>No. Mantenimietos realizados  oportunamente /
No. Mantenimientos requeridos*100</t>
  </si>
  <si>
    <t xml:space="preserve">Parque automotor en condiciones óptimas de funcionamiento  </t>
  </si>
  <si>
    <t xml:space="preserve">Presentar el cronograma de mantenimientos preventivos y reporte de mantenimientos correctivos del parque automotor de manera trimestral
Presentar el reporte trimestral  de inspección diaria vehícular
</t>
  </si>
  <si>
    <t>Subdireccion de Gestion Documental y Recursos Fisicos</t>
  </si>
  <si>
    <t>Suministrar oportuna y eficientemente los servicios de transporte a los funcionarios de la entidad, satisfaciendo las necesidades de las diferentes dependencias.</t>
  </si>
  <si>
    <t>Porcentaje de requerimientos de servicios de transporte cumplidos</t>
  </si>
  <si>
    <t>No. Servicios de transporte cumplidos /
No. Requerimientos de transporte recibidos de las dependencias*100</t>
  </si>
  <si>
    <t>Servicios de transporte interno con altos indices de satisfaccion del cliente</t>
  </si>
  <si>
    <t xml:space="preserve">Presentar el reporte trimestral de servicios de transporte prestados con su respectiva evaluación de satisfacción del servicio 
Presentar el informe trimestral  de peticiones y quejas reportadas por los usuarios en la evaluacion de satisfacción del servicio </t>
  </si>
  <si>
    <t>Mantener actualizada la base de datos de la propiedad, planta y equipo de la entidad, con observancia a los procedimientos para el control de inventarios y la baja de bienes respectivamente.</t>
  </si>
  <si>
    <t>Porcentaje de novedades en propiedad, planta y equipo actualizadas en el aplicativo SICAPITAL</t>
  </si>
  <si>
    <t>Número de novedades de inventarios ingresados en el aplicativo SICAPITAL  / total de reportes de novedades generadas durante el mes*100</t>
  </si>
  <si>
    <t xml:space="preserve">Inventarios de Propiedad Planta y Equipo actualizados en los aplicativos contables </t>
  </si>
  <si>
    <t>Realizar capacitación a los funcionarios de Propiedad Planta y Equipo en el manejo y control de Inventarios.
Realizar un estudio de mercado de sistemas de control de inventarios automatizados 
Realizar las conciliaciones contables trimestrales 
Realizar el cargue de información en el modulo SAI de SICAPITAL de los movimientos de inventarios cada trimestre</t>
  </si>
  <si>
    <t>Tramitar oportunamente las solicitudes para el suministro de elementos de consumo.</t>
  </si>
  <si>
    <t>Porcentaje de entrega oportuna de pedidos de almacen</t>
  </si>
  <si>
    <t xml:space="preserve">Pedidos entregados oportunamente  los siguientes diez días hábiles posteriores a la solicitud /
Total de solicitudes de pedidos de almacén aprobados por la intranet </t>
  </si>
  <si>
    <t xml:space="preserve">Dependencias satisfechas con la oportunidad de entrega de pedidos de almacén </t>
  </si>
  <si>
    <t>Realizar capacitación a los funcionarios del almacén en el manejo y control de inventarios 
Realizar el cargue de información en el módulo SAE y presentar la conciliación trimestral 
Presentar el reporte de entrega de pedidos trimestral</t>
  </si>
  <si>
    <t>Tramitar los servicios de mantenimiento preventivo y correctivo de acuerdo a los requerimientos efectuados por las diferentes dependencias de la entidad</t>
  </si>
  <si>
    <t>Porcentaje de mantenimientos preventivos y correctivos realizados oportunamente</t>
  </si>
  <si>
    <t>Atención de los servicios de mantenimiento en un tiempo igual o menor a 10 días/ Total servicios requeridos*100</t>
  </si>
  <si>
    <t xml:space="preserve">Sedes principales y sedes locales de la entidad con infraestructura y locativos en óptimas condiciones de funcionamiento </t>
  </si>
  <si>
    <t xml:space="preserve">
Realizar el cronograma de mantenimiento preventivo de la vigencia  
Presentar el reporte trimestral de mantenimientos ejecutados y su clasificación.
</t>
  </si>
  <si>
    <t xml:space="preserve">20 de Noviembre de 2017 </t>
  </si>
  <si>
    <t xml:space="preserve">WILLIAM FUENTES CABALLERO / SUBDIRECTOR DE GESTIÓN DOCUMENTAL Y RECURSOS FÍSICOS </t>
  </si>
  <si>
    <t xml:space="preserve">Garantizar el manejo adecuado del presupuesto asignado a la Personería de Bogotá, D. C. a través de las operaciones financieras, contables y presupuestales acorde a la normatividad vigente,
con el fin de obtener los bienes y servicos necesarios para el cumplimiento de los fines de la entidad y el pago de las obligaciones de Ley. </t>
  </si>
  <si>
    <t>Realizar seguimiento trimestral a los nuevos procedimientos de contabilización bajo el nuevo marco normativo</t>
  </si>
  <si>
    <t>Número de seguimientos a los procedimientos de contabilización realizados.</t>
  </si>
  <si>
    <t>Estados Financieros de la Personería de Bogotá bajo del Nuevo Marco Normativo de Contabilidad Pública - NMNCP</t>
  </si>
  <si>
    <t>Determinar los nuevos saldos contables bajo el nuevo marco normativo  de Contabilidad Pública - NMNCP.
Preparar y presentar los estados contables de la Personería de Bogotá bajo el Nuevo Marco Normativo de Contabilidad Pública - NMNCP</t>
  </si>
  <si>
    <t>Subdirección de Presupuesto, Contabilidad y Tesorería</t>
  </si>
  <si>
    <t>Realizar todos los registros contables  (causación y pagos) en el aplicativo LIMAY.</t>
  </si>
  <si>
    <t>Número de balances generados</t>
  </si>
  <si>
    <t xml:space="preserve">Número de balances generados </t>
  </si>
  <si>
    <t>Estados Financieros  Contables</t>
  </si>
  <si>
    <t>Contabilizar: provisiones, amortizaciones, depreciaciones, RA nómina, RA aportes, órdenes de pago, entradas y salidas de almacén (SAE), caja menor, viaticos, FONCEP, incapacidades, inventarios (SAI), legalización de viáticos, conciliar las cuentas del balance realizando análisis detallado del comportamiento de cuentas y saldos.</t>
  </si>
  <si>
    <t>Programar y ejecutar los compromisos de pago adquiridos por la entidad, siguiendo las normas y fechas establecidas por la Secretaría Distrital de Hacienda.</t>
  </si>
  <si>
    <t>Porcentaje de ejecución del Programa Anual de Caja</t>
  </si>
  <si>
    <t>Giros efectuados/Recursos programados * 100</t>
  </si>
  <si>
    <t>Ejecución del PAC</t>
  </si>
  <si>
    <t xml:space="preserve">Elaboración y publicación de circular fijando directrices de radicacion de cuentas.                                   Recepción, verificación y control de los soportes de cada cuenta para realizar los pagos  correspondientes. </t>
  </si>
  <si>
    <t>Realizar seguimientos mensuales a la programación y ejecución presupuestal de la vigencia.</t>
  </si>
  <si>
    <t>Número de seguimientos realizados a la ejecución presupuestal</t>
  </si>
  <si>
    <t>Informes de ejecución presupuestal</t>
  </si>
  <si>
    <t xml:space="preserve">Expedir los certificados de disponibilidad presupuestal según solicitudes.
Expedir los registros presupuestales de conformidad con los actos administrativos.                                                                    
Efectuar las modificaciones presupuestales a que haya lugar.
Comunicar a las dependencias sobre el seguimiento realizado    </t>
  </si>
  <si>
    <t>SERGIO CORTES RINCON / SUBDIRECTOR DE PRESUPUESTO CONTABILIDAD Y TESORERIA</t>
  </si>
  <si>
    <t>Gestionar de manera oportuna las necesidades de recursos físicos, servicios administrativos y de mantenimiento de la Personería de Bogotá D.C.</t>
  </si>
  <si>
    <t xml:space="preserve">Adjudicar por lo menos el 95% de los procesos publicados </t>
  </si>
  <si>
    <t>Porcentaje de adjudicación de procesos publicados</t>
  </si>
  <si>
    <t>Número de procesos adjudicados/Número de procesos publicados que no quedan desiertos y que cumplen los requisitos de documentación *100</t>
  </si>
  <si>
    <t xml:space="preserve">Porcentaje de procesos adjudicados </t>
  </si>
  <si>
    <t>Elaborar  estudios y documentos previos.
Solicitud y expedición de CDP.
Elaborar pliegos de condiciones o invitación pública.
3. Respuestas a observaciones al proyecto y pliego de condiciones definitivo, si las hubiere.
4. Apertura del proceso de selección.
5. Modificaciones al pliego de condiciones mediante adendas, si hubiere lugar 
6. Designación del comité evaluador y evaluación de propuestas.
7 Dar respuestas a observaciones al informe de evaluación, si las hubiere
8. Adjudicación 
9. Realizar contrato o aceptación de la oferta.
10. Publicación de documentos y actos administrativos del proceso de contratación en SECOP</t>
  </si>
  <si>
    <t>Dirección Administrativa y Financiera / Subdirección de Contratación</t>
  </si>
  <si>
    <t xml:space="preserve">Ejecutar el Plan Anual de adquisiciones respecto a gastos generales </t>
  </si>
  <si>
    <t>Porcentaje de ejecución del PAA correspondiente a gastos generales</t>
  </si>
  <si>
    <t>(Presupuesto ejecutado del PAA correspondiente a gastos generales / Presupuesto asignado del PAA correspondiente a gastos generales)*100</t>
  </si>
  <si>
    <t xml:space="preserve">Plan Anual de Adqusiciones respecto a gastos generales ejecutado </t>
  </si>
  <si>
    <t xml:space="preserve">1. Elaborar el PAA de acuerdo con las necesidades de la entidad
2. Gestionar su aprobación ante las entidades respectivas 
3. Informar a las dependencias solicitantes sobre los rubros aprobados y las fechas estipuladas en el Plan 
4. Realizar los procesos de contratación programados en el PAA
5. Realizar seguimiento </t>
  </si>
  <si>
    <t xml:space="preserve">Promover la actualización de los supervisores contractuales en las funciones asignadas </t>
  </si>
  <si>
    <t xml:space="preserve">No. de sesiones de actualización sobre las funciones de supervisión realizadas </t>
  </si>
  <si>
    <t xml:space="preserve">Supervisores actualizados en las funciones de supervisión </t>
  </si>
  <si>
    <t xml:space="preserve">1. Identificar las necesidades de actualización 
2. Programar la sesión de actualización 
3. Convocar a los supervisores
4. Realizar la sesión de información </t>
  </si>
  <si>
    <t xml:space="preserve">Realizar actividades de retroalimentación y actualización del proceso contractual relacionado con servicios personales </t>
  </si>
  <si>
    <t>No. de actividades retroalimentación del proceso gestión contractual respecto a servicios personales realizadas</t>
  </si>
  <si>
    <t xml:space="preserve">Oportunidades de mejora encontradas en las actividades de retroalimentación </t>
  </si>
  <si>
    <t xml:space="preserve">
1. Programar las actividades de retroalimentación con las personas que actuan en el proceso  
2. Convocar a la actividad
4. Realizar la actividad de retroalimentación 
5. Identificar las oportunidades de mejora y los logros obtenidos
6. Implementar las mejoras</t>
  </si>
  <si>
    <t>Rubby Cecilia Durán Maldonado /Subdirectora de Contratación</t>
  </si>
  <si>
    <t>Garantizar la preservación de la documentación que produce la Personería de Bogotá D.C. en desarrollo de sus funciones, durante todas las etapas del Ciclo de Vida documental.</t>
  </si>
  <si>
    <t xml:space="preserve">Atender las solicitudes documentales de transferencia y/o consulta realizadas al archivo central </t>
  </si>
  <si>
    <t>Porcentaje de solicitudes de transferencia documental y consultas atendidas por el archivo central</t>
  </si>
  <si>
    <t>Solicitudes de transferencia y consulta de documentos atendidas / Solicitudes de transferencia y consulta de documentos requeridas*100</t>
  </si>
  <si>
    <t>SI</t>
  </si>
  <si>
    <t xml:space="preserve">Reporte trimestral de transferencias documentales y consultas atendidas eficazmente desde el archivo central </t>
  </si>
  <si>
    <t xml:space="preserve">Atender las solicitudes de transferencia de documentos 
Atender las solictudes de consulta de documentos que reposan en el archivo central </t>
  </si>
  <si>
    <t>Subdirección de Gestión Documental y Recursos Físicos</t>
  </si>
  <si>
    <t>Diseñar e implementar los instrumentos técnicos archivisticos establecidos por la ley</t>
  </si>
  <si>
    <t>Avance en el diseño  e implementación de los instrumentos técnicos archivísticos establecidos por la ley.</t>
  </si>
  <si>
    <t>Numero de actividades de diseño e implementación  de instrumentos archivísticos ejecutadas / Número de actividades requeridas para desarrollar e implementar a un 80% los instrumentos técnicos archivísticos establecidos por Ley</t>
  </si>
  <si>
    <t xml:space="preserve">Reporte trimestral de asistencias técnicas
Avance del diseño, ajuste e implementación de los instrumentos tecnicos archivísticos
Reporte trimestral de comunicaciones emitidas con lineamientos del proceso </t>
  </si>
  <si>
    <t xml:space="preserve">Atender las solicitudes de asistencia técnica requeridas al proceso 
Ajuste y elaboración de los instrumentos técnicos archivísticos 
Emitir los lineamientos para la correcta gestión de los documentos de la entidad </t>
  </si>
  <si>
    <t xml:space="preserve">Gestionar las comunicaciones oficiales internas y externas recibidas en el área de Correspondencia </t>
  </si>
  <si>
    <t>Porcentaje de comunicaciones entregadas oportunamente</t>
  </si>
  <si>
    <t>Comunicaciones entregadas a sus destinatarios en un tiempo igual o menor a 3 días/ Total de comunicaciones recibidas *100</t>
  </si>
  <si>
    <t xml:space="preserve">SI </t>
  </si>
  <si>
    <t>Comunicaciones oficiales entregadas a sus destinatarios</t>
  </si>
  <si>
    <t>Recibir la documentación
Radicar las comunicaciones 
Trasladar a quien corresponde la correspondencia</t>
  </si>
  <si>
    <t>Orientar, asistir, asesorar y defender a la Personería de Bogotá D.C., en asuntos jurídico-administrativos internos y externos de su competencia, velando de manera oportuna y eficaz por los intereses de la misma y de sus usuarios, en cumplimiento de la Constitución Política, la Ley y la normatividad interna para la buena marcha de su gestión.</t>
  </si>
  <si>
    <t>Actuar en el 100% de los procesos judiciales y acciones de tutela donde sea vinculada la Entidad.</t>
  </si>
  <si>
    <t>Porcentaje de intervención oportuna en defensa judicial de la Entidad</t>
  </si>
  <si>
    <t>Número de procesos y acciones de tutela en las que se interviene oportunamente, de acuerdo a los términos fijados por los despachos judiciales /
Número total de procesos y acciones de tutela en las que se vincula la Entidad *100</t>
  </si>
  <si>
    <t>Defensa judicial de la Entidad</t>
  </si>
  <si>
    <t>1) Recibir las solicitudes de conciliación, demandas y acciones de tutela
2) Hacer el reparto correspondiente entre los abogados 
3) Elaborar las fichas de conciliación
4) Asistir a las audiencias de conciliación                         5) Intervenir en el trámite de los procesos
6) Actualizar el SIPROJWEB de la Alcaldía Mayor y realizar la calificación trimestral del contingente judicial.</t>
  </si>
  <si>
    <t>Oficina Asesora Jurídica</t>
  </si>
  <si>
    <t>Mantener actualizada la base de datos de sanciones disciplinarias de los servidores públicos distritales.</t>
  </si>
  <si>
    <t>Porcentaje de actualización de base de datos de sanciones displinarias</t>
  </si>
  <si>
    <t>Número de actualización de registros realizados / Número de solicitudes de actualización de registros recibidas *100</t>
  </si>
  <si>
    <t>Una base de datos actualizada permanentemente</t>
  </si>
  <si>
    <t>Emitir el 100% de los  conceptos jurídicos solicitados por el Despacho de la Personera de Bogotá D.C. o por quien ella delegue</t>
  </si>
  <si>
    <t>Porcentaje de emisión oportuna de conceptos jurídicos</t>
  </si>
  <si>
    <t>Número de conceptos emitidos oportunamente / Número de solicitudes de conceptos jurídicos recibidas * 100</t>
  </si>
  <si>
    <t>Conceptos emitidos oportunamente</t>
  </si>
  <si>
    <t>Lograr el mayor número de fallos judiciales a favor de la Entidad en relación con las demandas interpuestas en contra</t>
  </si>
  <si>
    <t>Porcentaje de fallos judiciales a favor de la Entidad</t>
  </si>
  <si>
    <t>Número de fallos judiciales a favor de la Entidad / Número total de procesos y acciones de tutela en los que se demanda o acciona directamente a la Entidad * 100</t>
  </si>
  <si>
    <t>Fallos judiciales a favor de la entidad</t>
  </si>
  <si>
    <t xml:space="preserve">14. Garantizar la verificación de la consistencia de los reportes relacionados con la información de la gestión instucional, para la toma de decisiones y el mejoramiento continuo. </t>
  </si>
  <si>
    <t>Realizar control a la gestión a los instrumentos institucionales de planeación.</t>
  </si>
  <si>
    <t>Número de instrumentos institucionales de planeación con control a la gestión</t>
  </si>
  <si>
    <t>Número de instrumentos institucionales de planeación a los cuales se les realiza control a la gestión</t>
  </si>
  <si>
    <t>Control a la gestión a la ejecución del PEI y POA por Proceso, a los proyectos de inversión, a los planes anuales de trabajo de los sistemas de gestión, al Plan de Mejoramiento por procesos y al Mapa de Riesgos de gestión por procesos.</t>
  </si>
  <si>
    <t>1. Diseñar un cronograma con la programación de las visitas de control a la gestión.
2. Enviar las comunicaciones oficiales con la programación y condiciones de las visitas de control a la gestión.
3. Realizar las visitas de contro a la gestión.
4. Realizar análisis y evaluación de los resultados de las visitas de control a la gestión.
5. Elaborar y presentar informes de control a la gestión.</t>
  </si>
  <si>
    <t>Dirección de Planeación</t>
  </si>
  <si>
    <t>Realizar seguimiento al cumplimiento de metas institucionales de los procesos de la Entidad.</t>
  </si>
  <si>
    <t>Número de informes de seguimiento presentados</t>
  </si>
  <si>
    <t>Informes de seguimiento al POA y al PEI</t>
  </si>
  <si>
    <t>1. Solicitar la información a los procesos.
2. Procesar la información y solicitar explicaciones a inconsistencias encontradas en la información recibida.
3. Consolidar información.
4. Realizar análisis de los resultados presentados.
5. Elaborar y presentar informes de seguimiento.</t>
  </si>
  <si>
    <t>Proteger la función pública al interior de la Personería de Bogotá, D. C. de posibles conductas disciplinarias realizadas por los servidores(as) públicos(as) adelantando las actuaciones con observancia del debido proceso</t>
  </si>
  <si>
    <t>Personería Delegada para la Coordinación de Asuntos Disciplinarios</t>
  </si>
  <si>
    <t xml:space="preserve">Decidir de fondo los procesos disciplinarios. 
</t>
  </si>
  <si>
    <t xml:space="preserve">Desarrollar y aplicar los instrumentos de evaluación y seguimiento que permitan realizar un examen sistemático, objetivo e independiente de los procesos, actividades, operaciones y resultados del Sistema Integrado de Gestión de la Entidad, con el fin de contribuir al mejoramiento continuo de los Procesos en relación con la  Administración del Riesgo,  la Eficiencia y Efectividad de la Gestión Institucional.
</t>
  </si>
  <si>
    <t>Realizar 7 auditorías internas a los procesos  de la Entidad y Planes de Mejoramiento establecidos</t>
  </si>
  <si>
    <t xml:space="preserve">Auditorias realizadas a los procesos de la Entidad </t>
  </si>
  <si>
    <t>No. de Auditorias realizadas a los procesos</t>
  </si>
  <si>
    <t>Informes de Auditoria</t>
  </si>
  <si>
    <t xml:space="preserve">Realizar auditorías internas y de seguimiento a los procesos
Elaborar informes producto de las auditorias </t>
  </si>
  <si>
    <t>Jefe de la Oficina de Control Interno y Equipo Auditor</t>
  </si>
  <si>
    <t xml:space="preserve">Realizar 2 auditorias especiales una al proceso de Prevención y Control a la Función Pública y otra a los proyectos de inversión.
</t>
  </si>
  <si>
    <t>Auditorias Especiales realizadas.</t>
  </si>
  <si>
    <t>No. de Auditorias Especiales realizadas.</t>
  </si>
  <si>
    <t xml:space="preserve">Realizar auditorías especiales y el seguimiento 
Elaborar informes producto de las auditorias </t>
  </si>
  <si>
    <t xml:space="preserve">Evaluar 3  Sistemas de Gestión que operan en el Modelo Integrado de la Personería de Bogotá, D. C. -MIPER.
</t>
  </si>
  <si>
    <t>Sistemas de Gestión MIPER evaluados en la Personería de Bogotá</t>
  </si>
  <si>
    <t>No. de Evaluaciones  realizada a los sistemas</t>
  </si>
  <si>
    <t xml:space="preserve">Informes de Evaluación a los Sistemas de Gestión MIPER </t>
  </si>
  <si>
    <t xml:space="preserve">Revisar el Plan  de Acción de cada uno de los sistemas 
Efectuar la evaluación 
Elaboración del informe </t>
  </si>
  <si>
    <t>Jefe de la Oficina de Control Interno y Funcionarios Asignados</t>
  </si>
  <si>
    <t xml:space="preserve">Realizar la evaluación de gestión a las 59 dependencias  de la Entidad en cumplimiento de la Ley 909 de 2004, artículo 39 </t>
  </si>
  <si>
    <t>Dependencias de la Entidad evaluadas en su gestión</t>
  </si>
  <si>
    <t>No. De dependecias evaluadas</t>
  </si>
  <si>
    <t>Informes de evaluación de gestión por dependencias</t>
  </si>
  <si>
    <t xml:space="preserve">Solicitar informes de gestión por dependencias 
Revisión y análisis del Plan Operativo Anual de la vigencia anterior  
Realizar la evaluación de la gestión por dependencias y remisión de los  informes a los responsables
</t>
  </si>
  <si>
    <t xml:space="preserve">Realizar semestralmente la evaluación sobre la efectividad del manejo de los Riesgos  Institucionales.
</t>
  </si>
  <si>
    <t>Evaluaciones semestrales realizadas sobre la efectividad del manejo de los Riesgos  Institucionales</t>
  </si>
  <si>
    <t>Número de evaluaciones sobre la efectividad del manejo de los riesgos institucionales</t>
  </si>
  <si>
    <t xml:space="preserve">Informe del seguimiento </t>
  </si>
  <si>
    <t xml:space="preserve">Realizar seguimiento al Mapa de Riesgos Institucional y elaborar el resepctivo informe </t>
  </si>
  <si>
    <t xml:space="preserve">Realizar semestralmente el seguimiento al Plan de Mejoramiento suscrito con la Contraloría de Bogotá D.C.
</t>
  </si>
  <si>
    <t xml:space="preserve">Seguimientos semestrales realizados al Plan de Mejoramiento suscrito con la Contraloría de Bogotá </t>
  </si>
  <si>
    <t>Número de seguimientos semestrales al Plan de Mejoramiento Institucional</t>
  </si>
  <si>
    <t xml:space="preserve">Informes de seguimiento </t>
  </si>
  <si>
    <t xml:space="preserve">Revisión de los avances a las acciones establecidas suscritas en el Plan de Mejoramiento  de la Contraloría de Bogotá D.C., con  los  responsables de realizarlas. </t>
  </si>
  <si>
    <t xml:space="preserve">Elaborar 14 informes  a entes externos y los requeridos por Ley. 
</t>
  </si>
  <si>
    <t xml:space="preserve">Informes presentados a entes externos y los requeridos por Ley </t>
  </si>
  <si>
    <t>No. De informes realizados</t>
  </si>
  <si>
    <t xml:space="preserve">Informes reaizados y presentados </t>
  </si>
  <si>
    <t xml:space="preserve">Preparar  y presentar los informes  solicitados por los Entes Externos, Alta Dirección  y  los requeridos por Ley. </t>
  </si>
  <si>
    <t xml:space="preserve">Realizar una estrategia de sensibilización a los servidores y servidoras acerca de la cultura del control 
</t>
  </si>
  <si>
    <t xml:space="preserve">Estrategia de sensibilización realizada a los servidores y servidoras acerca de la cultura del control
</t>
  </si>
  <si>
    <t>Estratégia realizada acerca de la cultura del control</t>
  </si>
  <si>
    <t>Encuesta sobre la sensibilización a los servidores y servidoras acerca del control</t>
  </si>
  <si>
    <t>Desarrollar en la entidad la estrategia de la cultura del control
Aplicar la encuesta de percepción de la estratégia</t>
  </si>
  <si>
    <t xml:space="preserve">Realizar 2 capacitaciones a servidores y servidoras sobre  MECI 
</t>
  </si>
  <si>
    <t>Capacitaciones realizadas en el Modelo estandar de control interno MECI y sus componentes</t>
  </si>
  <si>
    <t>No. De Capacitaciones realizadas a los servidores y servidoras</t>
  </si>
  <si>
    <t xml:space="preserve">Listado de las capacitaciones realizadas 
Material didáctico sobre el tema </t>
  </si>
  <si>
    <t>Priorizar las dependencias objeto de la capacitación
Preparar y presentar la capacitación
Listado de assitencia y evaluación.</t>
  </si>
  <si>
    <t>GERMAN URIEL ROJAS / DIRECTOR DE PLANEACIÓN ( E)</t>
  </si>
  <si>
    <t xml:space="preserve"> noviembre de 2017</t>
  </si>
  <si>
    <t xml:space="preserve">  DAVID VLASOV VEGA ROCHA /JEFE OFICINA ASESORA DE DIVULGACIÓN Y PRENSA</t>
  </si>
  <si>
    <t xml:space="preserve">RITA ELVIRA PINEDA VILLAMIZAR  / PERSONERA DELEGADA PATA LA COORDINACIÓN DE MINISTERIO PÚBLICO Y DERECHOS HUMANOS </t>
  </si>
  <si>
    <t>1) Actuar oportunamente en los procesos judiciales en que la entidad es demandada o accionada directamente,                                                        2) Hacer una defensa técnica con base en la normatividad y jurisprudencia vigente   
 3) Interponer oportunamente los recursos procedentes en los procesos judiciales</t>
  </si>
  <si>
    <t>1) Recibir las solicitudes de concepto jurídico
2) Acopiar las normas pertinentes
3) Verificar vigencia y jerarquia normativa
4) Conforntar estado del arte en doctrina y jurisprudencia                                                                    5) Emitir el concepto</t>
  </si>
  <si>
    <t xml:space="preserve">1) Recibir las solicitudes de registro de sanciones, de correccción y modificación
2) Revisar las solicitudes y documentación anexa
3) Registrar las sanciones en el sistema de antecedentes disciplinarios 
4) Comunicar a la entidad que genera el reporte 
 5) Expedir los certificados de antecedentes disciplinarios </t>
  </si>
  <si>
    <t>GERMAN URIEL ROJAS  / DIRECTOR DE PLANEACIÓN   ( 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</si>
</sst>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_-;\-* #,##0_-;_-* &quot;-&quot;??_-;_-@_-"/>
    <numFmt numFmtId="166" formatCode="0.0%"/>
  </numFmts>
  <fonts count="31" x14ac:knownFonts="1">
    <font>
      <sz val="12"/>
      <color theme="1"/>
      <name val="Calibri"/>
      <family val="2"/>
      <scheme val="minor"/>
    </font>
    <font>
      <sz val="12"/>
      <color theme="1"/>
      <name val="Calibri"/>
      <family val="2"/>
      <scheme val="minor"/>
    </font>
    <font>
      <sz val="10"/>
      <name val="Century Gothic"/>
      <family val="2"/>
    </font>
    <font>
      <sz val="12"/>
      <name val="Century Gothic"/>
      <family val="2"/>
    </font>
    <font>
      <b/>
      <sz val="12"/>
      <name val="Arial"/>
      <family val="2"/>
    </font>
    <font>
      <b/>
      <sz val="22"/>
      <name val="Arial"/>
      <family val="2"/>
    </font>
    <font>
      <b/>
      <sz val="12"/>
      <color theme="1"/>
      <name val="Arial"/>
      <family val="2"/>
    </font>
    <font>
      <sz val="12"/>
      <color theme="1"/>
      <name val="Arial"/>
      <family val="2"/>
    </font>
    <font>
      <sz val="10"/>
      <name val="Arial"/>
      <family val="2"/>
    </font>
    <font>
      <sz val="12"/>
      <name val="Arial"/>
      <family val="2"/>
    </font>
    <font>
      <b/>
      <sz val="10"/>
      <color rgb="FFFFFFFF"/>
      <name val="Century Gothic"/>
      <family val="2"/>
    </font>
    <font>
      <b/>
      <sz val="12"/>
      <color indexed="8"/>
      <name val="Arial"/>
      <family val="2"/>
    </font>
    <font>
      <b/>
      <sz val="10"/>
      <color theme="3" tint="-0.499984740745262"/>
      <name val="Arial"/>
      <family val="2"/>
    </font>
    <font>
      <b/>
      <sz val="10"/>
      <name val="Arial"/>
      <family val="2"/>
    </font>
    <font>
      <b/>
      <sz val="10"/>
      <color indexed="8"/>
      <name val="Arial"/>
      <family val="2"/>
    </font>
    <font>
      <sz val="11"/>
      <name val="Arial"/>
      <family val="2"/>
    </font>
    <font>
      <sz val="18"/>
      <name val="Arial"/>
      <family val="2"/>
    </font>
    <font>
      <b/>
      <sz val="14"/>
      <name val="Arial"/>
      <family val="2"/>
    </font>
    <font>
      <b/>
      <sz val="18"/>
      <name val="Arial"/>
      <family val="2"/>
    </font>
    <font>
      <sz val="12"/>
      <color rgb="FF000000"/>
      <name val="Arial"/>
      <family val="2"/>
    </font>
    <font>
      <sz val="18"/>
      <color rgb="FFFF0000"/>
      <name val="Arial"/>
      <family val="2"/>
    </font>
    <font>
      <sz val="10"/>
      <color rgb="FFC00000"/>
      <name val="Century Gothic"/>
      <family val="2"/>
    </font>
    <font>
      <sz val="18"/>
      <color rgb="FFC00000"/>
      <name val="Arial"/>
      <family val="2"/>
    </font>
    <font>
      <sz val="11"/>
      <color theme="1"/>
      <name val="Calibri"/>
      <family val="2"/>
      <scheme val="minor"/>
    </font>
    <font>
      <b/>
      <sz val="14"/>
      <name val="Century Gothic"/>
      <family val="2"/>
    </font>
    <font>
      <sz val="14"/>
      <name val="Arial"/>
      <family val="2"/>
    </font>
    <font>
      <sz val="16"/>
      <name val="Arial"/>
      <family val="2"/>
    </font>
    <font>
      <b/>
      <sz val="16"/>
      <name val="Century Gothic"/>
      <family val="2"/>
    </font>
    <font>
      <sz val="16"/>
      <name val="Century Gothic"/>
      <family val="2"/>
    </font>
    <font>
      <sz val="9"/>
      <color indexed="81"/>
      <name val="Tahoma"/>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rgb="FF002060"/>
        <bgColor rgb="FFFF6600"/>
      </patternFill>
    </fill>
    <fill>
      <patternFill patternType="solid">
        <fgColor theme="3" tint="0.59996337778862885"/>
        <bgColor rgb="FFFBD4B4"/>
      </patternFill>
    </fill>
    <fill>
      <patternFill patternType="solid">
        <fgColor theme="3" tint="0.59999389629810485"/>
        <bgColor indexed="64"/>
      </patternFill>
    </fill>
    <fill>
      <patternFill patternType="solid">
        <fgColor theme="3" tint="0.59999389629810485"/>
        <bgColor indexed="58"/>
      </patternFill>
    </fill>
    <fill>
      <patternFill patternType="solid">
        <fgColor theme="3" tint="0.79998168889431442"/>
        <bgColor indexed="64"/>
      </patternFill>
    </fill>
    <fill>
      <patternFill patternType="solid">
        <fgColor rgb="FFFFFFFF"/>
        <bgColor rgb="FFFFFFFF"/>
      </patternFill>
    </fill>
    <fill>
      <patternFill patternType="solid">
        <fgColor theme="3" tint="0.39997558519241921"/>
        <bgColor indexed="51"/>
      </patternFill>
    </fill>
    <fill>
      <patternFill patternType="solid">
        <fgColor indexed="22"/>
        <bgColor indexed="31"/>
      </patternFill>
    </fill>
    <fill>
      <patternFill patternType="solid">
        <fgColor theme="3" tint="0.39997558519241921"/>
        <bgColor indexed="64"/>
      </patternFill>
    </fill>
    <fill>
      <patternFill patternType="solid">
        <fgColor rgb="FFFFFF00"/>
        <bgColor indexed="64"/>
      </patternFill>
    </fill>
    <fill>
      <patternFill patternType="solid">
        <fgColor rgb="FFCCFFFF"/>
        <bgColor indexed="64"/>
      </patternFill>
    </fill>
    <fill>
      <patternFill patternType="solid">
        <fgColor rgb="FF0070C0"/>
        <bgColor indexed="64"/>
      </patternFill>
    </fill>
    <fill>
      <patternFill patternType="solid">
        <fgColor rgb="FFFFFFCC"/>
        <bgColor indexed="64"/>
      </patternFill>
    </fill>
    <fill>
      <patternFill patternType="solid">
        <fgColor theme="3" tint="0.39997558519241921"/>
        <bgColor rgb="FFFF6600"/>
      </patternFill>
    </fill>
  </fills>
  <borders count="40">
    <border>
      <left/>
      <right/>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rgb="FF000000"/>
      </top>
      <bottom/>
      <diagonal/>
    </border>
    <border>
      <left/>
      <right/>
      <top/>
      <bottom style="thin">
        <color auto="1"/>
      </bottom>
      <diagonal/>
    </border>
  </borders>
  <cellStyleXfs count="15">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ill="0" applyBorder="0" applyAlignment="0" applyProtection="0"/>
    <xf numFmtId="9" fontId="23"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4" fontId="23" fillId="0" borderId="0" applyFont="0" applyFill="0" applyBorder="0" applyAlignment="0" applyProtection="0"/>
    <xf numFmtId="0" fontId="8" fillId="0" borderId="0"/>
  </cellStyleXfs>
  <cellXfs count="31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2" borderId="10" xfId="0" applyFont="1" applyFill="1" applyBorder="1" applyAlignment="1">
      <alignment horizontal="left"/>
    </xf>
    <xf numFmtId="0" fontId="6"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10" fillId="3" borderId="23" xfId="0" applyFont="1" applyFill="1" applyBorder="1" applyAlignment="1">
      <alignment vertical="center"/>
    </xf>
    <xf numFmtId="0" fontId="10" fillId="3" borderId="24" xfId="0" applyFont="1" applyFill="1" applyBorder="1" applyAlignment="1">
      <alignment vertical="center"/>
    </xf>
    <xf numFmtId="0" fontId="12" fillId="0" borderId="10" xfId="3" applyFont="1" applyFill="1" applyBorder="1" applyAlignment="1" applyProtection="1">
      <alignment horizontal="center" vertical="top" wrapText="1"/>
    </xf>
    <xf numFmtId="0" fontId="14" fillId="0" borderId="10" xfId="3" applyFont="1" applyFill="1" applyBorder="1" applyAlignment="1" applyProtection="1">
      <alignment horizontal="center" vertical="top" wrapText="1"/>
    </xf>
    <xf numFmtId="0" fontId="12" fillId="7" borderId="10" xfId="3" applyFont="1" applyFill="1" applyBorder="1" applyAlignment="1" applyProtection="1">
      <alignment horizontal="center" vertical="top" wrapText="1"/>
    </xf>
    <xf numFmtId="0" fontId="14" fillId="7" borderId="10" xfId="3" applyFont="1" applyFill="1" applyBorder="1" applyAlignment="1" applyProtection="1">
      <alignment horizontal="center" vertical="top" wrapText="1"/>
    </xf>
    <xf numFmtId="0" fontId="9" fillId="0" borderId="29" xfId="0" applyFont="1" applyBorder="1" applyAlignment="1" applyProtection="1">
      <alignment horizontal="left" vertical="center" wrapText="1"/>
      <protection locked="0"/>
    </xf>
    <xf numFmtId="0" fontId="9" fillId="0" borderId="29" xfId="4" applyFont="1" applyBorder="1" applyAlignment="1" applyProtection="1">
      <alignment vertical="center" wrapText="1"/>
      <protection locked="0"/>
    </xf>
    <xf numFmtId="0" fontId="9" fillId="0" borderId="29" xfId="0" applyNumberFormat="1" applyFont="1" applyBorder="1" applyAlignment="1" applyProtection="1">
      <alignment horizontal="center" vertical="center" wrapText="1"/>
      <protection locked="0"/>
    </xf>
    <xf numFmtId="0" fontId="9" fillId="8" borderId="29" xfId="3" applyFont="1" applyFill="1" applyBorder="1" applyAlignment="1" applyProtection="1">
      <alignment horizontal="center" vertical="center" wrapText="1"/>
      <protection locked="0"/>
    </xf>
    <xf numFmtId="0" fontId="9" fillId="0" borderId="29" xfId="5" applyNumberFormat="1" applyFont="1" applyBorder="1" applyAlignment="1" applyProtection="1">
      <alignment horizontal="center" vertical="center" wrapText="1"/>
      <protection locked="0"/>
    </xf>
    <xf numFmtId="0" fontId="9" fillId="0" borderId="31" xfId="5" applyFont="1" applyBorder="1" applyAlignment="1" applyProtection="1">
      <alignment horizontal="left" vertical="center" wrapText="1"/>
      <protection locked="0"/>
    </xf>
    <xf numFmtId="0" fontId="15" fillId="0" borderId="31" xfId="5" applyFont="1" applyBorder="1" applyAlignment="1" applyProtection="1">
      <alignment horizontal="left" vertical="center" wrapText="1"/>
      <protection locked="0"/>
    </xf>
    <xf numFmtId="0" fontId="9" fillId="0" borderId="29" xfId="6" applyFont="1" applyBorder="1" applyAlignment="1" applyProtection="1">
      <alignment horizontal="left" vertical="center" wrapText="1"/>
      <protection locked="0"/>
    </xf>
    <xf numFmtId="0" fontId="16" fillId="0" borderId="10" xfId="1" applyNumberFormat="1" applyFont="1" applyBorder="1" applyAlignment="1" applyProtection="1">
      <alignment horizontal="center" vertical="center" wrapText="1"/>
      <protection locked="0"/>
    </xf>
    <xf numFmtId="3" fontId="16" fillId="7" borderId="10" xfId="1" applyNumberFormat="1" applyFont="1" applyFill="1" applyBorder="1" applyAlignment="1" applyProtection="1">
      <alignment horizontal="center" vertical="center"/>
      <protection locked="0"/>
    </xf>
    <xf numFmtId="0" fontId="16" fillId="0" borderId="10" xfId="1" applyNumberFormat="1" applyFont="1" applyFill="1" applyBorder="1" applyAlignment="1" applyProtection="1">
      <alignment horizontal="center" vertical="center" wrapText="1"/>
      <protection locked="0"/>
    </xf>
    <xf numFmtId="3" fontId="16" fillId="7" borderId="10" xfId="0" applyNumberFormat="1" applyFont="1" applyFill="1" applyBorder="1" applyAlignment="1" applyProtection="1">
      <alignment horizontal="center" vertical="center"/>
      <protection locked="0"/>
    </xf>
    <xf numFmtId="3" fontId="16" fillId="7" borderId="10" xfId="2" applyNumberFormat="1" applyFont="1" applyFill="1" applyBorder="1" applyAlignment="1" applyProtection="1">
      <alignment horizontal="center" vertical="center"/>
      <protection locked="0"/>
    </xf>
    <xf numFmtId="9" fontId="16" fillId="7" borderId="10" xfId="2" applyNumberFormat="1" applyFont="1" applyFill="1" applyBorder="1" applyAlignment="1" applyProtection="1">
      <alignment horizontal="center" vertical="center"/>
      <protection locked="0"/>
    </xf>
    <xf numFmtId="3" fontId="9" fillId="0" borderId="29" xfId="4" applyNumberFormat="1" applyFont="1" applyFill="1" applyBorder="1" applyAlignment="1" applyProtection="1">
      <alignment horizontal="center" vertical="center" wrapText="1"/>
      <protection locked="0"/>
    </xf>
    <xf numFmtId="0" fontId="9" fillId="0" borderId="29" xfId="4" applyFont="1" applyBorder="1" applyAlignment="1" applyProtection="1">
      <alignment horizontal="center" vertical="center" wrapText="1"/>
      <protection locked="0"/>
    </xf>
    <xf numFmtId="3" fontId="9" fillId="0" borderId="29" xfId="6" applyNumberFormat="1" applyFont="1" applyBorder="1" applyAlignment="1" applyProtection="1">
      <alignment horizontal="center" vertical="center" wrapText="1"/>
      <protection locked="0"/>
    </xf>
    <xf numFmtId="0" fontId="15" fillId="0" borderId="29" xfId="6" applyFont="1" applyBorder="1" applyAlignment="1" applyProtection="1">
      <alignment horizontal="left" vertical="center" wrapText="1"/>
      <protection locked="0"/>
    </xf>
    <xf numFmtId="9" fontId="9" fillId="0" borderId="29" xfId="0" applyNumberFormat="1"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9" fontId="16" fillId="0" borderId="10" xfId="2" applyFont="1" applyBorder="1" applyAlignment="1" applyProtection="1">
      <alignment horizontal="center" vertical="center" wrapText="1"/>
      <protection locked="0"/>
    </xf>
    <xf numFmtId="9" fontId="16" fillId="7" borderId="10" xfId="2" applyFont="1" applyFill="1" applyBorder="1" applyAlignment="1" applyProtection="1">
      <alignment horizontal="center" vertical="center"/>
      <protection locked="0"/>
    </xf>
    <xf numFmtId="9" fontId="16" fillId="0" borderId="10" xfId="2" applyFont="1" applyFill="1" applyBorder="1" applyAlignment="1" applyProtection="1">
      <alignment horizontal="center" vertical="center" wrapText="1"/>
      <protection locked="0"/>
    </xf>
    <xf numFmtId="9" fontId="18" fillId="10" borderId="33" xfId="7" applyFont="1" applyFill="1" applyBorder="1" applyAlignment="1" applyProtection="1">
      <alignment horizontal="center" vertical="center"/>
    </xf>
    <xf numFmtId="0" fontId="3" fillId="0" borderId="0" xfId="3" applyFont="1" applyBorder="1" applyAlignment="1">
      <alignment vertical="center"/>
    </xf>
    <xf numFmtId="0" fontId="3" fillId="0" borderId="0" xfId="3" applyFont="1" applyBorder="1" applyAlignment="1">
      <alignment horizontal="center" vertical="center"/>
    </xf>
    <xf numFmtId="0" fontId="3" fillId="0" borderId="0" xfId="3" applyFont="1" applyBorder="1" applyAlignment="1">
      <alignment vertical="center" wrapText="1"/>
    </xf>
    <xf numFmtId="0" fontId="4" fillId="11" borderId="29" xfId="3" applyFont="1" applyFill="1" applyBorder="1" applyAlignment="1" applyProtection="1">
      <alignment vertical="center"/>
    </xf>
    <xf numFmtId="0" fontId="4" fillId="11" borderId="29" xfId="3" applyFont="1" applyFill="1" applyBorder="1" applyAlignment="1" applyProtection="1">
      <alignment vertical="center" wrapText="1"/>
    </xf>
    <xf numFmtId="0" fontId="4" fillId="11" borderId="29" xfId="3" applyFont="1" applyFill="1" applyBorder="1" applyAlignment="1">
      <alignment horizontal="center" vertical="center"/>
    </xf>
    <xf numFmtId="0" fontId="2" fillId="0" borderId="0" xfId="3" applyFont="1" applyBorder="1" applyAlignment="1">
      <alignment horizontal="left" vertical="center"/>
    </xf>
    <xf numFmtId="0" fontId="4" fillId="0" borderId="29" xfId="0" applyFont="1" applyBorder="1" applyAlignment="1" applyProtection="1">
      <alignment horizontal="left" vertical="center" wrapText="1"/>
      <protection locked="0"/>
    </xf>
    <xf numFmtId="0" fontId="9" fillId="0" borderId="29" xfId="5" applyFont="1" applyBorder="1" applyAlignment="1" applyProtection="1">
      <alignment horizontal="left" vertical="center" wrapText="1"/>
      <protection locked="0"/>
    </xf>
    <xf numFmtId="0" fontId="20" fillId="0" borderId="10" xfId="1" applyNumberFormat="1" applyFont="1" applyBorder="1" applyAlignment="1" applyProtection="1">
      <alignment horizontal="center" vertical="center" wrapText="1"/>
      <protection locked="0"/>
    </xf>
    <xf numFmtId="1" fontId="16" fillId="7" borderId="10" xfId="1" applyNumberFormat="1" applyFont="1" applyFill="1" applyBorder="1" applyAlignment="1" applyProtection="1">
      <alignment horizontal="center" vertical="center"/>
      <protection locked="0"/>
    </xf>
    <xf numFmtId="1" fontId="16" fillId="7" borderId="10" xfId="0" applyNumberFormat="1" applyFont="1" applyFill="1" applyBorder="1" applyAlignment="1" applyProtection="1">
      <alignment horizontal="center" vertical="center"/>
      <protection locked="0"/>
    </xf>
    <xf numFmtId="1" fontId="16" fillId="7" borderId="10" xfId="2" applyNumberFormat="1" applyFont="1" applyFill="1" applyBorder="1" applyAlignment="1" applyProtection="1">
      <alignment horizontal="center" vertical="center"/>
      <protection locked="0"/>
    </xf>
    <xf numFmtId="0" fontId="2" fillId="0" borderId="0" xfId="0" applyFont="1" applyAlignment="1">
      <alignment vertical="center" wrapText="1"/>
    </xf>
    <xf numFmtId="9" fontId="15" fillId="0" borderId="29" xfId="2" applyFont="1" applyBorder="1" applyAlignment="1" applyProtection="1">
      <alignment horizontal="center" vertical="center" wrapText="1"/>
      <protection locked="0"/>
    </xf>
    <xf numFmtId="0" fontId="15" fillId="0" borderId="29" xfId="4" applyFont="1" applyBorder="1" applyAlignment="1" applyProtection="1">
      <alignment horizontal="left" vertical="center" wrapText="1"/>
      <protection locked="0"/>
    </xf>
    <xf numFmtId="9" fontId="16" fillId="7" borderId="10" xfId="2" applyFont="1" applyFill="1" applyBorder="1" applyAlignment="1" applyProtection="1">
      <alignment horizontal="center" vertical="center"/>
    </xf>
    <xf numFmtId="9" fontId="16" fillId="7" borderId="10" xfId="2" applyNumberFormat="1" applyFont="1" applyFill="1" applyBorder="1" applyAlignment="1" applyProtection="1">
      <alignment horizontal="center" vertical="center"/>
    </xf>
    <xf numFmtId="0" fontId="21" fillId="0" borderId="0" xfId="0" applyFont="1" applyAlignment="1">
      <alignment vertical="center" wrapText="1"/>
    </xf>
    <xf numFmtId="9" fontId="22" fillId="7" borderId="10" xfId="2" applyNumberFormat="1" applyFont="1" applyFill="1" applyBorder="1" applyAlignment="1" applyProtection="1">
      <alignment horizontal="center" vertical="center"/>
    </xf>
    <xf numFmtId="0" fontId="21" fillId="0" borderId="0" xfId="0" applyFont="1" applyAlignment="1">
      <alignment vertical="center"/>
    </xf>
    <xf numFmtId="0" fontId="15" fillId="0" borderId="31" xfId="5" applyFont="1" applyFill="1" applyBorder="1" applyAlignment="1" applyProtection="1">
      <alignment horizontal="left" vertical="center" wrapText="1"/>
      <protection locked="0"/>
    </xf>
    <xf numFmtId="9" fontId="15" fillId="2" borderId="29" xfId="8" applyFont="1" applyFill="1" applyBorder="1" applyAlignment="1" applyProtection="1">
      <alignment horizontal="center" vertical="center" wrapText="1"/>
      <protection locked="0"/>
    </xf>
    <xf numFmtId="0" fontId="15" fillId="0" borderId="29" xfId="4" applyFont="1" applyFill="1" applyBorder="1" applyAlignment="1" applyProtection="1">
      <alignment horizontal="left" vertical="center" wrapText="1"/>
      <protection locked="0"/>
    </xf>
    <xf numFmtId="9" fontId="16" fillId="0" borderId="10" xfId="1" applyNumberFormat="1" applyFont="1" applyBorder="1" applyAlignment="1" applyProtection="1">
      <alignment horizontal="center" vertical="center" wrapText="1"/>
      <protection locked="0"/>
    </xf>
    <xf numFmtId="9" fontId="15" fillId="0" borderId="29" xfId="8" applyFont="1" applyFill="1" applyBorder="1" applyAlignment="1" applyProtection="1">
      <alignment horizontal="center" vertical="center" wrapText="1"/>
      <protection locked="0"/>
    </xf>
    <xf numFmtId="3" fontId="16" fillId="7" borderId="10" xfId="1" applyNumberFormat="1" applyFont="1" applyFill="1" applyBorder="1" applyAlignment="1" applyProtection="1">
      <alignment horizontal="center" vertical="center"/>
    </xf>
    <xf numFmtId="3" fontId="16" fillId="7" borderId="10" xfId="0" applyNumberFormat="1" applyFont="1" applyFill="1" applyBorder="1" applyAlignment="1" applyProtection="1">
      <alignment horizontal="center" vertical="center"/>
    </xf>
    <xf numFmtId="3" fontId="16" fillId="7" borderId="10" xfId="2" applyNumberFormat="1" applyFont="1" applyFill="1" applyBorder="1" applyAlignment="1" applyProtection="1">
      <alignment horizontal="center" vertical="center"/>
    </xf>
    <xf numFmtId="0" fontId="12" fillId="5" borderId="10" xfId="3" applyFont="1" applyFill="1" applyBorder="1" applyAlignment="1" applyProtection="1">
      <alignment horizontal="center" vertical="top" wrapText="1"/>
    </xf>
    <xf numFmtId="0" fontId="14" fillId="5" borderId="10" xfId="3" applyFont="1" applyFill="1" applyBorder="1" applyAlignment="1" applyProtection="1">
      <alignment horizontal="center" vertical="top" wrapText="1"/>
    </xf>
    <xf numFmtId="0" fontId="24" fillId="13" borderId="29" xfId="0" applyFont="1" applyFill="1" applyBorder="1" applyAlignment="1">
      <alignment vertical="center" textRotation="90"/>
    </xf>
    <xf numFmtId="3" fontId="16" fillId="0" borderId="10" xfId="9" applyNumberFormat="1" applyFont="1" applyBorder="1" applyAlignment="1" applyProtection="1">
      <alignment horizontal="center" vertical="center" wrapText="1"/>
      <protection locked="0"/>
    </xf>
    <xf numFmtId="3" fontId="16" fillId="7" borderId="10" xfId="9" applyNumberFormat="1" applyFont="1" applyFill="1" applyBorder="1" applyAlignment="1" applyProtection="1">
      <alignment horizontal="center" vertical="center"/>
      <protection locked="0"/>
    </xf>
    <xf numFmtId="3" fontId="16" fillId="7" borderId="10" xfId="10" applyNumberFormat="1" applyFont="1" applyFill="1" applyBorder="1" applyAlignment="1" applyProtection="1">
      <alignment horizontal="center" vertical="center"/>
      <protection locked="0"/>
    </xf>
    <xf numFmtId="9" fontId="16" fillId="7" borderId="10" xfId="10" applyNumberFormat="1" applyFont="1" applyFill="1" applyBorder="1" applyAlignment="1" applyProtection="1">
      <alignment horizontal="center" vertical="center"/>
      <protection locked="0"/>
    </xf>
    <xf numFmtId="1" fontId="16" fillId="0" borderId="10" xfId="9" applyNumberFormat="1" applyFont="1" applyBorder="1" applyAlignment="1" applyProtection="1">
      <alignment horizontal="center" vertical="center" wrapText="1"/>
      <protection locked="0"/>
    </xf>
    <xf numFmtId="1" fontId="16" fillId="14" borderId="10" xfId="9" applyNumberFormat="1" applyFont="1" applyFill="1" applyBorder="1" applyAlignment="1" applyProtection="1">
      <alignment horizontal="center" vertical="center" wrapText="1"/>
      <protection locked="0"/>
    </xf>
    <xf numFmtId="1" fontId="16" fillId="14" borderId="10" xfId="9" applyNumberFormat="1" applyFont="1" applyFill="1" applyBorder="1" applyAlignment="1" applyProtection="1">
      <alignment horizontal="center" vertical="center"/>
      <protection locked="0"/>
    </xf>
    <xf numFmtId="1" fontId="16" fillId="14" borderId="10" xfId="0" applyNumberFormat="1" applyFont="1" applyFill="1" applyBorder="1" applyAlignment="1" applyProtection="1">
      <alignment horizontal="center" vertical="center"/>
      <protection locked="0"/>
    </xf>
    <xf numFmtId="1" fontId="16" fillId="14" borderId="10" xfId="10" applyNumberFormat="1" applyFont="1" applyFill="1" applyBorder="1" applyAlignment="1" applyProtection="1">
      <alignment horizontal="center" vertical="center"/>
      <protection locked="0"/>
    </xf>
    <xf numFmtId="9" fontId="16" fillId="14" borderId="10" xfId="10" applyNumberFormat="1" applyFont="1" applyFill="1" applyBorder="1" applyAlignment="1" applyProtection="1">
      <alignment horizontal="center" vertical="center"/>
      <protection locked="0"/>
    </xf>
    <xf numFmtId="0" fontId="2" fillId="14" borderId="0" xfId="0" applyFont="1" applyFill="1" applyAlignment="1">
      <alignment vertical="center"/>
    </xf>
    <xf numFmtId="0" fontId="24" fillId="12" borderId="29" xfId="0" applyFont="1" applyFill="1" applyBorder="1" applyAlignment="1">
      <alignment vertical="center" textRotation="90"/>
    </xf>
    <xf numFmtId="0" fontId="9" fillId="14" borderId="10" xfId="9" applyNumberFormat="1" applyFont="1" applyFill="1" applyBorder="1" applyAlignment="1" applyProtection="1">
      <alignment horizontal="center" vertical="center" wrapText="1"/>
      <protection locked="0"/>
    </xf>
    <xf numFmtId="3" fontId="9" fillId="14" borderId="10" xfId="9" applyNumberFormat="1" applyFont="1" applyFill="1" applyBorder="1" applyAlignment="1" applyProtection="1">
      <alignment horizontal="center" vertical="center"/>
    </xf>
    <xf numFmtId="3" fontId="9" fillId="14" borderId="10" xfId="0" applyNumberFormat="1" applyFont="1" applyFill="1" applyBorder="1" applyAlignment="1" applyProtection="1">
      <alignment horizontal="center" vertical="center"/>
    </xf>
    <xf numFmtId="0" fontId="24" fillId="14" borderId="29" xfId="0" applyFont="1" applyFill="1" applyBorder="1" applyAlignment="1">
      <alignment vertical="center" textRotation="90"/>
    </xf>
    <xf numFmtId="0" fontId="15" fillId="0" borderId="31" xfId="5" applyFont="1" applyFill="1" applyBorder="1" applyAlignment="1" applyProtection="1">
      <alignment horizontal="justify" vertical="center" wrapText="1"/>
      <protection locked="0"/>
    </xf>
    <xf numFmtId="3" fontId="9" fillId="0" borderId="29" xfId="0" applyNumberFormat="1" applyFont="1" applyFill="1" applyBorder="1" applyAlignment="1" applyProtection="1">
      <alignment horizontal="center" vertical="center" wrapText="1"/>
      <protection locked="0"/>
    </xf>
    <xf numFmtId="0" fontId="15" fillId="0" borderId="31" xfId="5" applyFont="1" applyFill="1" applyBorder="1" applyAlignment="1" applyProtection="1">
      <alignment horizontal="center" vertical="center" wrapText="1"/>
      <protection locked="0"/>
    </xf>
    <xf numFmtId="0" fontId="9" fillId="0" borderId="29" xfId="5" applyFont="1" applyFill="1" applyBorder="1" applyAlignment="1" applyProtection="1">
      <alignment horizontal="justify" vertical="center" wrapText="1"/>
      <protection locked="0"/>
    </xf>
    <xf numFmtId="1" fontId="16" fillId="0" borderId="10" xfId="9" applyNumberFormat="1" applyFont="1" applyFill="1" applyBorder="1" applyAlignment="1" applyProtection="1">
      <alignment horizontal="center" vertical="center" wrapText="1"/>
      <protection locked="0"/>
    </xf>
    <xf numFmtId="1" fontId="16" fillId="7" borderId="10" xfId="9" applyNumberFormat="1" applyFont="1" applyFill="1" applyBorder="1" applyAlignment="1" applyProtection="1">
      <alignment horizontal="center" vertical="center"/>
      <protection locked="0"/>
    </xf>
    <xf numFmtId="1" fontId="16" fillId="7" borderId="10" xfId="10" applyNumberFormat="1" applyFont="1" applyFill="1" applyBorder="1" applyAlignment="1" applyProtection="1">
      <alignment horizontal="center" vertical="center"/>
      <protection locked="0"/>
    </xf>
    <xf numFmtId="9" fontId="16" fillId="0" borderId="10" xfId="10" applyNumberFormat="1" applyFont="1" applyFill="1" applyBorder="1" applyAlignment="1" applyProtection="1">
      <alignment horizontal="center" vertical="center"/>
      <protection locked="0"/>
    </xf>
    <xf numFmtId="0" fontId="2" fillId="0" borderId="0" xfId="0" applyFont="1" applyFill="1" applyAlignment="1">
      <alignment vertical="center"/>
    </xf>
    <xf numFmtId="1" fontId="16" fillId="0" borderId="29" xfId="9" applyNumberFormat="1" applyFont="1" applyBorder="1" applyAlignment="1" applyProtection="1">
      <alignment horizontal="center" vertical="center" wrapText="1"/>
      <protection locked="0"/>
    </xf>
    <xf numFmtId="1" fontId="16" fillId="7" borderId="29" xfId="9" applyNumberFormat="1" applyFont="1" applyFill="1" applyBorder="1" applyAlignment="1" applyProtection="1">
      <alignment horizontal="center" vertical="center"/>
      <protection locked="0"/>
    </xf>
    <xf numFmtId="1" fontId="16" fillId="7" borderId="29" xfId="0" applyNumberFormat="1" applyFont="1" applyFill="1" applyBorder="1" applyAlignment="1" applyProtection="1">
      <alignment horizontal="center" vertical="center"/>
      <protection locked="0"/>
    </xf>
    <xf numFmtId="1" fontId="16" fillId="7" borderId="29" xfId="10" applyNumberFormat="1" applyFont="1" applyFill="1" applyBorder="1" applyAlignment="1" applyProtection="1">
      <alignment horizontal="center" vertical="center"/>
      <protection locked="0"/>
    </xf>
    <xf numFmtId="9" fontId="16" fillId="7" borderId="29" xfId="10" applyNumberFormat="1" applyFont="1" applyFill="1" applyBorder="1" applyAlignment="1" applyProtection="1">
      <alignment horizontal="center" vertical="center"/>
      <protection locked="0"/>
    </xf>
    <xf numFmtId="0" fontId="12" fillId="0" borderId="29" xfId="3" applyFont="1" applyFill="1" applyBorder="1" applyAlignment="1" applyProtection="1">
      <alignment horizontal="center" vertical="top" wrapText="1"/>
    </xf>
    <xf numFmtId="0" fontId="14" fillId="0" borderId="29" xfId="3" applyFont="1" applyFill="1" applyBorder="1" applyAlignment="1" applyProtection="1">
      <alignment horizontal="center" vertical="top" wrapText="1"/>
    </xf>
    <xf numFmtId="0" fontId="12" fillId="7" borderId="29" xfId="3" applyFont="1" applyFill="1" applyBorder="1" applyAlignment="1" applyProtection="1">
      <alignment horizontal="center" vertical="top" wrapText="1"/>
    </xf>
    <xf numFmtId="0" fontId="14" fillId="7" borderId="29" xfId="3" applyFont="1" applyFill="1" applyBorder="1" applyAlignment="1" applyProtection="1">
      <alignment horizontal="center" vertical="top" wrapText="1"/>
    </xf>
    <xf numFmtId="0" fontId="24" fillId="15" borderId="29" xfId="0" applyFont="1" applyFill="1" applyBorder="1" applyAlignment="1">
      <alignment vertical="center" textRotation="90"/>
    </xf>
    <xf numFmtId="1" fontId="26" fillId="0" borderId="29" xfId="9" applyNumberFormat="1" applyFont="1" applyBorder="1" applyAlignment="1" applyProtection="1">
      <alignment horizontal="center" vertical="center" wrapText="1"/>
      <protection locked="0"/>
    </xf>
    <xf numFmtId="1" fontId="26" fillId="7" borderId="29" xfId="9" applyNumberFormat="1" applyFont="1" applyFill="1" applyBorder="1" applyAlignment="1" applyProtection="1">
      <alignment horizontal="center" vertical="center" wrapText="1"/>
    </xf>
    <xf numFmtId="1" fontId="26" fillId="0" borderId="29" xfId="9" applyNumberFormat="1" applyFont="1" applyFill="1" applyBorder="1" applyAlignment="1" applyProtection="1">
      <alignment horizontal="center" vertical="center" wrapText="1"/>
      <protection locked="0"/>
    </xf>
    <xf numFmtId="9" fontId="16" fillId="7" borderId="29" xfId="8" applyFont="1" applyFill="1" applyBorder="1" applyAlignment="1" applyProtection="1">
      <alignment horizontal="center" vertical="center" wrapText="1"/>
    </xf>
    <xf numFmtId="164" fontId="16" fillId="7" borderId="29" xfId="9" applyFont="1" applyFill="1" applyBorder="1" applyAlignment="1" applyProtection="1">
      <alignment horizontal="center" vertical="center" wrapText="1"/>
    </xf>
    <xf numFmtId="0" fontId="27" fillId="14" borderId="0" xfId="0" applyFont="1" applyFill="1" applyAlignment="1">
      <alignment vertical="center" textRotation="90"/>
    </xf>
    <xf numFmtId="1" fontId="26" fillId="14" borderId="29" xfId="9" applyNumberFormat="1" applyFont="1" applyFill="1" applyBorder="1" applyAlignment="1" applyProtection="1">
      <alignment horizontal="center" vertical="center" wrapText="1"/>
      <protection locked="0"/>
    </xf>
    <xf numFmtId="1" fontId="26" fillId="14" borderId="29" xfId="9" applyNumberFormat="1" applyFont="1" applyFill="1" applyBorder="1" applyAlignment="1" applyProtection="1">
      <alignment horizontal="center" vertical="center" wrapText="1"/>
    </xf>
    <xf numFmtId="1" fontId="16" fillId="14" borderId="29" xfId="9" applyNumberFormat="1" applyFont="1" applyFill="1" applyBorder="1" applyAlignment="1" applyProtection="1">
      <alignment horizontal="center" vertical="center"/>
      <protection locked="0"/>
    </xf>
    <xf numFmtId="1" fontId="26" fillId="14" borderId="29" xfId="8" applyNumberFormat="1" applyFont="1" applyFill="1" applyBorder="1" applyAlignment="1" applyProtection="1">
      <alignment horizontal="center" vertical="center" wrapText="1"/>
    </xf>
    <xf numFmtId="9" fontId="16" fillId="14" borderId="29" xfId="8" applyFont="1" applyFill="1" applyBorder="1" applyAlignment="1" applyProtection="1">
      <alignment horizontal="center" vertical="center" wrapText="1"/>
    </xf>
    <xf numFmtId="0" fontId="24" fillId="12" borderId="0" xfId="0" applyFont="1" applyFill="1" applyAlignment="1">
      <alignment vertical="center" textRotation="90"/>
    </xf>
    <xf numFmtId="0" fontId="24" fillId="0" borderId="0" xfId="0" applyFont="1" applyFill="1" applyAlignment="1">
      <alignment vertical="center" textRotation="90"/>
    </xf>
    <xf numFmtId="0" fontId="9" fillId="0" borderId="0" xfId="0" applyFont="1" applyFill="1" applyBorder="1" applyAlignment="1">
      <alignment horizontal="center" vertical="center" wrapText="1"/>
    </xf>
    <xf numFmtId="0" fontId="26" fillId="0" borderId="29" xfId="4" applyFont="1" applyFill="1" applyBorder="1" applyAlignment="1" applyProtection="1">
      <alignment horizontal="left" vertical="center" wrapText="1"/>
      <protection locked="0"/>
    </xf>
    <xf numFmtId="3" fontId="26" fillId="0" borderId="29" xfId="6" applyNumberFormat="1" applyFont="1" applyFill="1" applyBorder="1" applyAlignment="1" applyProtection="1">
      <alignment horizontal="center" vertical="center" wrapText="1"/>
      <protection locked="0"/>
    </xf>
    <xf numFmtId="0" fontId="26" fillId="0" borderId="29" xfId="6" applyFont="1" applyFill="1" applyBorder="1" applyAlignment="1" applyProtection="1">
      <alignment horizontal="left" vertical="center" wrapText="1"/>
      <protection locked="0"/>
    </xf>
    <xf numFmtId="0" fontId="9" fillId="0" borderId="29" xfId="6" applyFont="1" applyFill="1" applyBorder="1" applyAlignment="1" applyProtection="1">
      <alignment horizontal="left" vertical="center" wrapText="1"/>
      <protection locked="0"/>
    </xf>
    <xf numFmtId="1" fontId="26" fillId="7" borderId="29" xfId="8" applyNumberFormat="1" applyFont="1" applyFill="1" applyBorder="1" applyAlignment="1" applyProtection="1">
      <alignment horizontal="center" vertical="center" wrapText="1"/>
    </xf>
    <xf numFmtId="9" fontId="16" fillId="0" borderId="29" xfId="8" applyFont="1" applyFill="1" applyBorder="1" applyAlignment="1" applyProtection="1">
      <alignment horizontal="center" vertical="center" wrapText="1"/>
    </xf>
    <xf numFmtId="1" fontId="26" fillId="0" borderId="29" xfId="13" applyNumberFormat="1" applyFont="1" applyBorder="1" applyAlignment="1" applyProtection="1">
      <alignment horizontal="center" vertical="center" wrapText="1"/>
      <protection locked="0"/>
    </xf>
    <xf numFmtId="1" fontId="26" fillId="7" borderId="29" xfId="13" applyNumberFormat="1" applyFont="1" applyFill="1" applyBorder="1" applyAlignment="1" applyProtection="1">
      <alignment horizontal="center" vertical="center" wrapText="1"/>
    </xf>
    <xf numFmtId="1" fontId="26" fillId="0" borderId="29" xfId="8" applyNumberFormat="1" applyFont="1" applyBorder="1" applyAlignment="1" applyProtection="1">
      <alignment horizontal="center" vertical="center" wrapText="1"/>
      <protection locked="0"/>
    </xf>
    <xf numFmtId="1" fontId="26" fillId="0" borderId="29" xfId="8" applyNumberFormat="1" applyFont="1" applyFill="1" applyBorder="1" applyAlignment="1" applyProtection="1">
      <alignment horizontal="center" vertical="center" wrapText="1"/>
      <protection locked="0"/>
    </xf>
    <xf numFmtId="1" fontId="28" fillId="0" borderId="29" xfId="0" applyNumberFormat="1" applyFont="1" applyBorder="1" applyAlignment="1">
      <alignment horizontal="center" vertical="center"/>
    </xf>
    <xf numFmtId="1" fontId="26" fillId="7" borderId="29" xfId="9" applyNumberFormat="1" applyFont="1" applyFill="1" applyBorder="1" applyAlignment="1" applyProtection="1">
      <alignment horizontal="center" vertical="center"/>
      <protection locked="0"/>
    </xf>
    <xf numFmtId="9" fontId="26" fillId="7" borderId="29" xfId="8" applyFont="1" applyFill="1" applyBorder="1" applyAlignment="1" applyProtection="1">
      <alignment horizontal="center" vertical="center" wrapText="1"/>
    </xf>
    <xf numFmtId="0" fontId="9" fillId="0" borderId="31" xfId="5" applyFont="1" applyFill="1" applyBorder="1" applyAlignment="1" applyProtection="1">
      <alignment horizontal="justify" vertical="center" wrapText="1"/>
      <protection locked="0"/>
    </xf>
    <xf numFmtId="0" fontId="9" fillId="0" borderId="31" xfId="5" applyFont="1" applyFill="1" applyBorder="1" applyAlignment="1" applyProtection="1">
      <alignment horizontal="center" vertical="center" wrapText="1"/>
      <protection locked="0"/>
    </xf>
    <xf numFmtId="0" fontId="9" fillId="0" borderId="29" xfId="5" applyFont="1" applyFill="1" applyBorder="1" applyAlignment="1" applyProtection="1">
      <alignment horizontal="left" vertical="center" wrapText="1"/>
      <protection locked="0"/>
    </xf>
    <xf numFmtId="0" fontId="9" fillId="0" borderId="0" xfId="11" applyFont="1" applyFill="1" applyAlignment="1">
      <alignment horizontal="center" vertical="center" wrapText="1"/>
    </xf>
    <xf numFmtId="0" fontId="9" fillId="0" borderId="10" xfId="0" applyFont="1" applyFill="1" applyBorder="1" applyAlignment="1" applyProtection="1">
      <alignment horizontal="left" vertical="center" wrapText="1"/>
      <protection locked="0"/>
    </xf>
    <xf numFmtId="0" fontId="9" fillId="0" borderId="29" xfId="3" applyFont="1" applyFill="1" applyBorder="1" applyAlignment="1" applyProtection="1">
      <alignment horizontal="left" vertical="center" wrapText="1"/>
      <protection locked="0"/>
    </xf>
    <xf numFmtId="0" fontId="9" fillId="0" borderId="29" xfId="6" applyNumberFormat="1" applyFont="1" applyFill="1" applyBorder="1" applyAlignment="1" applyProtection="1">
      <alignment horizontal="center" vertical="center" wrapText="1"/>
      <protection locked="0"/>
    </xf>
    <xf numFmtId="0" fontId="9" fillId="0" borderId="31" xfId="6" applyFont="1" applyFill="1" applyBorder="1" applyAlignment="1" applyProtection="1">
      <alignment horizontal="left" vertical="center" wrapText="1"/>
      <protection locked="0"/>
    </xf>
    <xf numFmtId="0" fontId="15" fillId="0" borderId="31" xfId="6"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29" xfId="0" applyNumberFormat="1"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19" fillId="0" borderId="29" xfId="0" applyFont="1" applyFill="1" applyBorder="1" applyAlignment="1">
      <alignment horizontal="left" vertical="center" wrapText="1" readingOrder="1"/>
    </xf>
    <xf numFmtId="0" fontId="19" fillId="0" borderId="29" xfId="0" applyFont="1" applyFill="1" applyBorder="1" applyAlignment="1">
      <alignment horizontal="justify" vertical="center" readingOrder="1"/>
    </xf>
    <xf numFmtId="0" fontId="19" fillId="0" borderId="0" xfId="0" applyFont="1" applyFill="1" applyAlignment="1">
      <alignment horizontal="justify" vertical="center" readingOrder="1"/>
    </xf>
    <xf numFmtId="0" fontId="9" fillId="0" borderId="29" xfId="3" applyFont="1" applyFill="1" applyBorder="1" applyAlignment="1" applyProtection="1">
      <alignment horizontal="center" vertical="center" wrapText="1"/>
      <protection locked="0"/>
    </xf>
    <xf numFmtId="0" fontId="9" fillId="0" borderId="29" xfId="9" applyNumberFormat="1" applyFont="1" applyFill="1" applyBorder="1" applyAlignment="1" applyProtection="1">
      <alignment horizontal="center" vertical="center" wrapText="1"/>
      <protection locked="0"/>
    </xf>
    <xf numFmtId="0" fontId="19" fillId="0" borderId="29" xfId="0" applyFont="1" applyFill="1" applyBorder="1" applyAlignment="1" applyProtection="1">
      <alignment horizontal="justify" vertical="center" wrapText="1" readingOrder="1"/>
    </xf>
    <xf numFmtId="165" fontId="26" fillId="0" borderId="29" xfId="9" applyNumberFormat="1" applyFont="1" applyFill="1" applyBorder="1" applyAlignment="1" applyProtection="1">
      <alignment horizontal="center" vertical="center" wrapText="1"/>
      <protection locked="0"/>
    </xf>
    <xf numFmtId="0" fontId="26" fillId="0" borderId="10" xfId="0" applyFont="1" applyFill="1" applyBorder="1" applyAlignment="1" applyProtection="1">
      <alignment horizontal="left" vertical="center" wrapText="1"/>
      <protection locked="0"/>
    </xf>
    <xf numFmtId="0" fontId="26" fillId="0" borderId="29" xfId="3" applyFont="1" applyFill="1" applyBorder="1" applyAlignment="1" applyProtection="1">
      <alignment horizontal="left" vertical="center" wrapText="1"/>
      <protection locked="0"/>
    </xf>
    <xf numFmtId="0" fontId="26" fillId="0" borderId="29" xfId="10" applyNumberFormat="1" applyFont="1" applyFill="1" applyBorder="1" applyAlignment="1" applyProtection="1">
      <alignment horizontal="center" vertical="center" wrapText="1"/>
      <protection locked="0"/>
    </xf>
    <xf numFmtId="0" fontId="9" fillId="0" borderId="29" xfId="4" applyFont="1" applyFill="1" applyBorder="1" applyAlignment="1" applyProtection="1">
      <alignment horizontal="left" vertical="center" wrapText="1"/>
      <protection locked="0"/>
    </xf>
    <xf numFmtId="0" fontId="26" fillId="0" borderId="29" xfId="9" applyNumberFormat="1" applyFont="1" applyFill="1" applyBorder="1" applyAlignment="1" applyProtection="1">
      <alignment horizontal="center" vertical="center" wrapText="1"/>
      <protection locked="0"/>
    </xf>
    <xf numFmtId="3" fontId="26" fillId="0" borderId="29" xfId="4" applyNumberFormat="1" applyFont="1" applyFill="1" applyBorder="1" applyAlignment="1" applyProtection="1">
      <alignment horizontal="center" vertical="center" wrapText="1"/>
      <protection locked="0"/>
    </xf>
    <xf numFmtId="9" fontId="9" fillId="0" borderId="29" xfId="0" applyNumberFormat="1" applyFont="1" applyFill="1" applyBorder="1" applyAlignment="1" applyProtection="1">
      <alignment horizontal="center" vertical="center" wrapText="1"/>
      <protection locked="0"/>
    </xf>
    <xf numFmtId="0" fontId="9" fillId="0" borderId="29" xfId="0" applyFont="1" applyFill="1" applyBorder="1" applyAlignment="1">
      <alignment horizontal="center" vertical="center"/>
    </xf>
    <xf numFmtId="0" fontId="9" fillId="0" borderId="29" xfId="0" applyFont="1" applyFill="1" applyBorder="1" applyAlignment="1">
      <alignment horizontal="center" vertical="center" wrapText="1"/>
    </xf>
    <xf numFmtId="0" fontId="9" fillId="0" borderId="34" xfId="0" applyFont="1" applyBorder="1" applyAlignment="1" applyProtection="1">
      <alignment horizontal="left" vertical="center" wrapText="1"/>
      <protection locked="0"/>
    </xf>
    <xf numFmtId="0" fontId="9" fillId="8" borderId="35" xfId="0" applyFont="1" applyFill="1" applyBorder="1" applyAlignment="1" applyProtection="1">
      <alignment horizontal="left" vertical="center" wrapText="1"/>
      <protection locked="0"/>
    </xf>
    <xf numFmtId="0" fontId="9" fillId="8" borderId="35" xfId="0" applyFont="1" applyFill="1" applyBorder="1" applyAlignment="1" applyProtection="1">
      <alignment horizontal="left" vertical="center" wrapText="1"/>
    </xf>
    <xf numFmtId="0" fontId="15" fillId="0" borderId="25"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16" fillId="0" borderId="10" xfId="9" applyNumberFormat="1" applyFont="1" applyBorder="1" applyAlignment="1" applyProtection="1">
      <alignment horizontal="center" vertical="center" wrapText="1"/>
      <protection locked="0"/>
    </xf>
    <xf numFmtId="3" fontId="16" fillId="7" borderId="10" xfId="9" applyNumberFormat="1" applyFont="1" applyFill="1" applyBorder="1" applyAlignment="1" applyProtection="1">
      <alignment horizontal="center" vertical="center"/>
    </xf>
    <xf numFmtId="0" fontId="16" fillId="0" borderId="10" xfId="9" applyNumberFormat="1" applyFont="1" applyFill="1" applyBorder="1" applyAlignment="1" applyProtection="1">
      <alignment horizontal="center" vertical="center" wrapText="1"/>
      <protection locked="0"/>
    </xf>
    <xf numFmtId="3" fontId="16" fillId="7" borderId="10" xfId="10" applyNumberFormat="1" applyFont="1" applyFill="1" applyBorder="1" applyAlignment="1" applyProtection="1">
      <alignment horizontal="center" vertical="center"/>
    </xf>
    <xf numFmtId="9" fontId="16" fillId="7" borderId="10" xfId="10" applyNumberFormat="1" applyFont="1" applyFill="1" applyBorder="1" applyAlignment="1" applyProtection="1">
      <alignment horizontal="center" vertical="center"/>
    </xf>
    <xf numFmtId="9" fontId="9" fillId="0" borderId="29" xfId="5" applyNumberFormat="1" applyFont="1" applyBorder="1" applyAlignment="1" applyProtection="1">
      <alignment horizontal="center" vertical="center" wrapText="1"/>
      <protection locked="0"/>
    </xf>
    <xf numFmtId="9" fontId="16" fillId="0" borderId="10" xfId="10" applyFont="1" applyBorder="1" applyAlignment="1" applyProtection="1">
      <alignment horizontal="center" vertical="center" wrapText="1"/>
      <protection locked="0"/>
    </xf>
    <xf numFmtId="9" fontId="16" fillId="7" borderId="10" xfId="10" applyFont="1" applyFill="1" applyBorder="1" applyAlignment="1" applyProtection="1">
      <alignment horizontal="center" vertical="center"/>
    </xf>
    <xf numFmtId="9" fontId="16" fillId="0" borderId="10" xfId="9" applyNumberFormat="1" applyFont="1" applyBorder="1" applyAlignment="1" applyProtection="1">
      <alignment horizontal="center" vertical="center" wrapText="1"/>
      <protection locked="0"/>
    </xf>
    <xf numFmtId="1" fontId="16" fillId="7" borderId="10" xfId="9" applyNumberFormat="1" applyFont="1" applyFill="1" applyBorder="1" applyAlignment="1" applyProtection="1">
      <alignment horizontal="center" vertical="center"/>
    </xf>
    <xf numFmtId="1" fontId="16" fillId="7" borderId="10" xfId="0" applyNumberFormat="1" applyFont="1" applyFill="1" applyBorder="1" applyAlignment="1" applyProtection="1">
      <alignment horizontal="center" vertical="center"/>
    </xf>
    <xf numFmtId="1" fontId="16" fillId="7" borderId="10" xfId="10" applyNumberFormat="1" applyFont="1" applyFill="1" applyBorder="1" applyAlignment="1" applyProtection="1">
      <alignment horizontal="center" vertical="center"/>
    </xf>
    <xf numFmtId="9" fontId="9" fillId="0" borderId="36" xfId="5" applyNumberFormat="1" applyFont="1" applyBorder="1" applyAlignment="1" applyProtection="1">
      <alignment horizontal="center" vertical="center" wrapText="1"/>
      <protection locked="0"/>
    </xf>
    <xf numFmtId="0" fontId="9" fillId="0" borderId="36" xfId="5" applyFont="1" applyBorder="1" applyAlignment="1" applyProtection="1">
      <alignment horizontal="left" vertical="center" wrapText="1"/>
      <protection locked="0"/>
    </xf>
    <xf numFmtId="9" fontId="16" fillId="0" borderId="10" xfId="10" applyFont="1" applyFill="1" applyBorder="1" applyAlignment="1" applyProtection="1">
      <alignment horizontal="center" vertical="center" wrapText="1"/>
      <protection locked="0"/>
    </xf>
    <xf numFmtId="0" fontId="9" fillId="2" borderId="29" xfId="14" applyFont="1" applyFill="1" applyBorder="1" applyAlignment="1" applyProtection="1">
      <alignment horizontal="center" vertical="center" wrapText="1"/>
      <protection locked="0"/>
    </xf>
    <xf numFmtId="9" fontId="9" fillId="2" borderId="29" xfId="5" applyNumberFormat="1" applyFont="1" applyFill="1" applyBorder="1" applyAlignment="1" applyProtection="1">
      <alignment horizontal="center" vertical="center" wrapText="1"/>
      <protection locked="0"/>
    </xf>
    <xf numFmtId="0" fontId="9" fillId="2" borderId="29" xfId="5" applyFont="1" applyFill="1" applyBorder="1" applyAlignment="1" applyProtection="1">
      <alignment horizontal="left" vertical="center" wrapText="1"/>
      <protection locked="0"/>
    </xf>
    <xf numFmtId="0" fontId="9" fillId="0" borderId="29" xfId="0" applyFont="1" applyBorder="1" applyAlignment="1" applyProtection="1">
      <alignment horizontal="center" vertical="center" wrapText="1"/>
      <protection locked="0"/>
    </xf>
    <xf numFmtId="9" fontId="9" fillId="2" borderId="29" xfId="0" applyNumberFormat="1" applyFont="1" applyFill="1" applyBorder="1" applyAlignment="1" applyProtection="1">
      <alignment horizontal="center" vertical="center" wrapText="1"/>
      <protection locked="0"/>
    </xf>
    <xf numFmtId="0" fontId="9" fillId="2" borderId="29" xfId="0" applyNumberFormat="1" applyFont="1" applyFill="1" applyBorder="1" applyAlignment="1" applyProtection="1">
      <alignment horizontal="center" vertical="center" wrapText="1"/>
      <protection locked="0"/>
    </xf>
    <xf numFmtId="0" fontId="9" fillId="0" borderId="37" xfId="5" applyFont="1" applyBorder="1" applyAlignment="1" applyProtection="1">
      <alignment horizontal="left" vertical="center" wrapText="1"/>
      <protection locked="0"/>
    </xf>
    <xf numFmtId="0" fontId="9" fillId="0" borderId="29" xfId="12" applyFont="1" applyBorder="1" applyAlignment="1" applyProtection="1">
      <alignment vertical="center" wrapText="1"/>
      <protection locked="0"/>
    </xf>
    <xf numFmtId="0" fontId="9" fillId="0" borderId="10" xfId="12" applyFont="1" applyBorder="1" applyAlignment="1" applyProtection="1">
      <alignment horizontal="justify" vertical="center" wrapText="1"/>
      <protection locked="0"/>
    </xf>
    <xf numFmtId="0" fontId="9" fillId="0" borderId="31" xfId="6" applyFont="1" applyBorder="1" applyAlignment="1" applyProtection="1">
      <alignment horizontal="center" vertical="center" wrapText="1"/>
      <protection locked="0"/>
    </xf>
    <xf numFmtId="0" fontId="9" fillId="0" borderId="10" xfId="12" applyFont="1" applyBorder="1" applyAlignment="1" applyProtection="1">
      <alignment horizontal="left" vertical="center" wrapText="1"/>
      <protection locked="0"/>
    </xf>
    <xf numFmtId="0" fontId="15" fillId="0" borderId="31" xfId="5" applyFont="1" applyBorder="1" applyAlignment="1" applyProtection="1">
      <alignment horizontal="center" vertical="center" wrapText="1"/>
      <protection locked="0"/>
    </xf>
    <xf numFmtId="166" fontId="9" fillId="0" borderId="29" xfId="10" applyNumberFormat="1" applyFont="1" applyBorder="1" applyAlignment="1" applyProtection="1">
      <alignment horizontal="center" vertical="center" wrapText="1"/>
      <protection locked="0"/>
    </xf>
    <xf numFmtId="166" fontId="16" fillId="7" borderId="10" xfId="10" applyNumberFormat="1" applyFont="1" applyFill="1" applyBorder="1" applyAlignment="1" applyProtection="1">
      <alignment horizontal="center" vertical="center"/>
    </xf>
    <xf numFmtId="166" fontId="16" fillId="0" borderId="10" xfId="10" applyNumberFormat="1" applyFont="1" applyBorder="1" applyAlignment="1" applyProtection="1">
      <alignment horizontal="center" vertical="center" wrapText="1"/>
      <protection locked="0"/>
    </xf>
    <xf numFmtId="9" fontId="9" fillId="0" borderId="29" xfId="12" applyNumberFormat="1" applyFont="1" applyBorder="1" applyAlignment="1" applyProtection="1">
      <alignment horizontal="center" vertical="center" wrapText="1"/>
      <protection locked="0"/>
    </xf>
    <xf numFmtId="0" fontId="9" fillId="8" borderId="29" xfId="3" applyFont="1" applyFill="1" applyBorder="1" applyAlignment="1" applyProtection="1">
      <alignment horizontal="left" vertical="center" wrapText="1"/>
      <protection locked="0"/>
    </xf>
    <xf numFmtId="0" fontId="9" fillId="0" borderId="31" xfId="6" applyFont="1" applyBorder="1" applyAlignment="1" applyProtection="1">
      <alignment horizontal="left" vertical="center" wrapText="1"/>
      <protection locked="0"/>
    </xf>
    <xf numFmtId="0" fontId="15" fillId="2" borderId="31" xfId="6" applyFont="1" applyFill="1" applyBorder="1" applyAlignment="1" applyProtection="1">
      <alignment horizontal="left" vertical="center" wrapText="1"/>
      <protection locked="0"/>
    </xf>
    <xf numFmtId="0" fontId="9" fillId="0" borderId="29" xfId="6" applyFont="1" applyBorder="1" applyAlignment="1" applyProtection="1">
      <alignment horizontal="center" vertical="center" wrapText="1"/>
      <protection locked="0"/>
    </xf>
    <xf numFmtId="9" fontId="16" fillId="0" borderId="10" xfId="9" applyNumberFormat="1" applyFont="1" applyFill="1" applyBorder="1" applyAlignment="1" applyProtection="1">
      <alignment horizontal="center" vertical="center" wrapText="1"/>
      <protection locked="0"/>
    </xf>
    <xf numFmtId="0" fontId="9" fillId="0" borderId="31" xfId="5" applyFont="1" applyFill="1" applyBorder="1" applyAlignment="1" applyProtection="1">
      <alignment horizontal="left" vertical="center" wrapText="1"/>
      <protection locked="0"/>
    </xf>
    <xf numFmtId="0" fontId="9" fillId="0" borderId="12" xfId="4" applyFont="1" applyBorder="1" applyAlignment="1" applyProtection="1">
      <alignment vertical="center" wrapText="1"/>
      <protection locked="0"/>
    </xf>
    <xf numFmtId="1" fontId="9" fillId="0" borderId="12" xfId="10" applyNumberFormat="1" applyFont="1" applyFill="1" applyBorder="1" applyAlignment="1" applyProtection="1">
      <alignment horizontal="center" vertical="center" wrapText="1"/>
      <protection locked="0"/>
    </xf>
    <xf numFmtId="0" fontId="9" fillId="0" borderId="12" xfId="4" applyFont="1" applyBorder="1" applyAlignment="1" applyProtection="1">
      <alignment horizontal="center" vertical="center" wrapText="1"/>
      <protection locked="0"/>
    </xf>
    <xf numFmtId="3" fontId="9" fillId="0" borderId="12" xfId="6" applyNumberFormat="1" applyFont="1" applyBorder="1" applyAlignment="1" applyProtection="1">
      <alignment horizontal="center" vertical="center" wrapText="1"/>
      <protection locked="0"/>
    </xf>
    <xf numFmtId="0" fontId="9" fillId="0" borderId="12" xfId="6" applyFont="1" applyBorder="1" applyAlignment="1" applyProtection="1">
      <alignment horizontal="left" vertical="center" wrapText="1"/>
      <protection locked="0"/>
    </xf>
    <xf numFmtId="0" fontId="15" fillId="0" borderId="12" xfId="6" applyFont="1" applyBorder="1" applyAlignment="1" applyProtection="1">
      <alignment horizontal="left" vertical="center" wrapText="1"/>
      <protection locked="0"/>
    </xf>
    <xf numFmtId="0" fontId="9" fillId="0" borderId="10" xfId="0" applyFont="1" applyBorder="1" applyAlignment="1" applyProtection="1">
      <alignment horizontal="justify" vertical="center" wrapText="1"/>
      <protection locked="0"/>
    </xf>
    <xf numFmtId="0" fontId="9" fillId="0" borderId="29" xfId="5" applyFont="1" applyBorder="1" applyAlignment="1" applyProtection="1">
      <alignment horizontal="center" vertical="center" wrapText="1"/>
      <protection locked="0"/>
    </xf>
    <xf numFmtId="0" fontId="4" fillId="0" borderId="29" xfId="0" applyFont="1" applyBorder="1" applyAlignment="1" applyProtection="1">
      <alignment vertical="center" wrapText="1"/>
      <protection locked="0"/>
    </xf>
    <xf numFmtId="1" fontId="9" fillId="0" borderId="29" xfId="0" applyNumberFormat="1" applyFont="1" applyBorder="1" applyAlignment="1" applyProtection="1">
      <alignment horizontal="center" vertical="center" wrapText="1"/>
      <protection locked="0"/>
    </xf>
    <xf numFmtId="0" fontId="9" fillId="0" borderId="10" xfId="5" applyNumberFormat="1" applyFont="1" applyBorder="1" applyAlignment="1" applyProtection="1">
      <alignment horizontal="center" vertical="center"/>
      <protection locked="0"/>
    </xf>
    <xf numFmtId="0" fontId="9" fillId="0" borderId="10" xfId="0" applyFont="1" applyBorder="1" applyAlignment="1" applyProtection="1">
      <alignment horizontal="left" vertical="center" wrapText="1"/>
      <protection locked="0"/>
    </xf>
    <xf numFmtId="0" fontId="0" fillId="0" borderId="29" xfId="0" applyBorder="1" applyAlignment="1" applyProtection="1">
      <alignment horizontal="center" vertical="center"/>
      <protection locked="0"/>
    </xf>
    <xf numFmtId="0" fontId="7" fillId="0" borderId="29"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9" fontId="9" fillId="0" borderId="29" xfId="10" applyFont="1" applyFill="1" applyBorder="1" applyAlignment="1" applyProtection="1">
      <alignment horizontal="center" vertical="center" wrapText="1"/>
      <protection locked="0"/>
    </xf>
    <xf numFmtId="3" fontId="9" fillId="0" borderId="29" xfId="6" applyNumberFormat="1" applyFont="1" applyFill="1" applyBorder="1" applyAlignment="1" applyProtection="1">
      <alignment horizontal="center" vertical="center" wrapText="1"/>
      <protection locked="0"/>
    </xf>
    <xf numFmtId="9" fontId="9" fillId="0" borderId="29" xfId="12" applyNumberFormat="1" applyFont="1" applyFill="1" applyBorder="1" applyAlignment="1" applyProtection="1">
      <alignment horizontal="center" vertical="center" wrapText="1"/>
      <protection locked="0"/>
    </xf>
    <xf numFmtId="0" fontId="9" fillId="0" borderId="10" xfId="12" applyFont="1" applyFill="1" applyBorder="1" applyAlignment="1" applyProtection="1">
      <alignment horizontal="left" vertical="center" wrapText="1"/>
      <protection locked="0"/>
    </xf>
    <xf numFmtId="0" fontId="9" fillId="0" borderId="29" xfId="6" applyFont="1" applyFill="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21" xfId="3" applyFont="1" applyBorder="1" applyAlignment="1" applyProtection="1">
      <alignment horizontal="left" vertical="center"/>
    </xf>
    <xf numFmtId="0" fontId="9" fillId="0" borderId="22" xfId="3" applyFont="1" applyBorder="1" applyAlignment="1" applyProtection="1">
      <alignment horizontal="left"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6"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2" borderId="5" xfId="0" applyFont="1" applyFill="1" applyBorder="1" applyAlignment="1">
      <alignment horizontal="left"/>
    </xf>
    <xf numFmtId="0" fontId="7" fillId="2" borderId="6" xfId="0" applyFont="1" applyFill="1" applyBorder="1" applyAlignment="1">
      <alignment horizontal="left"/>
    </xf>
    <xf numFmtId="0" fontId="6" fillId="2" borderId="14" xfId="0" applyFont="1" applyFill="1" applyBorder="1" applyAlignment="1">
      <alignment horizontal="left"/>
    </xf>
    <xf numFmtId="0" fontId="7" fillId="2" borderId="15" xfId="0" applyFont="1" applyFill="1" applyBorder="1" applyAlignment="1">
      <alignment horizontal="left"/>
    </xf>
    <xf numFmtId="15" fontId="7" fillId="2" borderId="17" xfId="0" quotePrefix="1" applyNumberFormat="1" applyFont="1" applyFill="1" applyBorder="1" applyAlignment="1">
      <alignment horizontal="left"/>
    </xf>
    <xf numFmtId="0" fontId="7" fillId="2" borderId="20" xfId="0" applyFont="1" applyFill="1" applyBorder="1" applyAlignment="1">
      <alignment horizontal="left"/>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4" fillId="4" borderId="26"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4"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11" fillId="5" borderId="30" xfId="3" applyFont="1" applyFill="1" applyBorder="1" applyAlignment="1" applyProtection="1">
      <alignment horizontal="center" vertical="center" wrapText="1"/>
    </xf>
    <xf numFmtId="0" fontId="11" fillId="5" borderId="31" xfId="3" applyFont="1" applyFill="1" applyBorder="1" applyAlignment="1" applyProtection="1">
      <alignment horizontal="center" vertical="center" wrapText="1"/>
    </xf>
    <xf numFmtId="0" fontId="11" fillId="5" borderId="12" xfId="3" applyFont="1" applyFill="1" applyBorder="1" applyAlignment="1" applyProtection="1">
      <alignment horizontal="center" vertical="center" wrapText="1"/>
    </xf>
    <xf numFmtId="0" fontId="12" fillId="6" borderId="27" xfId="3" applyFont="1" applyFill="1" applyBorder="1" applyAlignment="1" applyProtection="1">
      <alignment horizontal="center" vertical="center" wrapText="1"/>
    </xf>
    <xf numFmtId="0" fontId="13" fillId="6" borderId="28" xfId="3" applyFont="1" applyFill="1" applyBorder="1" applyAlignment="1" applyProtection="1">
      <alignment horizontal="center" vertical="center" wrapText="1"/>
    </xf>
    <xf numFmtId="0" fontId="11" fillId="0" borderId="29" xfId="3" applyFont="1" applyFill="1" applyBorder="1" applyAlignment="1" applyProtection="1">
      <alignment horizontal="center" vertical="center" wrapText="1"/>
    </xf>
    <xf numFmtId="0" fontId="11" fillId="0" borderId="30" xfId="3" applyFont="1" applyFill="1" applyBorder="1" applyAlignment="1" applyProtection="1">
      <alignment horizontal="center" vertical="center" wrapText="1"/>
    </xf>
    <xf numFmtId="0" fontId="11" fillId="0" borderId="31" xfId="3" applyFont="1" applyFill="1" applyBorder="1" applyAlignment="1" applyProtection="1">
      <alignment horizontal="center" vertical="center" wrapText="1"/>
    </xf>
    <xf numFmtId="0" fontId="17" fillId="9" borderId="30" xfId="3" applyFont="1" applyFill="1" applyBorder="1" applyAlignment="1" applyProtection="1">
      <alignment horizontal="right" vertical="center"/>
    </xf>
    <xf numFmtId="0" fontId="17" fillId="9" borderId="32" xfId="3" applyFont="1" applyFill="1" applyBorder="1" applyAlignment="1" applyProtection="1">
      <alignment horizontal="right" vertical="center"/>
    </xf>
    <xf numFmtId="0" fontId="17" fillId="9" borderId="31" xfId="3" applyFont="1" applyFill="1" applyBorder="1" applyAlignment="1" applyProtection="1">
      <alignment horizontal="right" vertical="center"/>
    </xf>
    <xf numFmtId="0" fontId="8" fillId="0" borderId="30" xfId="3" applyFont="1" applyBorder="1" applyAlignment="1" applyProtection="1">
      <alignment horizontal="left" vertical="top"/>
      <protection locked="0"/>
    </xf>
    <xf numFmtId="0" fontId="8" fillId="0" borderId="32" xfId="3" applyFont="1" applyBorder="1" applyAlignment="1" applyProtection="1">
      <alignment horizontal="left" vertical="top"/>
      <protection locked="0"/>
    </xf>
    <xf numFmtId="0" fontId="8" fillId="0" borderId="31" xfId="3" applyFont="1" applyBorder="1" applyAlignment="1" applyProtection="1">
      <alignment horizontal="left" vertical="top"/>
      <protection locked="0"/>
    </xf>
    <xf numFmtId="0" fontId="2" fillId="0" borderId="0" xfId="3" applyFont="1" applyAlignment="1">
      <alignment vertical="center"/>
    </xf>
    <xf numFmtId="14" fontId="9" fillId="0" borderId="30" xfId="3" applyNumberFormat="1" applyFont="1" applyBorder="1" applyAlignment="1" applyProtection="1">
      <alignment horizontal="center" vertical="center"/>
      <protection locked="0"/>
    </xf>
    <xf numFmtId="14" fontId="9" fillId="0" borderId="31" xfId="3" applyNumberFormat="1" applyFont="1" applyBorder="1" applyAlignment="1" applyProtection="1">
      <alignment horizontal="center" vertical="center"/>
      <protection locked="0"/>
    </xf>
    <xf numFmtId="0" fontId="9" fillId="0" borderId="29" xfId="3" applyFont="1" applyBorder="1" applyAlignment="1" applyProtection="1">
      <alignment horizontal="left" vertical="center"/>
      <protection locked="0"/>
    </xf>
    <xf numFmtId="0" fontId="4" fillId="0" borderId="29" xfId="3" applyFont="1" applyBorder="1" applyAlignment="1" applyProtection="1">
      <alignment horizontal="left" vertical="center"/>
      <protection locked="0"/>
    </xf>
    <xf numFmtId="0" fontId="9" fillId="0" borderId="10"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2" fillId="0" borderId="0" xfId="3" applyFont="1" applyBorder="1" applyAlignment="1">
      <alignment horizontal="left" vertical="center"/>
    </xf>
    <xf numFmtId="0" fontId="11" fillId="5" borderId="29" xfId="3" applyFont="1" applyFill="1" applyBorder="1" applyAlignment="1" applyProtection="1">
      <alignment horizontal="center" vertical="center" wrapText="1"/>
    </xf>
    <xf numFmtId="0" fontId="25" fillId="0" borderId="10" xfId="5" applyFont="1" applyFill="1" applyBorder="1" applyAlignment="1" applyProtection="1">
      <alignment horizontal="center" vertical="center" wrapText="1"/>
      <protection locked="0"/>
    </xf>
    <xf numFmtId="0" fontId="25" fillId="0" borderId="26" xfId="5" applyFont="1" applyFill="1" applyBorder="1" applyAlignment="1" applyProtection="1">
      <alignment horizontal="center" vertical="center" wrapText="1"/>
      <protection locked="0"/>
    </xf>
    <xf numFmtId="0" fontId="25" fillId="0" borderId="12" xfId="5" applyFont="1" applyFill="1" applyBorder="1" applyAlignment="1" applyProtection="1">
      <alignment horizontal="center" vertical="center" wrapText="1"/>
      <protection locked="0"/>
    </xf>
    <xf numFmtId="0" fontId="4" fillId="4" borderId="29" xfId="12" applyFont="1" applyFill="1" applyBorder="1" applyAlignment="1" applyProtection="1">
      <alignment horizontal="center" vertical="center" wrapText="1"/>
    </xf>
    <xf numFmtId="0" fontId="4" fillId="4" borderId="29" xfId="12" applyFont="1" applyFill="1" applyBorder="1" applyAlignment="1">
      <alignment horizontal="center" vertical="center" wrapText="1"/>
    </xf>
    <xf numFmtId="0" fontId="12" fillId="6" borderId="29" xfId="3" applyFont="1" applyFill="1" applyBorder="1" applyAlignment="1" applyProtection="1">
      <alignment horizontal="center" vertical="center" wrapText="1"/>
    </xf>
    <xf numFmtId="0" fontId="13" fillId="6" borderId="29" xfId="3"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0" borderId="10" xfId="0" applyNumberFormat="1" applyFont="1" applyBorder="1" applyAlignment="1" applyProtection="1">
      <alignment horizontal="center" vertical="center" wrapText="1"/>
      <protection locked="0"/>
    </xf>
    <xf numFmtId="0" fontId="9" fillId="0" borderId="12" xfId="0" applyNumberFormat="1" applyFont="1" applyBorder="1" applyAlignment="1" applyProtection="1">
      <alignment horizontal="center" vertical="center" wrapText="1"/>
      <protection locked="0"/>
    </xf>
    <xf numFmtId="0" fontId="9" fillId="0" borderId="29" xfId="3" applyFont="1" applyBorder="1" applyAlignment="1" applyProtection="1">
      <alignment horizontal="left" vertical="center" wrapText="1"/>
      <protection locked="0"/>
    </xf>
    <xf numFmtId="0" fontId="4" fillId="4" borderId="38" xfId="0" applyFont="1" applyFill="1" applyBorder="1" applyAlignment="1">
      <alignment horizontal="center" vertical="center" wrapText="1"/>
    </xf>
    <xf numFmtId="0" fontId="9" fillId="0" borderId="29" xfId="5" applyNumberFormat="1" applyFont="1" applyFill="1" applyBorder="1" applyAlignment="1" applyProtection="1">
      <alignment horizontal="center" vertical="center" wrapText="1"/>
      <protection locked="0"/>
    </xf>
    <xf numFmtId="0" fontId="10" fillId="16" borderId="29" xfId="12" applyFont="1" applyFill="1" applyBorder="1" applyAlignment="1">
      <alignment vertical="center"/>
    </xf>
    <xf numFmtId="0" fontId="10" fillId="16" borderId="29" xfId="12" applyFont="1" applyFill="1" applyBorder="1" applyAlignment="1">
      <alignment vertical="center" wrapText="1"/>
    </xf>
    <xf numFmtId="0" fontId="10" fillId="16" borderId="29" xfId="12" applyFont="1" applyFill="1" applyBorder="1" applyAlignment="1">
      <alignment horizontal="center" vertical="center"/>
    </xf>
    <xf numFmtId="0" fontId="9" fillId="0" borderId="29" xfId="4" applyFont="1" applyFill="1" applyBorder="1" applyAlignment="1" applyProtection="1">
      <alignment vertical="center" wrapText="1"/>
      <protection locked="0"/>
    </xf>
    <xf numFmtId="0" fontId="9" fillId="0" borderId="29" xfId="4"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29" xfId="0" applyFont="1" applyBorder="1" applyAlignment="1" applyProtection="1">
      <alignment horizontal="justify" vertical="center" wrapText="1"/>
      <protection locked="0"/>
    </xf>
    <xf numFmtId="0" fontId="19" fillId="0" borderId="0" xfId="0" applyFont="1" applyAlignment="1">
      <alignment horizontal="justify" vertical="center" wrapText="1"/>
    </xf>
    <xf numFmtId="0" fontId="9" fillId="2" borderId="29" xfId="0" applyFont="1" applyFill="1" applyBorder="1" applyAlignment="1" applyProtection="1">
      <alignment horizontal="justify" vertical="center" wrapText="1"/>
      <protection locked="0"/>
    </xf>
    <xf numFmtId="0" fontId="17" fillId="9" borderId="39" xfId="3" applyFont="1" applyFill="1" applyBorder="1" applyAlignment="1" applyProtection="1">
      <alignment horizontal="right" vertical="center"/>
    </xf>
    <xf numFmtId="0" fontId="9" fillId="0" borderId="10" xfId="12" applyFont="1" applyBorder="1" applyAlignment="1" applyProtection="1">
      <alignment horizontal="center" vertical="center" wrapText="1"/>
      <protection locked="0"/>
    </xf>
    <xf numFmtId="0" fontId="9" fillId="0" borderId="26" xfId="12" applyFont="1" applyBorder="1" applyAlignment="1" applyProtection="1">
      <alignment horizontal="center" vertical="center" wrapText="1"/>
      <protection locked="0"/>
    </xf>
    <xf numFmtId="0" fontId="9" fillId="0" borderId="12" xfId="12" applyFont="1" applyBorder="1" applyAlignment="1" applyProtection="1">
      <alignment horizontal="center" vertical="center" wrapText="1"/>
      <protection locked="0"/>
    </xf>
  </cellXfs>
  <cellStyles count="15">
    <cellStyle name="Millares" xfId="1" builtinId="3"/>
    <cellStyle name="Millares 2" xfId="9"/>
    <cellStyle name="Millares 4" xfId="13"/>
    <cellStyle name="Normal" xfId="0" builtinId="0"/>
    <cellStyle name="Normal 12" xfId="5"/>
    <cellStyle name="Normal 12 2" xfId="6"/>
    <cellStyle name="Normal 14" xfId="12"/>
    <cellStyle name="Normal 2 3" xfId="4"/>
    <cellStyle name="Normal 3" xfId="3"/>
    <cellStyle name="Normal 9" xfId="11"/>
    <cellStyle name="Normal_PLAN%20DE%20%20%20%20%20%20%20ACCI%D3N%202009(1)_M.P. ALCALDIA" xfId="14"/>
    <cellStyle name="Porcentaje" xfId="2" builtinId="5"/>
    <cellStyle name="Porcentaje 2" xfId="7"/>
    <cellStyle name="Porcentaje 3" xfId="10"/>
    <cellStyle name="Porcentaje 4" xfId="8"/>
  </cellStyles>
  <dxfs count="91">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
      <font>
        <color auto="1"/>
      </font>
      <fill>
        <patternFill>
          <bgColor rgb="FFFF0000"/>
        </patternFill>
      </fill>
    </dxf>
    <dxf>
      <fill>
        <patternFill>
          <bgColor rgb="FFFFFF00"/>
        </patternFill>
      </fill>
    </dxf>
    <dxf>
      <fill>
        <patternFill>
          <bgColor rgb="FF00B050"/>
        </patternFill>
      </fill>
    </dxf>
  </dxfs>
  <tableStyles count="0" defaultTableStyle="TableStyleMedium9" defaultPivotStyle="PivotStyleMedium7"/>
  <colors>
    <mruColors>
      <color rgb="FF9999FF"/>
      <color rgb="FFFFFF66"/>
      <color rgb="FF33CCFF"/>
      <color rgb="FFFFFF99"/>
      <color rgb="FFFF66CC"/>
      <color rgb="FF008080"/>
      <color rgb="FF0066FF"/>
      <color rgb="FFFFCC66"/>
      <color rgb="FFFF66FF"/>
      <color rgb="FF00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15</xdr:row>
      <xdr:rowOff>0</xdr:rowOff>
    </xdr:to>
    <xdr:sp macro="" textlink="">
      <xdr:nvSpPr>
        <xdr:cNvPr id="2" name="AutoShape 23"/>
        <xdr:cNvSpPr>
          <a:spLocks noChangeArrowheads="1"/>
        </xdr:cNvSpPr>
      </xdr:nvSpPr>
      <xdr:spPr bwMode="auto">
        <a:xfrm>
          <a:off x="330200" y="1384300"/>
          <a:ext cx="19050000" cy="69342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4628" y="369094"/>
          <a:ext cx="1809751" cy="605857"/>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304800" y="1384300"/>
          <a:ext cx="19469100" cy="10604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263979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59228" y="369094"/>
          <a:ext cx="1809751" cy="605857"/>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a16="http://schemas.microsoft.com/office/drawing/2014/main" xmlns="" id="{00000000-0008-0000-0E00-000002000000}"/>
            </a:ext>
          </a:extLst>
        </xdr:cNvPr>
        <xdr:cNvSpPr>
          <a:spLocks noChangeArrowheads="1"/>
        </xdr:cNvSpPr>
      </xdr:nvSpPr>
      <xdr:spPr bwMode="auto">
        <a:xfrm>
          <a:off x="330200" y="1384300"/>
          <a:ext cx="19050000" cy="104775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4628" y="369094"/>
          <a:ext cx="1809751" cy="605857"/>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330200" y="1384300"/>
          <a:ext cx="19824700" cy="88138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4628" y="369094"/>
          <a:ext cx="1809751" cy="605857"/>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266700" y="1384300"/>
          <a:ext cx="19050000" cy="9309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95250</xdr:rowOff>
    </xdr:from>
    <xdr:to>
      <xdr:col>1</xdr:col>
      <xdr:colOff>2111375</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24303" y="317500"/>
          <a:ext cx="2056947" cy="682851"/>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14</xdr:row>
      <xdr:rowOff>0</xdr:rowOff>
    </xdr:to>
    <xdr:sp macro="" textlink="">
      <xdr:nvSpPr>
        <xdr:cNvPr id="2" name="AutoShape 23"/>
        <xdr:cNvSpPr>
          <a:spLocks noChangeArrowheads="1"/>
        </xdr:cNvSpPr>
      </xdr:nvSpPr>
      <xdr:spPr bwMode="auto">
        <a:xfrm>
          <a:off x="330200" y="1384300"/>
          <a:ext cx="19050000" cy="51816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111579</xdr:colOff>
      <xdr:row>1</xdr:row>
      <xdr:rowOff>95250</xdr:rowOff>
    </xdr:from>
    <xdr:to>
      <xdr:col>1</xdr:col>
      <xdr:colOff>2076451</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454479" y="323850"/>
          <a:ext cx="1964872" cy="68920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330200" y="1384300"/>
          <a:ext cx="19354800" cy="12357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4628" y="369094"/>
          <a:ext cx="1809751" cy="605857"/>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21</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215900" y="1384300"/>
          <a:ext cx="19050000" cy="18072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111579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270328" y="369094"/>
          <a:ext cx="1809751" cy="60585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15</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330200" y="1384300"/>
          <a:ext cx="19050000" cy="195707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84628" y="369094"/>
          <a:ext cx="1809751" cy="60585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20</xdr:row>
      <xdr:rowOff>0</xdr:rowOff>
    </xdr:to>
    <xdr:sp macro="" textlink="">
      <xdr:nvSpPr>
        <xdr:cNvPr id="2" name="AutoShape 23">
          <a:extLst>
            <a:ext uri="{FF2B5EF4-FFF2-40B4-BE49-F238E27FC236}">
              <a16:creationId xmlns:a16="http://schemas.microsoft.com/office/drawing/2014/main" xmlns="" id="{00000000-0008-0000-0E00-000002000000}"/>
            </a:ext>
          </a:extLst>
        </xdr:cNvPr>
        <xdr:cNvSpPr>
          <a:spLocks noChangeArrowheads="1"/>
        </xdr:cNvSpPr>
      </xdr:nvSpPr>
      <xdr:spPr bwMode="auto">
        <a:xfrm>
          <a:off x="190500" y="1384300"/>
          <a:ext cx="22186900" cy="171958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111126</xdr:rowOff>
    </xdr:from>
    <xdr:to>
      <xdr:col>1</xdr:col>
      <xdr:colOff>2095500</xdr:colOff>
      <xdr:row>4</xdr:row>
      <xdr:rowOff>174852</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244928" y="333376"/>
          <a:ext cx="2041072" cy="66697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15</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215900" y="1384300"/>
          <a:ext cx="19748500" cy="6642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148167</xdr:rowOff>
    </xdr:from>
    <xdr:to>
      <xdr:col>1</xdr:col>
      <xdr:colOff>1883833</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276678" y="381000"/>
          <a:ext cx="1829405" cy="61935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20</xdr:row>
      <xdr:rowOff>0</xdr:rowOff>
    </xdr:to>
    <xdr:sp macro="" textlink="">
      <xdr:nvSpPr>
        <xdr:cNvPr id="2" name="AutoShape 23"/>
        <xdr:cNvSpPr>
          <a:spLocks noChangeArrowheads="1"/>
        </xdr:cNvSpPr>
      </xdr:nvSpPr>
      <xdr:spPr bwMode="auto">
        <a:xfrm>
          <a:off x="457200" y="1384300"/>
          <a:ext cx="23228300" cy="134747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54429</xdr:colOff>
      <xdr:row>1</xdr:row>
      <xdr:rowOff>178594</xdr:rowOff>
    </xdr:from>
    <xdr:to>
      <xdr:col>1</xdr:col>
      <xdr:colOff>2276315</xdr:colOff>
      <xdr:row>5</xdr:row>
      <xdr:rowOff>48433</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54429" y="372323"/>
          <a:ext cx="2221886" cy="709330"/>
        </a:xfrm>
        <a:prstGeom prst="rect">
          <a:avLst/>
        </a:prstGeom>
        <a:noFill/>
        <a:ln>
          <a:noFill/>
        </a:ln>
      </xdr:spPr>
    </xdr:pic>
    <xdr:clientData/>
  </xdr:twoCellAnchor>
  <xdr:twoCellAnchor>
    <xdr:from>
      <xdr:col>1</xdr:col>
      <xdr:colOff>0</xdr:colOff>
      <xdr:row>7</xdr:row>
      <xdr:rowOff>0</xdr:rowOff>
    </xdr:from>
    <xdr:to>
      <xdr:col>9</xdr:col>
      <xdr:colOff>0</xdr:colOff>
      <xdr:row>15</xdr:row>
      <xdr:rowOff>0</xdr:rowOff>
    </xdr:to>
    <xdr:sp macro="" textlink="">
      <xdr:nvSpPr>
        <xdr:cNvPr id="4" name="AutoShape 23"/>
        <xdr:cNvSpPr>
          <a:spLocks noChangeArrowheads="1"/>
        </xdr:cNvSpPr>
      </xdr:nvSpPr>
      <xdr:spPr bwMode="auto">
        <a:xfrm>
          <a:off x="457200" y="1384300"/>
          <a:ext cx="19875500" cy="783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7</xdr:row>
      <xdr:rowOff>0</xdr:rowOff>
    </xdr:from>
    <xdr:to>
      <xdr:col>10</xdr:col>
      <xdr:colOff>0</xdr:colOff>
      <xdr:row>20</xdr:row>
      <xdr:rowOff>0</xdr:rowOff>
    </xdr:to>
    <xdr:sp macro="" textlink="">
      <xdr:nvSpPr>
        <xdr:cNvPr id="5" name="AutoShape 23"/>
        <xdr:cNvSpPr>
          <a:spLocks noChangeArrowheads="1"/>
        </xdr:cNvSpPr>
      </xdr:nvSpPr>
      <xdr:spPr bwMode="auto">
        <a:xfrm>
          <a:off x="457200" y="1384300"/>
          <a:ext cx="23228300" cy="134747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12</xdr:row>
      <xdr:rowOff>0</xdr:rowOff>
    </xdr:to>
    <xdr:sp macro="" textlink="">
      <xdr:nvSpPr>
        <xdr:cNvPr id="2" name="AutoShape 23"/>
        <xdr:cNvSpPr>
          <a:spLocks noChangeArrowheads="1"/>
        </xdr:cNvSpPr>
      </xdr:nvSpPr>
      <xdr:spPr bwMode="auto">
        <a:xfrm>
          <a:off x="457200" y="1384300"/>
          <a:ext cx="23228300" cy="134747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95250</xdr:rowOff>
    </xdr:from>
    <xdr:to>
      <xdr:col>1</xdr:col>
      <xdr:colOff>2400300</xdr:colOff>
      <xdr:row>5</xdr:row>
      <xdr:rowOff>136751</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54428" y="285750"/>
          <a:ext cx="2345872" cy="879701"/>
        </a:xfrm>
        <a:prstGeom prst="rect">
          <a:avLst/>
        </a:prstGeom>
        <a:noFill/>
        <a:ln>
          <a:noFill/>
        </a:ln>
      </xdr:spPr>
    </xdr:pic>
    <xdr:clientData/>
  </xdr:twoCellAnchor>
  <xdr:twoCellAnchor>
    <xdr:from>
      <xdr:col>1</xdr:col>
      <xdr:colOff>0</xdr:colOff>
      <xdr:row>7</xdr:row>
      <xdr:rowOff>0</xdr:rowOff>
    </xdr:from>
    <xdr:to>
      <xdr:col>9</xdr:col>
      <xdr:colOff>0</xdr:colOff>
      <xdr:row>12</xdr:row>
      <xdr:rowOff>0</xdr:rowOff>
    </xdr:to>
    <xdr:sp macro="" textlink="">
      <xdr:nvSpPr>
        <xdr:cNvPr id="4" name="AutoShape 23"/>
        <xdr:cNvSpPr>
          <a:spLocks noChangeArrowheads="1"/>
        </xdr:cNvSpPr>
      </xdr:nvSpPr>
      <xdr:spPr bwMode="auto">
        <a:xfrm>
          <a:off x="457200" y="1384300"/>
          <a:ext cx="19875500" cy="783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7</xdr:row>
      <xdr:rowOff>0</xdr:rowOff>
    </xdr:from>
    <xdr:to>
      <xdr:col>10</xdr:col>
      <xdr:colOff>0</xdr:colOff>
      <xdr:row>12</xdr:row>
      <xdr:rowOff>0</xdr:rowOff>
    </xdr:to>
    <xdr:sp macro="" textlink="">
      <xdr:nvSpPr>
        <xdr:cNvPr id="5" name="AutoShape 23"/>
        <xdr:cNvSpPr>
          <a:spLocks noChangeArrowheads="1"/>
        </xdr:cNvSpPr>
      </xdr:nvSpPr>
      <xdr:spPr bwMode="auto">
        <a:xfrm>
          <a:off x="457200" y="1384300"/>
          <a:ext cx="23228300" cy="134747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16</xdr:row>
      <xdr:rowOff>0</xdr:rowOff>
    </xdr:from>
    <xdr:to>
      <xdr:col>10</xdr:col>
      <xdr:colOff>0</xdr:colOff>
      <xdr:row>24</xdr:row>
      <xdr:rowOff>0</xdr:rowOff>
    </xdr:to>
    <xdr:sp macro="" textlink="">
      <xdr:nvSpPr>
        <xdr:cNvPr id="6"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457200" y="28422600"/>
          <a:ext cx="23228300" cy="192913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16</xdr:row>
      <xdr:rowOff>0</xdr:rowOff>
    </xdr:to>
    <xdr:sp macro="" textlink="">
      <xdr:nvSpPr>
        <xdr:cNvPr id="2" name="AutoShape 23">
          <a:extLst>
            <a:ext uri="{FF2B5EF4-FFF2-40B4-BE49-F238E27FC236}">
              <a16:creationId xmlns:a16="http://schemas.microsoft.com/office/drawing/2014/main" xmlns="" id="{00000000-0008-0000-0E00-000002000000}"/>
            </a:ext>
          </a:extLst>
        </xdr:cNvPr>
        <xdr:cNvSpPr>
          <a:spLocks noChangeArrowheads="1"/>
        </xdr:cNvSpPr>
      </xdr:nvSpPr>
      <xdr:spPr bwMode="auto">
        <a:xfrm>
          <a:off x="330200" y="1384300"/>
          <a:ext cx="19354800" cy="123571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54429</xdr:colOff>
      <xdr:row>1</xdr:row>
      <xdr:rowOff>136072</xdr:rowOff>
    </xdr:from>
    <xdr:to>
      <xdr:col>1</xdr:col>
      <xdr:colOff>2149929</xdr:colOff>
      <xdr:row>4</xdr:row>
      <xdr:rowOff>174852</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xmlns=""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94608" y="326572"/>
          <a:ext cx="2095500" cy="637494"/>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22</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266700" y="1447800"/>
          <a:ext cx="19951700" cy="31750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1</xdr:col>
      <xdr:colOff>1864179</xdr:colOff>
      <xdr:row>5</xdr:row>
      <xdr:rowOff>136751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321128" y="394494"/>
          <a:ext cx="1809751" cy="770957"/>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17</xdr:row>
      <xdr:rowOff>0</xdr:rowOff>
    </xdr:to>
    <xdr:sp macro="" textlink="">
      <xdr:nvSpPr>
        <xdr:cNvPr id="2" name="AutoShape 23">
          <a:extLst>
            <a:ext uri="{FF2B5EF4-FFF2-40B4-BE49-F238E27FC236}">
              <a16:creationId xmlns="" xmlns:a16="http://schemas.microsoft.com/office/drawing/2014/main" id="{00000000-0008-0000-0E00-000002000000}"/>
            </a:ext>
          </a:extLst>
        </xdr:cNvPr>
        <xdr:cNvSpPr>
          <a:spLocks noChangeArrowheads="1"/>
        </xdr:cNvSpPr>
      </xdr:nvSpPr>
      <xdr:spPr bwMode="auto">
        <a:xfrm>
          <a:off x="228600" y="1384300"/>
          <a:ext cx="19596100" cy="112522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54428</xdr:colOff>
      <xdr:row>1</xdr:row>
      <xdr:rowOff>178594</xdr:rowOff>
    </xdr:from>
    <xdr:to>
      <xdr:col>2</xdr:col>
      <xdr:colOff>683079</xdr:colOff>
      <xdr:row>4</xdr:row>
      <xdr:rowOff>174851</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283028" y="369094"/>
          <a:ext cx="1809751" cy="60585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B1:AS28"/>
  <sheetViews>
    <sheetView topLeftCell="B9" zoomScale="60" zoomScaleNormal="60" workbookViewId="0">
      <selection activeCell="J14" sqref="J14"/>
    </sheetView>
  </sheetViews>
  <sheetFormatPr baseColWidth="10" defaultColWidth="17.375" defaultRowHeight="15" customHeight="1" x14ac:dyDescent="0.25"/>
  <cols>
    <col min="1" max="1" width="4.375" style="1" customWidth="1"/>
    <col min="2"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112.5" customHeight="1" x14ac:dyDescent="0.25">
      <c r="B13" s="273" t="s">
        <v>40</v>
      </c>
      <c r="C13" s="19" t="s">
        <v>41</v>
      </c>
      <c r="D13" s="20">
        <v>1</v>
      </c>
      <c r="E13" s="20" t="s">
        <v>42</v>
      </c>
      <c r="F13" s="21" t="s">
        <v>43</v>
      </c>
      <c r="G13" s="22">
        <v>1</v>
      </c>
      <c r="H13" s="23" t="s">
        <v>44</v>
      </c>
      <c r="I13" s="24" t="s">
        <v>45</v>
      </c>
      <c r="J13" s="25" t="s">
        <v>46</v>
      </c>
      <c r="K13" s="26">
        <v>0</v>
      </c>
      <c r="L13" s="26">
        <v>0</v>
      </c>
      <c r="M13" s="26">
        <v>0</v>
      </c>
      <c r="N13" s="26">
        <v>0</v>
      </c>
      <c r="O13" s="26">
        <v>1</v>
      </c>
      <c r="P13" s="26">
        <v>0</v>
      </c>
      <c r="Q13" s="27">
        <f>K13+M13+O13</f>
        <v>1</v>
      </c>
      <c r="R13" s="27">
        <f>L13+N13+P13</f>
        <v>0</v>
      </c>
      <c r="S13" s="26">
        <v>0</v>
      </c>
      <c r="T13" s="26">
        <v>0</v>
      </c>
      <c r="U13" s="26">
        <v>0</v>
      </c>
      <c r="V13" s="26">
        <v>0</v>
      </c>
      <c r="W13" s="26">
        <v>0</v>
      </c>
      <c r="X13" s="26">
        <v>0</v>
      </c>
      <c r="Y13" s="27">
        <f>S13+U13+W13</f>
        <v>0</v>
      </c>
      <c r="Z13" s="27">
        <f>T13+V13+X13</f>
        <v>0</v>
      </c>
      <c r="AA13" s="26">
        <v>0</v>
      </c>
      <c r="AB13" s="26">
        <v>0</v>
      </c>
      <c r="AC13" s="26">
        <v>0</v>
      </c>
      <c r="AD13" s="26">
        <v>0</v>
      </c>
      <c r="AE13" s="28">
        <v>0</v>
      </c>
      <c r="AF13" s="28">
        <v>0</v>
      </c>
      <c r="AG13" s="27">
        <f>AA13+AC13+AE13</f>
        <v>0</v>
      </c>
      <c r="AH13" s="27">
        <f>AB13+AD13+AF13</f>
        <v>0</v>
      </c>
      <c r="AI13" s="26">
        <v>0</v>
      </c>
      <c r="AJ13" s="26">
        <v>0</v>
      </c>
      <c r="AK13" s="26">
        <v>0</v>
      </c>
      <c r="AL13" s="26">
        <v>0</v>
      </c>
      <c r="AM13" s="26">
        <v>0</v>
      </c>
      <c r="AN13" s="26">
        <v>0</v>
      </c>
      <c r="AO13" s="27">
        <f>AI13+AK13+AM13</f>
        <v>0</v>
      </c>
      <c r="AP13" s="27">
        <f>AJ13+AL13+AN13</f>
        <v>0</v>
      </c>
      <c r="AQ13" s="29">
        <f>Q13+Y13+AG13+AO13</f>
        <v>1</v>
      </c>
      <c r="AR13" s="30">
        <f>R13+Z13+AH13+AP13</f>
        <v>0</v>
      </c>
      <c r="AS13" s="31">
        <f t="shared" ref="AS13:AS15" si="0">IF(AND(AR13&gt;0,AQ13&gt;0),AR13/AQ13,0)</f>
        <v>0</v>
      </c>
    </row>
    <row r="14" spans="2:45" ht="156" customHeight="1" x14ac:dyDescent="0.25">
      <c r="B14" s="274"/>
      <c r="C14" s="19" t="s">
        <v>47</v>
      </c>
      <c r="D14" s="32">
        <v>16</v>
      </c>
      <c r="E14" s="33" t="s">
        <v>48</v>
      </c>
      <c r="F14" s="33" t="s">
        <v>49</v>
      </c>
      <c r="G14" s="34">
        <v>15</v>
      </c>
      <c r="H14" s="25" t="s">
        <v>50</v>
      </c>
      <c r="I14" s="35" t="s">
        <v>51</v>
      </c>
      <c r="J14" s="25" t="s">
        <v>52</v>
      </c>
      <c r="K14" s="26">
        <v>16</v>
      </c>
      <c r="L14" s="26">
        <v>0</v>
      </c>
      <c r="M14" s="26">
        <v>0</v>
      </c>
      <c r="N14" s="26">
        <v>0</v>
      </c>
      <c r="O14" s="26">
        <v>0</v>
      </c>
      <c r="P14" s="26">
        <v>0</v>
      </c>
      <c r="Q14" s="27">
        <f t="shared" ref="Q14:R15" si="1">K14+M14+O14</f>
        <v>16</v>
      </c>
      <c r="R14" s="27">
        <f t="shared" si="1"/>
        <v>0</v>
      </c>
      <c r="S14" s="26">
        <v>0</v>
      </c>
      <c r="T14" s="26">
        <v>0</v>
      </c>
      <c r="U14" s="26">
        <v>0</v>
      </c>
      <c r="V14" s="26">
        <v>0</v>
      </c>
      <c r="W14" s="26">
        <v>0</v>
      </c>
      <c r="X14" s="26">
        <v>0</v>
      </c>
      <c r="Y14" s="27">
        <f t="shared" ref="Y14:Z15" si="2">S14+U14+W14</f>
        <v>0</v>
      </c>
      <c r="Z14" s="27">
        <f t="shared" si="2"/>
        <v>0</v>
      </c>
      <c r="AA14" s="26">
        <v>0</v>
      </c>
      <c r="AB14" s="26">
        <v>0</v>
      </c>
      <c r="AC14" s="26">
        <v>0</v>
      </c>
      <c r="AD14" s="26">
        <v>0</v>
      </c>
      <c r="AE14" s="28">
        <v>0</v>
      </c>
      <c r="AF14" s="28">
        <v>0</v>
      </c>
      <c r="AG14" s="27">
        <f t="shared" ref="AG14:AH15" si="3">AA14+AC14+AE14</f>
        <v>0</v>
      </c>
      <c r="AH14" s="27">
        <f t="shared" si="3"/>
        <v>0</v>
      </c>
      <c r="AI14" s="26">
        <v>0</v>
      </c>
      <c r="AJ14" s="26">
        <v>0</v>
      </c>
      <c r="AK14" s="26">
        <v>0</v>
      </c>
      <c r="AL14" s="26">
        <v>0</v>
      </c>
      <c r="AM14" s="26">
        <v>0</v>
      </c>
      <c r="AN14" s="26">
        <v>0</v>
      </c>
      <c r="AO14" s="27">
        <f t="shared" ref="AO14:AP15" si="4">AI14+AK14+AM14</f>
        <v>0</v>
      </c>
      <c r="AP14" s="27">
        <f t="shared" si="4"/>
        <v>0</v>
      </c>
      <c r="AQ14" s="29">
        <f t="shared" ref="AQ14:AR15" si="5">Q14+Y14+AG14+AO14</f>
        <v>16</v>
      </c>
      <c r="AR14" s="30">
        <f t="shared" si="5"/>
        <v>0</v>
      </c>
      <c r="AS14" s="31">
        <f t="shared" si="0"/>
        <v>0</v>
      </c>
    </row>
    <row r="15" spans="2:45" ht="213.75" x14ac:dyDescent="0.25">
      <c r="B15" s="275"/>
      <c r="C15" s="19" t="s">
        <v>53</v>
      </c>
      <c r="D15" s="36">
        <v>1</v>
      </c>
      <c r="E15" s="37" t="s">
        <v>54</v>
      </c>
      <c r="F15" s="21" t="s">
        <v>55</v>
      </c>
      <c r="G15" s="34" t="s">
        <v>56</v>
      </c>
      <c r="H15" s="23" t="s">
        <v>57</v>
      </c>
      <c r="I15" s="24" t="s">
        <v>58</v>
      </c>
      <c r="J15" s="25" t="s">
        <v>59</v>
      </c>
      <c r="K15" s="38">
        <v>0</v>
      </c>
      <c r="L15" s="38">
        <v>0</v>
      </c>
      <c r="M15" s="38">
        <v>0.4</v>
      </c>
      <c r="N15" s="38">
        <v>0</v>
      </c>
      <c r="O15" s="38">
        <v>0.2</v>
      </c>
      <c r="P15" s="38">
        <v>0</v>
      </c>
      <c r="Q15" s="39">
        <f t="shared" si="1"/>
        <v>0.60000000000000009</v>
      </c>
      <c r="R15" s="39">
        <f t="shared" si="1"/>
        <v>0</v>
      </c>
      <c r="S15" s="38">
        <v>0.1</v>
      </c>
      <c r="T15" s="38">
        <v>0</v>
      </c>
      <c r="U15" s="38">
        <v>0</v>
      </c>
      <c r="V15" s="38">
        <v>0</v>
      </c>
      <c r="W15" s="38">
        <v>0</v>
      </c>
      <c r="X15" s="38">
        <v>0</v>
      </c>
      <c r="Y15" s="39">
        <f t="shared" si="2"/>
        <v>0.1</v>
      </c>
      <c r="Z15" s="39">
        <f t="shared" si="2"/>
        <v>0</v>
      </c>
      <c r="AA15" s="38">
        <v>0.05</v>
      </c>
      <c r="AB15" s="38">
        <v>0</v>
      </c>
      <c r="AC15" s="38">
        <v>0</v>
      </c>
      <c r="AD15" s="38">
        <v>0</v>
      </c>
      <c r="AE15" s="40">
        <v>0</v>
      </c>
      <c r="AF15" s="40">
        <v>0</v>
      </c>
      <c r="AG15" s="39">
        <f t="shared" si="3"/>
        <v>0.05</v>
      </c>
      <c r="AH15" s="39">
        <f t="shared" si="3"/>
        <v>0</v>
      </c>
      <c r="AI15" s="38">
        <v>0.05</v>
      </c>
      <c r="AJ15" s="38">
        <v>0</v>
      </c>
      <c r="AK15" s="38">
        <v>0</v>
      </c>
      <c r="AL15" s="38">
        <v>0</v>
      </c>
      <c r="AM15" s="38">
        <v>0.2</v>
      </c>
      <c r="AN15" s="38">
        <v>0</v>
      </c>
      <c r="AO15" s="39">
        <f t="shared" si="4"/>
        <v>0.25</v>
      </c>
      <c r="AP15" s="39">
        <f t="shared" si="4"/>
        <v>0</v>
      </c>
      <c r="AQ15" s="39">
        <f t="shared" si="5"/>
        <v>1</v>
      </c>
      <c r="AR15" s="39">
        <f t="shared" si="5"/>
        <v>0</v>
      </c>
      <c r="AS15" s="31">
        <f t="shared" si="0"/>
        <v>0</v>
      </c>
    </row>
    <row r="16" spans="2:45" ht="23.25" x14ac:dyDescent="0.25">
      <c r="B16" s="262" t="s">
        <v>60</v>
      </c>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4"/>
      <c r="AS16" s="41">
        <f>AVERAGE(AS13:AS15)</f>
        <v>0</v>
      </c>
    </row>
    <row r="17" spans="2:10" ht="17.25" x14ac:dyDescent="0.25">
      <c r="B17" s="42"/>
      <c r="C17" s="42"/>
      <c r="D17" s="43"/>
      <c r="E17" s="42"/>
      <c r="F17" s="42"/>
      <c r="G17" s="42"/>
      <c r="H17" s="42"/>
      <c r="I17" s="42"/>
      <c r="J17" s="44"/>
    </row>
    <row r="18" spans="2:10" ht="15.75" x14ac:dyDescent="0.25">
      <c r="B18" s="45" t="s">
        <v>61</v>
      </c>
      <c r="C18" s="265"/>
      <c r="D18" s="266"/>
      <c r="E18" s="266"/>
      <c r="F18" s="266"/>
      <c r="G18" s="266"/>
      <c r="H18" s="266"/>
      <c r="I18" s="266"/>
      <c r="J18" s="267"/>
    </row>
    <row r="19" spans="2:10" ht="17.25" x14ac:dyDescent="0.25">
      <c r="B19" s="42"/>
      <c r="C19" s="268"/>
      <c r="D19" s="268"/>
      <c r="E19" s="268"/>
      <c r="F19" s="268"/>
      <c r="G19" s="268"/>
      <c r="H19" s="268"/>
      <c r="I19" s="268"/>
      <c r="J19" s="268"/>
    </row>
    <row r="20" spans="2:10" ht="32.25" customHeight="1" x14ac:dyDescent="0.25">
      <c r="B20" s="46" t="s">
        <v>62</v>
      </c>
      <c r="C20" s="269" t="s">
        <v>506</v>
      </c>
      <c r="D20" s="270"/>
      <c r="E20" s="42"/>
      <c r="F20" s="42"/>
      <c r="G20" s="47" t="s">
        <v>64</v>
      </c>
      <c r="H20" s="271" t="s">
        <v>505</v>
      </c>
      <c r="I20" s="272"/>
      <c r="J20" s="272"/>
    </row>
    <row r="21" spans="2:10" ht="17.25" x14ac:dyDescent="0.25">
      <c r="B21" s="42"/>
      <c r="C21" s="42"/>
      <c r="D21" s="43"/>
      <c r="E21" s="42"/>
      <c r="F21" s="42"/>
      <c r="G21" s="42"/>
      <c r="H21" s="42"/>
      <c r="I21" s="42"/>
      <c r="J21" s="44"/>
    </row>
    <row r="22" spans="2:10" ht="17.25" x14ac:dyDescent="0.25">
      <c r="B22" s="42"/>
      <c r="C22" s="42"/>
      <c r="D22" s="43"/>
      <c r="E22" s="42"/>
      <c r="F22" s="42"/>
      <c r="G22" s="42"/>
      <c r="H22" s="42"/>
      <c r="I22" s="42"/>
      <c r="J22" s="44"/>
    </row>
    <row r="23" spans="2:10" ht="17.25" x14ac:dyDescent="0.25">
      <c r="B23" s="42"/>
      <c r="C23" s="42"/>
      <c r="D23" s="43"/>
      <c r="E23" s="42"/>
      <c r="F23" s="42"/>
      <c r="G23" s="42"/>
      <c r="H23" s="42"/>
      <c r="I23" s="42"/>
      <c r="J23" s="44"/>
    </row>
    <row r="24" spans="2:10" ht="17.25" x14ac:dyDescent="0.25">
      <c r="B24" s="42"/>
      <c r="C24" s="42"/>
      <c r="D24" s="43"/>
      <c r="E24" s="276"/>
      <c r="F24" s="276"/>
      <c r="G24" s="276"/>
      <c r="H24" s="276"/>
      <c r="I24" s="48"/>
      <c r="J24" s="42"/>
    </row>
    <row r="25" spans="2:10" ht="17.25" x14ac:dyDescent="0.25">
      <c r="B25" s="42"/>
      <c r="C25" s="42"/>
      <c r="D25" s="43"/>
      <c r="E25" s="42"/>
      <c r="F25" s="42"/>
      <c r="G25" s="44"/>
      <c r="H25" s="42"/>
      <c r="I25" s="42"/>
      <c r="J25" s="42"/>
    </row>
    <row r="26" spans="2:10" ht="17.25" x14ac:dyDescent="0.25">
      <c r="B26" s="42"/>
      <c r="C26" s="42"/>
      <c r="D26" s="43"/>
      <c r="E26" s="276"/>
      <c r="F26" s="276"/>
      <c r="G26" s="276"/>
      <c r="H26" s="276"/>
      <c r="I26" s="48"/>
      <c r="J26" s="42"/>
    </row>
    <row r="27" spans="2:10" ht="17.25" x14ac:dyDescent="0.25">
      <c r="B27" s="42"/>
      <c r="C27" s="42"/>
      <c r="D27" s="43"/>
      <c r="E27" s="42"/>
      <c r="F27" s="42"/>
      <c r="G27" s="44"/>
      <c r="H27" s="42"/>
      <c r="I27" s="42"/>
      <c r="J27" s="42"/>
    </row>
    <row r="28" spans="2:10" ht="17.25" x14ac:dyDescent="0.25">
      <c r="B28" s="42"/>
      <c r="C28" s="42"/>
      <c r="D28" s="43"/>
      <c r="E28" s="276"/>
      <c r="F28" s="276"/>
      <c r="G28" s="276"/>
      <c r="H28" s="276"/>
      <c r="I28" s="48"/>
      <c r="J28" s="42"/>
    </row>
  </sheetData>
  <mergeCells count="49">
    <mergeCell ref="AM11:AN11"/>
    <mergeCell ref="AK11:AL11"/>
    <mergeCell ref="B13:B15"/>
    <mergeCell ref="E24:H24"/>
    <mergeCell ref="E26:H26"/>
    <mergeCell ref="E28:H28"/>
    <mergeCell ref="B16:AR16"/>
    <mergeCell ref="C18:J18"/>
    <mergeCell ref="C19:J19"/>
    <mergeCell ref="C20:D20"/>
    <mergeCell ref="H20:J20"/>
    <mergeCell ref="S10:Z10"/>
    <mergeCell ref="AA10:AH10"/>
    <mergeCell ref="AI10:AP10"/>
    <mergeCell ref="K11:L11"/>
    <mergeCell ref="M11:N11"/>
    <mergeCell ref="O11:P11"/>
    <mergeCell ref="Q11:R11"/>
    <mergeCell ref="S11:T11"/>
    <mergeCell ref="U11:V11"/>
    <mergeCell ref="W11:X11"/>
    <mergeCell ref="AO11:AP11"/>
    <mergeCell ref="AA11:AB11"/>
    <mergeCell ref="AC11:AD11"/>
    <mergeCell ref="AE11:AF11"/>
    <mergeCell ref="AG11:AH11"/>
    <mergeCell ref="AI11:AJ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90" priority="4" operator="between">
      <formula>0.7</formula>
      <formula>1</formula>
    </cfRule>
    <cfRule type="cellIs" dxfId="89" priority="5" operator="between">
      <formula>0.51</formula>
      <formula>0.69</formula>
    </cfRule>
    <cfRule type="cellIs" dxfId="88" priority="6" operator="between">
      <formula>0</formula>
      <formula>0.5</formula>
    </cfRule>
  </conditionalFormatting>
  <conditionalFormatting sqref="AS14:AS15">
    <cfRule type="cellIs" dxfId="87" priority="1" operator="between">
      <formula>0.7</formula>
      <formula>1</formula>
    </cfRule>
    <cfRule type="cellIs" dxfId="86" priority="2" operator="between">
      <formula>0.51</formula>
      <formula>0.69</formula>
    </cfRule>
    <cfRule type="cellIs" dxfId="85" priority="3" operator="between">
      <formula>0</formula>
      <formula>0.5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S29"/>
  <sheetViews>
    <sheetView zoomScale="60" zoomScaleNormal="60" workbookViewId="0">
      <selection activeCell="H13" sqref="H13"/>
    </sheetView>
  </sheetViews>
  <sheetFormatPr baseColWidth="10" defaultColWidth="17.375" defaultRowHeight="15" customHeight="1" x14ac:dyDescent="0.25"/>
  <cols>
    <col min="1" max="1" width="4" style="1" customWidth="1"/>
    <col min="2" max="2" width="34" style="2" customWidth="1"/>
    <col min="3"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1:45" ht="18" thickBot="1" x14ac:dyDescent="0.3"/>
    <row r="2" spans="1: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B7" s="9"/>
      <c r="C7" s="9"/>
      <c r="D7" s="10"/>
      <c r="E7" s="9"/>
      <c r="F7" s="9"/>
      <c r="G7" s="9"/>
      <c r="H7" s="9"/>
      <c r="I7" s="9"/>
      <c r="J7" s="11"/>
      <c r="AR7" s="227"/>
      <c r="AS7" s="228"/>
    </row>
    <row r="8" spans="1: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165" customHeight="1" x14ac:dyDescent="0.25">
      <c r="A13" s="55"/>
      <c r="B13" s="273" t="s">
        <v>364</v>
      </c>
      <c r="C13" s="18" t="s">
        <v>365</v>
      </c>
      <c r="D13" s="20">
        <v>3</v>
      </c>
      <c r="E13" s="37" t="s">
        <v>366</v>
      </c>
      <c r="F13" s="37" t="s">
        <v>366</v>
      </c>
      <c r="G13" s="22" t="s">
        <v>189</v>
      </c>
      <c r="H13" s="37" t="s">
        <v>367</v>
      </c>
      <c r="I13" s="24" t="s">
        <v>368</v>
      </c>
      <c r="J13" s="20" t="s">
        <v>369</v>
      </c>
      <c r="K13" s="169">
        <v>0</v>
      </c>
      <c r="L13" s="169">
        <v>0</v>
      </c>
      <c r="M13" s="169">
        <v>0</v>
      </c>
      <c r="N13" s="169">
        <v>0</v>
      </c>
      <c r="O13" s="169">
        <v>0</v>
      </c>
      <c r="P13" s="169">
        <v>0</v>
      </c>
      <c r="Q13" s="170">
        <f>K13+M13+O13</f>
        <v>0</v>
      </c>
      <c r="R13" s="170">
        <f>L13+N13+P13</f>
        <v>0</v>
      </c>
      <c r="S13" s="169">
        <v>1</v>
      </c>
      <c r="T13" s="169">
        <v>0</v>
      </c>
      <c r="U13" s="169">
        <v>0</v>
      </c>
      <c r="V13" s="169">
        <v>0</v>
      </c>
      <c r="W13" s="169">
        <v>0</v>
      </c>
      <c r="X13" s="169">
        <v>0</v>
      </c>
      <c r="Y13" s="170">
        <f>S13+U13+W13</f>
        <v>1</v>
      </c>
      <c r="Z13" s="170">
        <f>T13+V13+X13</f>
        <v>0</v>
      </c>
      <c r="AA13" s="169">
        <v>1</v>
      </c>
      <c r="AB13" s="169">
        <v>0</v>
      </c>
      <c r="AC13" s="169">
        <v>0</v>
      </c>
      <c r="AD13" s="169">
        <v>0</v>
      </c>
      <c r="AE13" s="171">
        <v>0</v>
      </c>
      <c r="AF13" s="171">
        <v>0</v>
      </c>
      <c r="AG13" s="170">
        <f>AA13+AC13+AE13</f>
        <v>1</v>
      </c>
      <c r="AH13" s="170">
        <f>AB13+AD13+AF13</f>
        <v>0</v>
      </c>
      <c r="AI13" s="169">
        <v>1</v>
      </c>
      <c r="AJ13" s="169">
        <v>0</v>
      </c>
      <c r="AK13" s="169">
        <v>0</v>
      </c>
      <c r="AL13" s="169">
        <v>0</v>
      </c>
      <c r="AM13" s="169">
        <v>0</v>
      </c>
      <c r="AN13" s="169">
        <v>0</v>
      </c>
      <c r="AO13" s="170">
        <f>AI13+AK13+AM13</f>
        <v>1</v>
      </c>
      <c r="AP13" s="170">
        <f>AJ13+AL13+AN13</f>
        <v>0</v>
      </c>
      <c r="AQ13" s="69">
        <f>Q13+Y13+AG13+AO13</f>
        <v>3</v>
      </c>
      <c r="AR13" s="172">
        <f>R13+Z13+AH13+AP13</f>
        <v>0</v>
      </c>
      <c r="AS13" s="173">
        <f t="shared" ref="AS13:AS16" si="0">IF(AND(AR13&gt;0,AQ13&gt;0),AR13/AQ13,0)</f>
        <v>0</v>
      </c>
    </row>
    <row r="14" spans="1:45" ht="165" customHeight="1" x14ac:dyDescent="0.25">
      <c r="B14" s="274"/>
      <c r="C14" s="18" t="s">
        <v>370</v>
      </c>
      <c r="D14" s="20">
        <v>12</v>
      </c>
      <c r="E14" s="20" t="s">
        <v>371</v>
      </c>
      <c r="F14" s="20" t="s">
        <v>372</v>
      </c>
      <c r="G14" s="20">
        <v>12</v>
      </c>
      <c r="H14" s="20" t="s">
        <v>373</v>
      </c>
      <c r="I14" s="20" t="s">
        <v>374</v>
      </c>
      <c r="J14" s="20" t="s">
        <v>369</v>
      </c>
      <c r="K14" s="169">
        <v>1</v>
      </c>
      <c r="L14" s="169">
        <v>0</v>
      </c>
      <c r="M14" s="169">
        <v>1</v>
      </c>
      <c r="N14" s="169">
        <v>0</v>
      </c>
      <c r="O14" s="169">
        <v>1</v>
      </c>
      <c r="P14" s="169">
        <v>0</v>
      </c>
      <c r="Q14" s="170">
        <f t="shared" ref="Q14:R16" si="1">K14+M14+O14</f>
        <v>3</v>
      </c>
      <c r="R14" s="170">
        <f t="shared" si="1"/>
        <v>0</v>
      </c>
      <c r="S14" s="169">
        <v>1</v>
      </c>
      <c r="T14" s="169">
        <v>0</v>
      </c>
      <c r="U14" s="169">
        <v>1</v>
      </c>
      <c r="V14" s="169">
        <v>0</v>
      </c>
      <c r="W14" s="169">
        <v>1</v>
      </c>
      <c r="X14" s="169">
        <v>0</v>
      </c>
      <c r="Y14" s="170">
        <f t="shared" ref="Y14:Z16" si="2">S14+U14+W14</f>
        <v>3</v>
      </c>
      <c r="Z14" s="170">
        <f t="shared" si="2"/>
        <v>0</v>
      </c>
      <c r="AA14" s="169">
        <v>1</v>
      </c>
      <c r="AB14" s="169">
        <v>0</v>
      </c>
      <c r="AC14" s="169">
        <v>1</v>
      </c>
      <c r="AD14" s="169">
        <v>0</v>
      </c>
      <c r="AE14" s="171">
        <v>1</v>
      </c>
      <c r="AF14" s="171">
        <v>0</v>
      </c>
      <c r="AG14" s="170">
        <f t="shared" ref="AG14:AH16" si="3">AA14+AC14+AE14</f>
        <v>3</v>
      </c>
      <c r="AH14" s="170">
        <f t="shared" si="3"/>
        <v>0</v>
      </c>
      <c r="AI14" s="169">
        <v>1</v>
      </c>
      <c r="AJ14" s="169">
        <v>0</v>
      </c>
      <c r="AK14" s="169">
        <v>1</v>
      </c>
      <c r="AL14" s="169">
        <v>0</v>
      </c>
      <c r="AM14" s="169">
        <v>1</v>
      </c>
      <c r="AN14" s="169">
        <v>0</v>
      </c>
      <c r="AO14" s="170">
        <f t="shared" ref="AO14:AP16" si="4">AI14+AK14+AM14</f>
        <v>3</v>
      </c>
      <c r="AP14" s="170">
        <f t="shared" si="4"/>
        <v>0</v>
      </c>
      <c r="AQ14" s="69">
        <f t="shared" ref="AQ14:AR16" si="5">Q14+Y14+AG14+AO14</f>
        <v>12</v>
      </c>
      <c r="AR14" s="172">
        <f t="shared" si="5"/>
        <v>0</v>
      </c>
      <c r="AS14" s="173">
        <f t="shared" si="0"/>
        <v>0</v>
      </c>
    </row>
    <row r="15" spans="1:45" ht="165" customHeight="1" x14ac:dyDescent="0.25">
      <c r="A15" s="55"/>
      <c r="B15" s="274"/>
      <c r="C15" s="18" t="s">
        <v>375</v>
      </c>
      <c r="D15" s="36">
        <v>0.9</v>
      </c>
      <c r="E15" s="20" t="s">
        <v>376</v>
      </c>
      <c r="F15" s="20" t="s">
        <v>377</v>
      </c>
      <c r="G15" s="36">
        <v>0.92</v>
      </c>
      <c r="H15" s="20" t="s">
        <v>378</v>
      </c>
      <c r="I15" s="20" t="s">
        <v>379</v>
      </c>
      <c r="J15" s="20" t="s">
        <v>369</v>
      </c>
      <c r="K15" s="196">
        <v>0.9</v>
      </c>
      <c r="L15" s="175">
        <v>0</v>
      </c>
      <c r="M15" s="196">
        <v>0.9</v>
      </c>
      <c r="N15" s="175">
        <v>0</v>
      </c>
      <c r="O15" s="196">
        <v>0.9</v>
      </c>
      <c r="P15" s="175">
        <v>0</v>
      </c>
      <c r="Q15" s="197">
        <v>0.9</v>
      </c>
      <c r="R15" s="176">
        <v>0</v>
      </c>
      <c r="S15" s="196">
        <v>0.9</v>
      </c>
      <c r="T15" s="175">
        <v>0</v>
      </c>
      <c r="U15" s="196">
        <v>0.9</v>
      </c>
      <c r="V15" s="175">
        <v>0</v>
      </c>
      <c r="W15" s="196">
        <v>0.9</v>
      </c>
      <c r="X15" s="175">
        <v>0</v>
      </c>
      <c r="Y15" s="197">
        <v>0.9</v>
      </c>
      <c r="Z15" s="176">
        <v>0</v>
      </c>
      <c r="AA15" s="196">
        <v>0.9</v>
      </c>
      <c r="AB15" s="175">
        <v>0</v>
      </c>
      <c r="AC15" s="196">
        <v>0.9</v>
      </c>
      <c r="AD15" s="175">
        <v>0</v>
      </c>
      <c r="AE15" s="196">
        <v>0.9</v>
      </c>
      <c r="AF15" s="183">
        <v>0</v>
      </c>
      <c r="AG15" s="197">
        <v>0.9</v>
      </c>
      <c r="AH15" s="176">
        <v>0</v>
      </c>
      <c r="AI15" s="196">
        <v>0.9</v>
      </c>
      <c r="AJ15" s="175">
        <v>0</v>
      </c>
      <c r="AK15" s="196">
        <v>0.9</v>
      </c>
      <c r="AL15" s="198">
        <v>0</v>
      </c>
      <c r="AM15" s="196">
        <v>0.9</v>
      </c>
      <c r="AN15" s="175">
        <v>0</v>
      </c>
      <c r="AO15" s="197">
        <v>0.9</v>
      </c>
      <c r="AP15" s="176">
        <v>0</v>
      </c>
      <c r="AQ15" s="197">
        <v>0.9</v>
      </c>
      <c r="AR15" s="176">
        <v>0</v>
      </c>
      <c r="AS15" s="173">
        <f t="shared" si="0"/>
        <v>0</v>
      </c>
    </row>
    <row r="16" spans="1:45" ht="165" customHeight="1" x14ac:dyDescent="0.25">
      <c r="A16" s="55"/>
      <c r="B16" s="275"/>
      <c r="C16" s="18" t="s">
        <v>380</v>
      </c>
      <c r="D16" s="20">
        <v>11</v>
      </c>
      <c r="E16" s="20" t="s">
        <v>381</v>
      </c>
      <c r="F16" s="20" t="s">
        <v>381</v>
      </c>
      <c r="G16" s="20" t="s">
        <v>330</v>
      </c>
      <c r="H16" s="20" t="s">
        <v>382</v>
      </c>
      <c r="I16" s="20" t="s">
        <v>383</v>
      </c>
      <c r="J16" s="20" t="s">
        <v>369</v>
      </c>
      <c r="K16" s="169">
        <v>0</v>
      </c>
      <c r="L16" s="169">
        <v>0</v>
      </c>
      <c r="M16" s="169">
        <v>1</v>
      </c>
      <c r="N16" s="169">
        <v>0</v>
      </c>
      <c r="O16" s="169">
        <v>1</v>
      </c>
      <c r="P16" s="169">
        <v>0</v>
      </c>
      <c r="Q16" s="178">
        <f t="shared" si="1"/>
        <v>2</v>
      </c>
      <c r="R16" s="178">
        <f t="shared" si="1"/>
        <v>0</v>
      </c>
      <c r="S16" s="169">
        <v>1</v>
      </c>
      <c r="T16" s="169">
        <v>0</v>
      </c>
      <c r="U16" s="169">
        <v>1</v>
      </c>
      <c r="V16" s="169">
        <v>0</v>
      </c>
      <c r="W16" s="169">
        <v>1</v>
      </c>
      <c r="X16" s="169">
        <v>0</v>
      </c>
      <c r="Y16" s="178">
        <f t="shared" si="2"/>
        <v>3</v>
      </c>
      <c r="Z16" s="178">
        <f t="shared" si="2"/>
        <v>0</v>
      </c>
      <c r="AA16" s="169">
        <v>1</v>
      </c>
      <c r="AB16" s="169">
        <v>0</v>
      </c>
      <c r="AC16" s="169">
        <v>1</v>
      </c>
      <c r="AD16" s="169">
        <v>0</v>
      </c>
      <c r="AE16" s="171">
        <v>1</v>
      </c>
      <c r="AF16" s="171">
        <v>0</v>
      </c>
      <c r="AG16" s="178">
        <f t="shared" si="3"/>
        <v>3</v>
      </c>
      <c r="AH16" s="178">
        <f t="shared" si="3"/>
        <v>0</v>
      </c>
      <c r="AI16" s="169">
        <v>1</v>
      </c>
      <c r="AJ16" s="169">
        <v>0</v>
      </c>
      <c r="AK16" s="169">
        <v>1</v>
      </c>
      <c r="AL16" s="169">
        <v>0</v>
      </c>
      <c r="AM16" s="169">
        <v>1</v>
      </c>
      <c r="AN16" s="169">
        <v>0</v>
      </c>
      <c r="AO16" s="178">
        <f t="shared" si="4"/>
        <v>3</v>
      </c>
      <c r="AP16" s="178">
        <f t="shared" si="4"/>
        <v>0</v>
      </c>
      <c r="AQ16" s="179">
        <f t="shared" si="5"/>
        <v>11</v>
      </c>
      <c r="AR16" s="180">
        <f t="shared" si="5"/>
        <v>0</v>
      </c>
      <c r="AS16" s="173">
        <f t="shared" si="0"/>
        <v>0</v>
      </c>
    </row>
    <row r="17" spans="2:45" ht="23.25" x14ac:dyDescent="0.25">
      <c r="B17" s="262" t="s">
        <v>60</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41">
        <f>AVERAGE(AS13:AS16)</f>
        <v>0</v>
      </c>
    </row>
    <row r="18" spans="2:45" ht="17.25" x14ac:dyDescent="0.25">
      <c r="B18" s="42"/>
      <c r="C18" s="42"/>
      <c r="D18" s="43"/>
      <c r="E18" s="42"/>
      <c r="F18" s="42"/>
      <c r="G18" s="42"/>
      <c r="H18" s="42"/>
      <c r="I18" s="42"/>
      <c r="J18" s="44"/>
    </row>
    <row r="19" spans="2:45" ht="15.75" x14ac:dyDescent="0.25">
      <c r="B19" s="45" t="s">
        <v>61</v>
      </c>
      <c r="C19" s="265"/>
      <c r="D19" s="266"/>
      <c r="E19" s="266"/>
      <c r="F19" s="266"/>
      <c r="G19" s="266"/>
      <c r="H19" s="266"/>
      <c r="I19" s="266"/>
      <c r="J19" s="267"/>
    </row>
    <row r="20" spans="2:45" ht="17.25" x14ac:dyDescent="0.25">
      <c r="B20" s="42"/>
      <c r="C20" s="268"/>
      <c r="D20" s="268"/>
      <c r="E20" s="268"/>
      <c r="F20" s="268"/>
      <c r="G20" s="268"/>
      <c r="H20" s="268"/>
      <c r="I20" s="268"/>
      <c r="J20" s="268"/>
    </row>
    <row r="21" spans="2:45" ht="17.25" x14ac:dyDescent="0.25">
      <c r="B21" s="46" t="s">
        <v>62</v>
      </c>
      <c r="C21" s="269">
        <v>43060</v>
      </c>
      <c r="D21" s="270"/>
      <c r="E21" s="42"/>
      <c r="F21" s="42"/>
      <c r="G21" s="47" t="s">
        <v>64</v>
      </c>
      <c r="H21" s="271" t="s">
        <v>384</v>
      </c>
      <c r="I21" s="272"/>
      <c r="J21" s="272"/>
    </row>
    <row r="22" spans="2:45" ht="17.25" x14ac:dyDescent="0.25">
      <c r="B22" s="42"/>
      <c r="C22" s="42"/>
      <c r="D22" s="43"/>
      <c r="E22" s="42"/>
      <c r="F22" s="42"/>
      <c r="G22" s="42"/>
      <c r="H22" s="42"/>
      <c r="I22" s="42"/>
      <c r="J22" s="44"/>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276"/>
      <c r="F25" s="276"/>
      <c r="G25" s="276"/>
      <c r="H25" s="276"/>
      <c r="I25" s="48"/>
      <c r="J25" s="42"/>
    </row>
    <row r="26" spans="2:45" ht="17.25" x14ac:dyDescent="0.25">
      <c r="B26" s="42"/>
      <c r="C26" s="42"/>
      <c r="D26" s="43"/>
      <c r="E26" s="42"/>
      <c r="F26" s="42"/>
      <c r="G26" s="44"/>
      <c r="H26" s="42"/>
      <c r="I26" s="42"/>
      <c r="J26" s="42"/>
    </row>
    <row r="27" spans="2:45" ht="17.25" x14ac:dyDescent="0.25">
      <c r="B27" s="42"/>
      <c r="C27" s="42"/>
      <c r="D27" s="43"/>
      <c r="E27" s="276"/>
      <c r="F27" s="276"/>
      <c r="G27" s="276"/>
      <c r="H27" s="276"/>
      <c r="I27" s="48"/>
      <c r="J27" s="42"/>
    </row>
    <row r="28" spans="2:45" ht="17.25" x14ac:dyDescent="0.25">
      <c r="B28" s="42"/>
      <c r="C28" s="42"/>
      <c r="D28" s="43"/>
      <c r="E28" s="42"/>
      <c r="F28" s="42"/>
      <c r="G28" s="44"/>
      <c r="H28" s="42"/>
      <c r="I28" s="42"/>
      <c r="J28" s="42"/>
    </row>
    <row r="29" spans="2:45" ht="17.25" x14ac:dyDescent="0.25">
      <c r="B29" s="42"/>
      <c r="C29" s="42"/>
      <c r="D29" s="43"/>
      <c r="E29" s="276"/>
      <c r="F29" s="276"/>
      <c r="G29" s="276"/>
      <c r="H29" s="276"/>
      <c r="I29" s="48"/>
      <c r="J29" s="42"/>
    </row>
  </sheetData>
  <mergeCells count="49">
    <mergeCell ref="B13:B16"/>
    <mergeCell ref="E25:H25"/>
    <mergeCell ref="E27:H27"/>
    <mergeCell ref="E29:H29"/>
    <mergeCell ref="AM11:AN11"/>
    <mergeCell ref="AO11:AP11"/>
    <mergeCell ref="B17:AR17"/>
    <mergeCell ref="C19:J19"/>
    <mergeCell ref="C20:J20"/>
    <mergeCell ref="C21:D21"/>
    <mergeCell ref="H21:J21"/>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44" priority="4" operator="between">
      <formula>0.7</formula>
      <formula>1</formula>
    </cfRule>
    <cfRule type="cellIs" dxfId="43" priority="5" operator="between">
      <formula>0.51</formula>
      <formula>0.69</formula>
    </cfRule>
    <cfRule type="cellIs" dxfId="42" priority="6" operator="between">
      <formula>0</formula>
      <formula>0.5</formula>
    </cfRule>
  </conditionalFormatting>
  <conditionalFormatting sqref="AS14:AS16">
    <cfRule type="cellIs" dxfId="41" priority="1" operator="between">
      <formula>0.7</formula>
      <formula>1</formula>
    </cfRule>
    <cfRule type="cellIs" dxfId="40" priority="2" operator="between">
      <formula>0.51</formula>
      <formula>0.69</formula>
    </cfRule>
    <cfRule type="cellIs" dxfId="39" priority="3" operator="between">
      <formula>0</formula>
      <formula>0.5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S29"/>
  <sheetViews>
    <sheetView topLeftCell="A15" zoomScale="50" zoomScaleNormal="50" workbookViewId="0">
      <selection activeCell="D29" sqref="D29"/>
    </sheetView>
  </sheetViews>
  <sheetFormatPr baseColWidth="10" defaultColWidth="17.375" defaultRowHeight="15" customHeight="1" x14ac:dyDescent="0.25"/>
  <cols>
    <col min="1" max="1" width="4.375" style="1" customWidth="1"/>
    <col min="2"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289.5" customHeight="1" x14ac:dyDescent="0.25">
      <c r="B13" s="273" t="s">
        <v>385</v>
      </c>
      <c r="C13" s="18" t="s">
        <v>386</v>
      </c>
      <c r="D13" s="36">
        <v>0.95</v>
      </c>
      <c r="E13" s="37" t="s">
        <v>387</v>
      </c>
      <c r="F13" s="21" t="s">
        <v>388</v>
      </c>
      <c r="G13" s="174">
        <v>0.99</v>
      </c>
      <c r="H13" s="23" t="s">
        <v>389</v>
      </c>
      <c r="I13" s="24" t="s">
        <v>390</v>
      </c>
      <c r="J13" s="50" t="s">
        <v>391</v>
      </c>
      <c r="K13" s="177">
        <v>0.95</v>
      </c>
      <c r="L13" s="175">
        <v>0</v>
      </c>
      <c r="M13" s="177">
        <v>0.95</v>
      </c>
      <c r="N13" s="175">
        <v>0</v>
      </c>
      <c r="O13" s="175">
        <v>0.95</v>
      </c>
      <c r="P13" s="175">
        <v>0</v>
      </c>
      <c r="Q13" s="176">
        <v>0.95</v>
      </c>
      <c r="R13" s="176">
        <f>L13+N13+P13</f>
        <v>0</v>
      </c>
      <c r="S13" s="175">
        <v>0.95</v>
      </c>
      <c r="T13" s="175">
        <v>0</v>
      </c>
      <c r="U13" s="175">
        <v>0.95</v>
      </c>
      <c r="V13" s="175">
        <v>0</v>
      </c>
      <c r="W13" s="175">
        <v>0.95</v>
      </c>
      <c r="X13" s="175">
        <v>0</v>
      </c>
      <c r="Y13" s="176">
        <v>0.95</v>
      </c>
      <c r="Z13" s="176">
        <f>T13+V13+X13</f>
        <v>0</v>
      </c>
      <c r="AA13" s="175">
        <v>0.95</v>
      </c>
      <c r="AB13" s="175">
        <v>0</v>
      </c>
      <c r="AC13" s="175">
        <v>0.95</v>
      </c>
      <c r="AD13" s="175">
        <v>0</v>
      </c>
      <c r="AE13" s="175">
        <v>0.95</v>
      </c>
      <c r="AF13" s="183">
        <v>0</v>
      </c>
      <c r="AG13" s="176">
        <v>0.95</v>
      </c>
      <c r="AH13" s="176">
        <f>AB13+AD13+AF13</f>
        <v>0</v>
      </c>
      <c r="AI13" s="175">
        <v>0.95</v>
      </c>
      <c r="AJ13" s="175">
        <v>0</v>
      </c>
      <c r="AK13" s="175">
        <v>0.95</v>
      </c>
      <c r="AL13" s="175">
        <v>0</v>
      </c>
      <c r="AM13" s="175">
        <v>0.95</v>
      </c>
      <c r="AN13" s="175">
        <v>0</v>
      </c>
      <c r="AO13" s="176">
        <v>0.95</v>
      </c>
      <c r="AP13" s="176">
        <f>AJ13+AL13+AN13</f>
        <v>0</v>
      </c>
      <c r="AQ13" s="176">
        <v>0.95</v>
      </c>
      <c r="AR13" s="176">
        <f>R13+Z13+AH13+AP13</f>
        <v>0</v>
      </c>
      <c r="AS13" s="173">
        <f t="shared" ref="AS13:AS16" si="0">IF(AND(AR13&gt;0,AQ13&gt;0),AR13/AQ13,0)</f>
        <v>0</v>
      </c>
    </row>
    <row r="14" spans="2:45" ht="145.5" customHeight="1" x14ac:dyDescent="0.25">
      <c r="B14" s="274"/>
      <c r="C14" s="18" t="s">
        <v>392</v>
      </c>
      <c r="D14" s="36">
        <v>0.95</v>
      </c>
      <c r="E14" s="37" t="s">
        <v>393</v>
      </c>
      <c r="F14" s="21" t="s">
        <v>394</v>
      </c>
      <c r="G14" s="185">
        <v>0.98</v>
      </c>
      <c r="H14" s="23" t="s">
        <v>395</v>
      </c>
      <c r="I14" s="24" t="s">
        <v>396</v>
      </c>
      <c r="J14" s="50" t="s">
        <v>391</v>
      </c>
      <c r="K14" s="177">
        <v>0</v>
      </c>
      <c r="L14" s="175">
        <v>0</v>
      </c>
      <c r="M14" s="177">
        <v>0</v>
      </c>
      <c r="N14" s="175">
        <v>0</v>
      </c>
      <c r="O14" s="175">
        <v>0</v>
      </c>
      <c r="P14" s="175">
        <v>0</v>
      </c>
      <c r="Q14" s="176">
        <f t="shared" ref="Q14:R16" si="1">K14+M14+O14</f>
        <v>0</v>
      </c>
      <c r="R14" s="176">
        <f t="shared" si="1"/>
        <v>0</v>
      </c>
      <c r="S14" s="175">
        <v>0</v>
      </c>
      <c r="T14" s="175">
        <v>0</v>
      </c>
      <c r="U14" s="175">
        <v>0</v>
      </c>
      <c r="V14" s="175">
        <v>0</v>
      </c>
      <c r="W14" s="175">
        <v>0.4</v>
      </c>
      <c r="X14" s="175">
        <v>0</v>
      </c>
      <c r="Y14" s="176">
        <f t="shared" ref="Y14:Z16" si="2">S14+U14+W14</f>
        <v>0.4</v>
      </c>
      <c r="Z14" s="176">
        <f t="shared" si="2"/>
        <v>0</v>
      </c>
      <c r="AA14" s="175">
        <v>0</v>
      </c>
      <c r="AB14" s="175">
        <v>0</v>
      </c>
      <c r="AC14" s="175">
        <v>0</v>
      </c>
      <c r="AD14" s="175">
        <v>0</v>
      </c>
      <c r="AE14" s="175">
        <v>0</v>
      </c>
      <c r="AF14" s="183">
        <v>0</v>
      </c>
      <c r="AG14" s="176">
        <f t="shared" ref="AG14:AH16" si="3">AA14+AC14+AE14</f>
        <v>0</v>
      </c>
      <c r="AH14" s="176">
        <f t="shared" si="3"/>
        <v>0</v>
      </c>
      <c r="AI14" s="175">
        <v>0</v>
      </c>
      <c r="AJ14" s="175">
        <v>0</v>
      </c>
      <c r="AK14" s="175">
        <v>0</v>
      </c>
      <c r="AL14" s="175">
        <v>0</v>
      </c>
      <c r="AM14" s="175">
        <v>0.95</v>
      </c>
      <c r="AN14" s="175">
        <v>0</v>
      </c>
      <c r="AO14" s="176">
        <v>0.95</v>
      </c>
      <c r="AP14" s="176">
        <f t="shared" ref="AP14:AP16" si="4">AJ14+AL14+AN14</f>
        <v>0</v>
      </c>
      <c r="AQ14" s="176">
        <v>0.95</v>
      </c>
      <c r="AR14" s="176">
        <f t="shared" ref="AR14:AR16" si="5">R14+Z14+AH14+AP14</f>
        <v>0</v>
      </c>
      <c r="AS14" s="173">
        <f t="shared" si="0"/>
        <v>0</v>
      </c>
    </row>
    <row r="15" spans="2:45" ht="129" customHeight="1" x14ac:dyDescent="0.25">
      <c r="B15" s="274"/>
      <c r="C15" s="18" t="s">
        <v>397</v>
      </c>
      <c r="D15" s="20">
        <v>2</v>
      </c>
      <c r="E15" s="37" t="s">
        <v>398</v>
      </c>
      <c r="F15" s="37" t="s">
        <v>398</v>
      </c>
      <c r="G15" s="22" t="s">
        <v>69</v>
      </c>
      <c r="H15" s="23" t="s">
        <v>399</v>
      </c>
      <c r="I15" s="24" t="s">
        <v>400</v>
      </c>
      <c r="J15" s="50" t="s">
        <v>391</v>
      </c>
      <c r="K15" s="169">
        <v>0</v>
      </c>
      <c r="L15" s="169">
        <v>0</v>
      </c>
      <c r="M15" s="169">
        <v>0</v>
      </c>
      <c r="N15" s="169">
        <v>0</v>
      </c>
      <c r="O15" s="169">
        <v>0</v>
      </c>
      <c r="P15" s="169">
        <v>0</v>
      </c>
      <c r="Q15" s="170">
        <f t="shared" si="1"/>
        <v>0</v>
      </c>
      <c r="R15" s="170">
        <f t="shared" si="1"/>
        <v>0</v>
      </c>
      <c r="S15" s="169">
        <v>0</v>
      </c>
      <c r="T15" s="169">
        <v>0</v>
      </c>
      <c r="U15" s="169">
        <v>0</v>
      </c>
      <c r="V15" s="169">
        <v>0</v>
      </c>
      <c r="W15" s="169">
        <v>1</v>
      </c>
      <c r="X15" s="169">
        <v>0</v>
      </c>
      <c r="Y15" s="170">
        <f t="shared" si="2"/>
        <v>1</v>
      </c>
      <c r="Z15" s="170">
        <f t="shared" si="2"/>
        <v>0</v>
      </c>
      <c r="AA15" s="169">
        <v>0</v>
      </c>
      <c r="AB15" s="169">
        <v>0</v>
      </c>
      <c r="AC15" s="169">
        <v>0</v>
      </c>
      <c r="AD15" s="169">
        <v>0</v>
      </c>
      <c r="AE15" s="171">
        <v>0</v>
      </c>
      <c r="AF15" s="171">
        <v>0</v>
      </c>
      <c r="AG15" s="170">
        <f t="shared" si="3"/>
        <v>0</v>
      </c>
      <c r="AH15" s="170">
        <f t="shared" si="3"/>
        <v>0</v>
      </c>
      <c r="AI15" s="169">
        <v>0</v>
      </c>
      <c r="AJ15" s="169">
        <v>0</v>
      </c>
      <c r="AK15" s="169">
        <v>0</v>
      </c>
      <c r="AL15" s="169">
        <v>0</v>
      </c>
      <c r="AM15" s="169">
        <v>1</v>
      </c>
      <c r="AN15" s="169">
        <v>0</v>
      </c>
      <c r="AO15" s="170">
        <f t="shared" ref="AO15:AO16" si="6">AI15+AK15+AM15</f>
        <v>1</v>
      </c>
      <c r="AP15" s="170">
        <f t="shared" si="4"/>
        <v>0</v>
      </c>
      <c r="AQ15" s="69">
        <f t="shared" ref="AQ15:AQ16" si="7">Q15+Y15+AG15+AO15</f>
        <v>2</v>
      </c>
      <c r="AR15" s="172">
        <f t="shared" si="5"/>
        <v>0</v>
      </c>
      <c r="AS15" s="173">
        <f t="shared" si="0"/>
        <v>0</v>
      </c>
    </row>
    <row r="16" spans="2:45" ht="163.5" customHeight="1" x14ac:dyDescent="0.25">
      <c r="B16" s="275"/>
      <c r="C16" s="18" t="s">
        <v>401</v>
      </c>
      <c r="D16" s="20">
        <v>2</v>
      </c>
      <c r="E16" s="37" t="s">
        <v>402</v>
      </c>
      <c r="F16" s="37" t="s">
        <v>402</v>
      </c>
      <c r="G16" s="22" t="s">
        <v>69</v>
      </c>
      <c r="H16" s="23" t="s">
        <v>403</v>
      </c>
      <c r="I16" s="24" t="s">
        <v>404</v>
      </c>
      <c r="J16" s="50" t="s">
        <v>391</v>
      </c>
      <c r="K16" s="169">
        <v>0</v>
      </c>
      <c r="L16" s="169">
        <v>0</v>
      </c>
      <c r="M16" s="169">
        <v>0</v>
      </c>
      <c r="N16" s="169">
        <v>0</v>
      </c>
      <c r="O16" s="169">
        <v>1</v>
      </c>
      <c r="P16" s="169"/>
      <c r="Q16" s="178">
        <f t="shared" si="1"/>
        <v>1</v>
      </c>
      <c r="R16" s="178">
        <f t="shared" si="1"/>
        <v>0</v>
      </c>
      <c r="S16" s="169">
        <v>0</v>
      </c>
      <c r="T16" s="169">
        <v>0</v>
      </c>
      <c r="U16" s="169">
        <v>0</v>
      </c>
      <c r="V16" s="169">
        <v>0</v>
      </c>
      <c r="W16" s="169">
        <v>0</v>
      </c>
      <c r="X16" s="169">
        <v>0</v>
      </c>
      <c r="Y16" s="178">
        <f t="shared" si="2"/>
        <v>0</v>
      </c>
      <c r="Z16" s="178">
        <f t="shared" si="2"/>
        <v>0</v>
      </c>
      <c r="AA16" s="169">
        <v>0</v>
      </c>
      <c r="AB16" s="169">
        <v>0</v>
      </c>
      <c r="AC16" s="169">
        <v>0</v>
      </c>
      <c r="AD16" s="169">
        <v>0</v>
      </c>
      <c r="AE16" s="171">
        <v>1</v>
      </c>
      <c r="AF16" s="171">
        <v>0</v>
      </c>
      <c r="AG16" s="178">
        <f t="shared" si="3"/>
        <v>1</v>
      </c>
      <c r="AH16" s="178">
        <f t="shared" si="3"/>
        <v>0</v>
      </c>
      <c r="AI16" s="169">
        <v>0</v>
      </c>
      <c r="AJ16" s="169">
        <v>0</v>
      </c>
      <c r="AK16" s="169">
        <v>0</v>
      </c>
      <c r="AL16" s="169">
        <v>0</v>
      </c>
      <c r="AM16" s="169">
        <v>0</v>
      </c>
      <c r="AN16" s="169">
        <v>0</v>
      </c>
      <c r="AO16" s="178">
        <f t="shared" si="6"/>
        <v>0</v>
      </c>
      <c r="AP16" s="178">
        <f t="shared" si="4"/>
        <v>0</v>
      </c>
      <c r="AQ16" s="179">
        <f t="shared" si="7"/>
        <v>2</v>
      </c>
      <c r="AR16" s="180">
        <f t="shared" si="5"/>
        <v>0</v>
      </c>
      <c r="AS16" s="173">
        <f t="shared" si="0"/>
        <v>0</v>
      </c>
    </row>
    <row r="17" spans="2:45" ht="23.25" x14ac:dyDescent="0.25">
      <c r="B17" s="262" t="s">
        <v>60</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41">
        <f>AVERAGE(AS13:AS16)</f>
        <v>0</v>
      </c>
    </row>
    <row r="18" spans="2:45" ht="17.25" x14ac:dyDescent="0.25">
      <c r="B18" s="42"/>
      <c r="C18" s="42"/>
      <c r="D18" s="43"/>
      <c r="E18" s="42"/>
      <c r="F18" s="42"/>
      <c r="G18" s="42"/>
      <c r="H18" s="42"/>
      <c r="I18" s="42"/>
      <c r="J18" s="44"/>
    </row>
    <row r="19" spans="2:45" ht="15.75" x14ac:dyDescent="0.25">
      <c r="B19" s="45" t="s">
        <v>61</v>
      </c>
      <c r="C19" s="265"/>
      <c r="D19" s="266"/>
      <c r="E19" s="266"/>
      <c r="F19" s="266"/>
      <c r="G19" s="266"/>
      <c r="H19" s="266"/>
      <c r="I19" s="266"/>
      <c r="J19" s="267"/>
    </row>
    <row r="20" spans="2:45" ht="17.25" x14ac:dyDescent="0.25">
      <c r="B20" s="42"/>
      <c r="C20" s="268"/>
      <c r="D20" s="268"/>
      <c r="E20" s="268"/>
      <c r="F20" s="268"/>
      <c r="G20" s="268"/>
      <c r="H20" s="268"/>
      <c r="I20" s="268"/>
      <c r="J20" s="268"/>
    </row>
    <row r="21" spans="2:45" ht="17.25" x14ac:dyDescent="0.25">
      <c r="B21" s="46" t="s">
        <v>62</v>
      </c>
      <c r="C21" s="269">
        <v>43061</v>
      </c>
      <c r="D21" s="270"/>
      <c r="E21" s="42"/>
      <c r="F21" s="42"/>
      <c r="G21" s="47" t="s">
        <v>64</v>
      </c>
      <c r="H21" s="299" t="s">
        <v>405</v>
      </c>
      <c r="I21" s="272"/>
      <c r="J21" s="272"/>
    </row>
    <row r="22" spans="2:45" ht="17.25" x14ac:dyDescent="0.25">
      <c r="B22" s="42"/>
      <c r="C22" s="42"/>
      <c r="D22" s="43"/>
      <c r="E22" s="42"/>
      <c r="F22" s="42"/>
      <c r="G22" s="42"/>
      <c r="H22" s="42"/>
      <c r="I22" s="42"/>
      <c r="J22" s="44"/>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276"/>
      <c r="F25" s="276"/>
      <c r="G25" s="276"/>
      <c r="H25" s="276"/>
      <c r="I25" s="48"/>
      <c r="J25" s="42"/>
    </row>
    <row r="26" spans="2:45" ht="17.25" x14ac:dyDescent="0.25">
      <c r="B26" s="42"/>
      <c r="C26" s="42"/>
      <c r="D26" s="43"/>
      <c r="E26" s="42"/>
      <c r="F26" s="42"/>
      <c r="G26" s="44"/>
      <c r="H26" s="42"/>
      <c r="I26" s="42"/>
      <c r="J26" s="42"/>
    </row>
    <row r="27" spans="2:45" ht="17.25" x14ac:dyDescent="0.25">
      <c r="B27" s="42"/>
      <c r="C27" s="42"/>
      <c r="D27" s="43"/>
      <c r="E27" s="276"/>
      <c r="F27" s="276"/>
      <c r="G27" s="276"/>
      <c r="H27" s="276"/>
      <c r="I27" s="48"/>
      <c r="J27" s="42"/>
    </row>
    <row r="28" spans="2:45" ht="17.25" x14ac:dyDescent="0.25">
      <c r="B28" s="42"/>
      <c r="C28" s="42"/>
      <c r="D28" s="43"/>
      <c r="E28" s="42"/>
      <c r="F28" s="42"/>
      <c r="G28" s="44"/>
      <c r="H28" s="42"/>
      <c r="I28" s="42"/>
      <c r="J28" s="42"/>
    </row>
    <row r="29" spans="2:45" ht="17.25" x14ac:dyDescent="0.25">
      <c r="B29" s="42"/>
      <c r="C29" s="42"/>
      <c r="D29" s="43"/>
      <c r="E29" s="276"/>
      <c r="F29" s="276"/>
      <c r="G29" s="276"/>
      <c r="H29" s="276"/>
      <c r="I29" s="48"/>
      <c r="J29" s="42"/>
    </row>
  </sheetData>
  <mergeCells count="49">
    <mergeCell ref="B13:B16"/>
    <mergeCell ref="E25:H25"/>
    <mergeCell ref="E27:H27"/>
    <mergeCell ref="E29:H29"/>
    <mergeCell ref="AM11:AN11"/>
    <mergeCell ref="AO11:AP11"/>
    <mergeCell ref="B17:AR17"/>
    <mergeCell ref="C19:J19"/>
    <mergeCell ref="C20:J20"/>
    <mergeCell ref="C21:D21"/>
    <mergeCell ref="H21:J21"/>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38" priority="4" operator="between">
      <formula>0.7</formula>
      <formula>1</formula>
    </cfRule>
    <cfRule type="cellIs" dxfId="37" priority="5" operator="between">
      <formula>0.51</formula>
      <formula>0.69</formula>
    </cfRule>
    <cfRule type="cellIs" dxfId="36" priority="6" operator="between">
      <formula>0</formula>
      <formula>0.5</formula>
    </cfRule>
  </conditionalFormatting>
  <conditionalFormatting sqref="AS14:AS16">
    <cfRule type="cellIs" dxfId="35" priority="1" operator="between">
      <formula>0.7</formula>
      <formula>1</formula>
    </cfRule>
    <cfRule type="cellIs" dxfId="34" priority="2" operator="between">
      <formula>0.51</formula>
      <formula>0.69</formula>
    </cfRule>
    <cfRule type="cellIs" dxfId="33" priority="3" operator="between">
      <formula>0</formula>
      <formula>0.5</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FF"/>
  </sheetPr>
  <dimension ref="A1:AS30"/>
  <sheetViews>
    <sheetView zoomScale="50" zoomScaleNormal="50" workbookViewId="0">
      <selection activeCell="F14" sqref="F14"/>
    </sheetView>
  </sheetViews>
  <sheetFormatPr baseColWidth="10" defaultColWidth="17.375" defaultRowHeight="15" customHeight="1" x14ac:dyDescent="0.25"/>
  <cols>
    <col min="1" max="1" width="4.375" style="1" customWidth="1"/>
    <col min="2" max="2" width="28.5" style="2" customWidth="1"/>
    <col min="3" max="3" width="31.5" style="2" customWidth="1"/>
    <col min="4" max="4" width="21.5" style="3" customWidth="1"/>
    <col min="5" max="7" width="21.5" style="2" customWidth="1"/>
    <col min="8" max="8" width="28.5" style="2" customWidth="1"/>
    <col min="9" max="9" width="52.375" style="2" customWidth="1"/>
    <col min="10" max="10" width="33.375" style="4" customWidth="1"/>
    <col min="11" max="42" width="14.375" style="1" customWidth="1"/>
    <col min="43" max="43" width="14.875" style="1" customWidth="1"/>
    <col min="44" max="45" width="15" style="1" customWidth="1"/>
    <col min="46" max="16384" width="17.375" style="1"/>
  </cols>
  <sheetData>
    <row r="1" spans="1:45" ht="18" thickBot="1" x14ac:dyDescent="0.3"/>
    <row r="2" spans="1: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B7" s="9"/>
      <c r="C7" s="9"/>
      <c r="D7" s="10"/>
      <c r="E7" s="9"/>
      <c r="F7" s="9"/>
      <c r="G7" s="9"/>
      <c r="H7" s="9"/>
      <c r="I7" s="9"/>
      <c r="J7" s="11"/>
      <c r="AR7" s="227"/>
      <c r="AS7" s="228"/>
    </row>
    <row r="8" spans="1: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135" x14ac:dyDescent="0.25">
      <c r="A13" s="55"/>
      <c r="B13" s="313" t="s">
        <v>406</v>
      </c>
      <c r="C13" s="191" t="s">
        <v>407</v>
      </c>
      <c r="D13" s="199">
        <v>0.97</v>
      </c>
      <c r="E13" s="194" t="s">
        <v>408</v>
      </c>
      <c r="F13" s="200" t="s">
        <v>409</v>
      </c>
      <c r="G13" s="222" t="s">
        <v>410</v>
      </c>
      <c r="H13" s="201" t="s">
        <v>411</v>
      </c>
      <c r="I13" s="202" t="s">
        <v>412</v>
      </c>
      <c r="J13" s="25" t="s">
        <v>413</v>
      </c>
      <c r="K13" s="169">
        <v>0</v>
      </c>
      <c r="L13" s="169">
        <v>0</v>
      </c>
      <c r="M13" s="169">
        <v>0</v>
      </c>
      <c r="N13" s="169">
        <v>0</v>
      </c>
      <c r="O13" s="169">
        <v>0</v>
      </c>
      <c r="P13" s="169">
        <v>0</v>
      </c>
      <c r="Q13" s="170">
        <f>K13+M13+O13</f>
        <v>0</v>
      </c>
      <c r="R13" s="170">
        <f>L13+N13+P13</f>
        <v>0</v>
      </c>
      <c r="S13" s="169">
        <v>0</v>
      </c>
      <c r="T13" s="169">
        <v>0</v>
      </c>
      <c r="U13" s="169">
        <v>0</v>
      </c>
      <c r="V13" s="169">
        <v>0</v>
      </c>
      <c r="W13" s="169">
        <v>0</v>
      </c>
      <c r="X13" s="169">
        <v>0</v>
      </c>
      <c r="Y13" s="170">
        <f>S13+U13+W13</f>
        <v>0</v>
      </c>
      <c r="Z13" s="170">
        <f>T13+V13+X13</f>
        <v>0</v>
      </c>
      <c r="AA13" s="169">
        <v>0</v>
      </c>
      <c r="AB13" s="169">
        <v>0</v>
      </c>
      <c r="AC13" s="169">
        <v>0</v>
      </c>
      <c r="AD13" s="169">
        <v>0</v>
      </c>
      <c r="AE13" s="171">
        <v>0</v>
      </c>
      <c r="AF13" s="171">
        <v>0</v>
      </c>
      <c r="AG13" s="170">
        <f>AA13+AC13+AE13</f>
        <v>0</v>
      </c>
      <c r="AH13" s="170">
        <f>AB13+AD13+AF13</f>
        <v>0</v>
      </c>
      <c r="AI13" s="169">
        <v>0</v>
      </c>
      <c r="AJ13" s="169">
        <v>0</v>
      </c>
      <c r="AK13" s="169">
        <v>0</v>
      </c>
      <c r="AL13" s="169">
        <v>0</v>
      </c>
      <c r="AM13" s="169">
        <v>0</v>
      </c>
      <c r="AN13" s="169">
        <v>0</v>
      </c>
      <c r="AO13" s="170">
        <f>AI13+AK13+AM13</f>
        <v>0</v>
      </c>
      <c r="AP13" s="170">
        <f>AJ13+AL13+AN13</f>
        <v>0</v>
      </c>
      <c r="AQ13" s="69">
        <f>Q13+Y13+AG13+AO13</f>
        <v>0</v>
      </c>
      <c r="AR13" s="172">
        <f>R13+Z13+AH13+AP13</f>
        <v>0</v>
      </c>
      <c r="AS13" s="173">
        <f t="shared" ref="AS13:AS17" si="0">IF(AND(AR13&gt;0,AQ13&gt;0),AR13/AQ13,0)</f>
        <v>0</v>
      </c>
    </row>
    <row r="14" spans="1:45" ht="195" x14ac:dyDescent="0.25">
      <c r="A14" s="55"/>
      <c r="B14" s="314"/>
      <c r="C14" s="191" t="s">
        <v>414</v>
      </c>
      <c r="D14" s="223">
        <v>1</v>
      </c>
      <c r="E14" s="224" t="s">
        <v>415</v>
      </c>
      <c r="F14" s="141" t="s">
        <v>416</v>
      </c>
      <c r="G14" s="34" t="s">
        <v>410</v>
      </c>
      <c r="H14" s="143" t="s">
        <v>417</v>
      </c>
      <c r="I14" s="144" t="s">
        <v>418</v>
      </c>
      <c r="J14" s="25" t="s">
        <v>413</v>
      </c>
      <c r="K14" s="169">
        <v>0</v>
      </c>
      <c r="L14" s="169">
        <v>0</v>
      </c>
      <c r="M14" s="169">
        <v>0</v>
      </c>
      <c r="N14" s="169">
        <v>0</v>
      </c>
      <c r="O14" s="169">
        <v>0</v>
      </c>
      <c r="P14" s="169">
        <v>0</v>
      </c>
      <c r="Q14" s="170">
        <f t="shared" ref="Q14:R17" si="1">K14+M14+O14</f>
        <v>0</v>
      </c>
      <c r="R14" s="170">
        <f t="shared" si="1"/>
        <v>0</v>
      </c>
      <c r="S14" s="169">
        <v>0</v>
      </c>
      <c r="T14" s="169">
        <v>0</v>
      </c>
      <c r="U14" s="169">
        <v>0</v>
      </c>
      <c r="V14" s="169">
        <v>0</v>
      </c>
      <c r="W14" s="169">
        <v>0</v>
      </c>
      <c r="X14" s="169">
        <v>0</v>
      </c>
      <c r="Y14" s="170">
        <f t="shared" ref="Y14:Z17" si="2">S14+U14+W14</f>
        <v>0</v>
      </c>
      <c r="Z14" s="170">
        <f t="shared" si="2"/>
        <v>0</v>
      </c>
      <c r="AA14" s="169">
        <v>0</v>
      </c>
      <c r="AB14" s="169">
        <v>0</v>
      </c>
      <c r="AC14" s="169">
        <v>0</v>
      </c>
      <c r="AD14" s="169">
        <v>0</v>
      </c>
      <c r="AE14" s="171">
        <v>0</v>
      </c>
      <c r="AF14" s="171">
        <v>0</v>
      </c>
      <c r="AG14" s="170">
        <f t="shared" ref="AG14:AH17" si="3">AA14+AC14+AE14</f>
        <v>0</v>
      </c>
      <c r="AH14" s="170">
        <f t="shared" si="3"/>
        <v>0</v>
      </c>
      <c r="AI14" s="169">
        <v>0</v>
      </c>
      <c r="AJ14" s="169">
        <v>0</v>
      </c>
      <c r="AK14" s="169">
        <v>0</v>
      </c>
      <c r="AL14" s="169">
        <v>0</v>
      </c>
      <c r="AM14" s="169">
        <v>0</v>
      </c>
      <c r="AN14" s="169">
        <v>0</v>
      </c>
      <c r="AO14" s="170">
        <f t="shared" ref="AO14:AP17" si="4">AI14+AK14+AM14</f>
        <v>0</v>
      </c>
      <c r="AP14" s="170">
        <f t="shared" si="4"/>
        <v>0</v>
      </c>
      <c r="AQ14" s="69">
        <f t="shared" ref="AQ14:AR17" si="5">Q14+Y14+AG14+AO14</f>
        <v>0</v>
      </c>
      <c r="AR14" s="172">
        <f t="shared" si="5"/>
        <v>0</v>
      </c>
      <c r="AS14" s="173">
        <f t="shared" si="0"/>
        <v>0</v>
      </c>
    </row>
    <row r="15" spans="1:45" ht="147" customHeight="1" x14ac:dyDescent="0.25">
      <c r="B15" s="315"/>
      <c r="C15" s="191" t="s">
        <v>419</v>
      </c>
      <c r="D15" s="199">
        <v>0.98</v>
      </c>
      <c r="E15" s="194" t="s">
        <v>420</v>
      </c>
      <c r="F15" s="200" t="s">
        <v>421</v>
      </c>
      <c r="G15" s="225" t="s">
        <v>422</v>
      </c>
      <c r="H15" s="143" t="s">
        <v>423</v>
      </c>
      <c r="I15" s="202" t="s">
        <v>424</v>
      </c>
      <c r="J15" s="25" t="s">
        <v>413</v>
      </c>
      <c r="K15" s="169">
        <v>0</v>
      </c>
      <c r="L15" s="169">
        <v>0</v>
      </c>
      <c r="M15" s="169">
        <v>0</v>
      </c>
      <c r="N15" s="169">
        <v>0</v>
      </c>
      <c r="O15" s="169">
        <v>0</v>
      </c>
      <c r="P15" s="169">
        <v>0</v>
      </c>
      <c r="Q15" s="170">
        <f t="shared" si="1"/>
        <v>0</v>
      </c>
      <c r="R15" s="170">
        <f t="shared" si="1"/>
        <v>0</v>
      </c>
      <c r="S15" s="169">
        <v>0</v>
      </c>
      <c r="T15" s="169">
        <v>0</v>
      </c>
      <c r="U15" s="169">
        <v>0</v>
      </c>
      <c r="V15" s="169">
        <v>0</v>
      </c>
      <c r="W15" s="169">
        <v>0</v>
      </c>
      <c r="X15" s="169">
        <v>0</v>
      </c>
      <c r="Y15" s="170">
        <f t="shared" si="2"/>
        <v>0</v>
      </c>
      <c r="Z15" s="170">
        <f t="shared" si="2"/>
        <v>0</v>
      </c>
      <c r="AA15" s="169">
        <v>0</v>
      </c>
      <c r="AB15" s="169">
        <v>0</v>
      </c>
      <c r="AC15" s="169">
        <v>0</v>
      </c>
      <c r="AD15" s="169">
        <v>0</v>
      </c>
      <c r="AE15" s="171">
        <v>0</v>
      </c>
      <c r="AF15" s="171">
        <v>0</v>
      </c>
      <c r="AG15" s="170">
        <f t="shared" si="3"/>
        <v>0</v>
      </c>
      <c r="AH15" s="170">
        <f t="shared" si="3"/>
        <v>0</v>
      </c>
      <c r="AI15" s="169">
        <v>0</v>
      </c>
      <c r="AJ15" s="169">
        <v>0</v>
      </c>
      <c r="AK15" s="169">
        <v>0</v>
      </c>
      <c r="AL15" s="169">
        <v>0</v>
      </c>
      <c r="AM15" s="169">
        <v>0</v>
      </c>
      <c r="AN15" s="169">
        <v>0</v>
      </c>
      <c r="AO15" s="170">
        <f t="shared" si="4"/>
        <v>0</v>
      </c>
      <c r="AP15" s="170">
        <f t="shared" si="4"/>
        <v>0</v>
      </c>
      <c r="AQ15" s="69">
        <f t="shared" si="5"/>
        <v>0</v>
      </c>
      <c r="AR15" s="172">
        <f t="shared" si="5"/>
        <v>0</v>
      </c>
      <c r="AS15" s="173">
        <f t="shared" si="0"/>
        <v>0</v>
      </c>
    </row>
    <row r="16" spans="1:45" ht="23.25" hidden="1" x14ac:dyDescent="0.25">
      <c r="B16" s="191"/>
      <c r="C16" s="191"/>
      <c r="D16" s="20"/>
      <c r="E16" s="192"/>
      <c r="F16" s="21"/>
      <c r="G16" s="203"/>
      <c r="H16" s="193"/>
      <c r="I16" s="195"/>
      <c r="J16" s="25"/>
      <c r="K16" s="169">
        <v>0</v>
      </c>
      <c r="L16" s="169">
        <v>0</v>
      </c>
      <c r="M16" s="169">
        <v>0</v>
      </c>
      <c r="N16" s="169">
        <v>0</v>
      </c>
      <c r="O16" s="169">
        <v>0</v>
      </c>
      <c r="P16" s="169">
        <v>0</v>
      </c>
      <c r="Q16" s="178">
        <f t="shared" si="1"/>
        <v>0</v>
      </c>
      <c r="R16" s="178">
        <f t="shared" si="1"/>
        <v>0</v>
      </c>
      <c r="S16" s="169">
        <v>0</v>
      </c>
      <c r="T16" s="169">
        <v>0</v>
      </c>
      <c r="U16" s="169">
        <v>0</v>
      </c>
      <c r="V16" s="169">
        <v>0</v>
      </c>
      <c r="W16" s="169">
        <v>0</v>
      </c>
      <c r="X16" s="169">
        <v>0</v>
      </c>
      <c r="Y16" s="178">
        <f t="shared" si="2"/>
        <v>0</v>
      </c>
      <c r="Z16" s="178">
        <f t="shared" si="2"/>
        <v>0</v>
      </c>
      <c r="AA16" s="169">
        <v>0</v>
      </c>
      <c r="AB16" s="169">
        <v>0</v>
      </c>
      <c r="AC16" s="169">
        <v>0</v>
      </c>
      <c r="AD16" s="169">
        <v>0</v>
      </c>
      <c r="AE16" s="171">
        <v>0</v>
      </c>
      <c r="AF16" s="171">
        <v>0</v>
      </c>
      <c r="AG16" s="178">
        <f t="shared" si="3"/>
        <v>0</v>
      </c>
      <c r="AH16" s="178">
        <f t="shared" si="3"/>
        <v>0</v>
      </c>
      <c r="AI16" s="169">
        <v>0</v>
      </c>
      <c r="AJ16" s="169">
        <v>0</v>
      </c>
      <c r="AK16" s="169">
        <v>0</v>
      </c>
      <c r="AL16" s="169">
        <v>0</v>
      </c>
      <c r="AM16" s="169">
        <v>0</v>
      </c>
      <c r="AN16" s="169">
        <v>0</v>
      </c>
      <c r="AO16" s="178">
        <f t="shared" si="4"/>
        <v>0</v>
      </c>
      <c r="AP16" s="178">
        <f t="shared" si="4"/>
        <v>0</v>
      </c>
      <c r="AQ16" s="179">
        <f t="shared" si="5"/>
        <v>0</v>
      </c>
      <c r="AR16" s="180">
        <f t="shared" si="5"/>
        <v>0</v>
      </c>
      <c r="AS16" s="173">
        <f t="shared" si="0"/>
        <v>0</v>
      </c>
    </row>
    <row r="17" spans="2:45" ht="23.25" hidden="1" x14ac:dyDescent="0.25">
      <c r="B17" s="191"/>
      <c r="C17" s="191"/>
      <c r="D17" s="20"/>
      <c r="E17" s="192"/>
      <c r="F17" s="21"/>
      <c r="G17" s="203"/>
      <c r="H17" s="193"/>
      <c r="I17" s="195"/>
      <c r="J17" s="25"/>
      <c r="K17" s="169">
        <v>0</v>
      </c>
      <c r="L17" s="169">
        <v>0</v>
      </c>
      <c r="M17" s="169">
        <v>0</v>
      </c>
      <c r="N17" s="169">
        <v>0</v>
      </c>
      <c r="O17" s="169">
        <v>0</v>
      </c>
      <c r="P17" s="169">
        <v>0</v>
      </c>
      <c r="Q17" s="178">
        <f t="shared" si="1"/>
        <v>0</v>
      </c>
      <c r="R17" s="178">
        <f t="shared" si="1"/>
        <v>0</v>
      </c>
      <c r="S17" s="169">
        <v>0</v>
      </c>
      <c r="T17" s="169">
        <v>0</v>
      </c>
      <c r="U17" s="169">
        <v>0</v>
      </c>
      <c r="V17" s="169">
        <v>0</v>
      </c>
      <c r="W17" s="169">
        <v>0</v>
      </c>
      <c r="X17" s="169">
        <v>0</v>
      </c>
      <c r="Y17" s="178">
        <f t="shared" si="2"/>
        <v>0</v>
      </c>
      <c r="Z17" s="178">
        <f t="shared" si="2"/>
        <v>0</v>
      </c>
      <c r="AA17" s="169">
        <v>0</v>
      </c>
      <c r="AB17" s="169">
        <v>0</v>
      </c>
      <c r="AC17" s="169">
        <v>0</v>
      </c>
      <c r="AD17" s="169">
        <v>0</v>
      </c>
      <c r="AE17" s="171">
        <v>0</v>
      </c>
      <c r="AF17" s="171">
        <v>0</v>
      </c>
      <c r="AG17" s="178">
        <f t="shared" si="3"/>
        <v>0</v>
      </c>
      <c r="AH17" s="178">
        <f t="shared" si="3"/>
        <v>0</v>
      </c>
      <c r="AI17" s="169">
        <v>0</v>
      </c>
      <c r="AJ17" s="169">
        <v>0</v>
      </c>
      <c r="AK17" s="169">
        <v>0</v>
      </c>
      <c r="AL17" s="169">
        <v>0</v>
      </c>
      <c r="AM17" s="169">
        <v>0</v>
      </c>
      <c r="AN17" s="169">
        <v>0</v>
      </c>
      <c r="AO17" s="178">
        <f t="shared" si="4"/>
        <v>0</v>
      </c>
      <c r="AP17" s="178">
        <f t="shared" si="4"/>
        <v>0</v>
      </c>
      <c r="AQ17" s="179">
        <f t="shared" si="5"/>
        <v>0</v>
      </c>
      <c r="AR17" s="180">
        <f t="shared" si="5"/>
        <v>0</v>
      </c>
      <c r="AS17" s="173">
        <f t="shared" si="0"/>
        <v>0</v>
      </c>
    </row>
    <row r="18" spans="2:45" ht="23.25" x14ac:dyDescent="0.25">
      <c r="B18" s="262" t="s">
        <v>60</v>
      </c>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4"/>
      <c r="AS18" s="41">
        <f>AVERAGE(AS13:AS17)</f>
        <v>0</v>
      </c>
    </row>
    <row r="19" spans="2:45" ht="17.25" x14ac:dyDescent="0.25">
      <c r="B19" s="42"/>
      <c r="C19" s="42"/>
      <c r="D19" s="43"/>
      <c r="E19" s="42"/>
      <c r="F19" s="42"/>
      <c r="G19" s="42"/>
      <c r="H19" s="42"/>
      <c r="I19" s="42"/>
      <c r="J19" s="44"/>
    </row>
    <row r="20" spans="2:45" ht="15.75" x14ac:dyDescent="0.25">
      <c r="B20" s="45" t="s">
        <v>61</v>
      </c>
      <c r="C20" s="265"/>
      <c r="D20" s="266"/>
      <c r="E20" s="266"/>
      <c r="F20" s="266"/>
      <c r="G20" s="266"/>
      <c r="H20" s="266"/>
      <c r="I20" s="266"/>
      <c r="J20" s="267"/>
    </row>
    <row r="21" spans="2:45" ht="17.25" x14ac:dyDescent="0.25">
      <c r="B21" s="42"/>
      <c r="C21" s="268"/>
      <c r="D21" s="268"/>
      <c r="E21" s="268"/>
      <c r="F21" s="268"/>
      <c r="G21" s="268"/>
      <c r="H21" s="268"/>
      <c r="I21" s="268"/>
      <c r="J21" s="268"/>
    </row>
    <row r="22" spans="2:45" ht="17.25" x14ac:dyDescent="0.25">
      <c r="B22" s="46" t="s">
        <v>62</v>
      </c>
      <c r="C22" s="269" t="s">
        <v>362</v>
      </c>
      <c r="D22" s="270"/>
      <c r="E22" s="42"/>
      <c r="F22" s="42"/>
      <c r="G22" s="47" t="s">
        <v>64</v>
      </c>
      <c r="H22" s="271" t="s">
        <v>363</v>
      </c>
      <c r="I22" s="272"/>
      <c r="J22" s="272"/>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42"/>
      <c r="F25" s="42"/>
      <c r="G25" s="42"/>
      <c r="H25" s="42"/>
      <c r="I25" s="42"/>
      <c r="J25" s="44"/>
    </row>
    <row r="26" spans="2:45" ht="17.25" x14ac:dyDescent="0.25">
      <c r="B26" s="42"/>
      <c r="C26" s="42"/>
      <c r="D26" s="43"/>
      <c r="E26" s="276"/>
      <c r="F26" s="276"/>
      <c r="G26" s="276"/>
      <c r="H26" s="276"/>
      <c r="I26" s="48"/>
      <c r="J26" s="42"/>
    </row>
    <row r="27" spans="2:45" ht="17.25" x14ac:dyDescent="0.25">
      <c r="B27" s="42"/>
      <c r="C27" s="42"/>
      <c r="D27" s="43"/>
      <c r="E27" s="42"/>
      <c r="F27" s="42"/>
      <c r="G27" s="44"/>
      <c r="H27" s="42"/>
      <c r="I27" s="42"/>
      <c r="J27" s="42"/>
    </row>
    <row r="28" spans="2:45" ht="17.25" x14ac:dyDescent="0.25">
      <c r="B28" s="42"/>
      <c r="C28" s="42"/>
      <c r="D28" s="43"/>
      <c r="E28" s="276"/>
      <c r="F28" s="276"/>
      <c r="G28" s="276"/>
      <c r="H28" s="276"/>
      <c r="I28" s="48"/>
      <c r="J28" s="42"/>
    </row>
    <row r="29" spans="2:45" ht="17.25" x14ac:dyDescent="0.25">
      <c r="B29" s="42"/>
      <c r="C29" s="42"/>
      <c r="D29" s="43"/>
      <c r="E29" s="42"/>
      <c r="F29" s="42"/>
      <c r="G29" s="44"/>
      <c r="H29" s="42"/>
      <c r="I29" s="42"/>
      <c r="J29" s="42"/>
    </row>
    <row r="30" spans="2:45" ht="17.25" x14ac:dyDescent="0.25">
      <c r="B30" s="42"/>
      <c r="C30" s="42"/>
      <c r="D30" s="43"/>
      <c r="E30" s="276"/>
      <c r="F30" s="276"/>
      <c r="G30" s="276"/>
      <c r="H30" s="276"/>
      <c r="I30" s="48"/>
      <c r="J30" s="42"/>
    </row>
  </sheetData>
  <mergeCells count="49">
    <mergeCell ref="B13:B15"/>
    <mergeCell ref="E26:H26"/>
    <mergeCell ref="E28:H28"/>
    <mergeCell ref="E30:H30"/>
    <mergeCell ref="AM11:AN11"/>
    <mergeCell ref="AO11:AP11"/>
    <mergeCell ref="B18:AR18"/>
    <mergeCell ref="C20:J20"/>
    <mergeCell ref="C21:J21"/>
    <mergeCell ref="C22:D22"/>
    <mergeCell ref="H22:J22"/>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32" priority="4" operator="between">
      <formula>0.7</formula>
      <formula>1</formula>
    </cfRule>
    <cfRule type="cellIs" dxfId="31" priority="5" operator="between">
      <formula>0.51</formula>
      <formula>0.69</formula>
    </cfRule>
    <cfRule type="cellIs" dxfId="30" priority="6" operator="between">
      <formula>0</formula>
      <formula>0.5</formula>
    </cfRule>
  </conditionalFormatting>
  <conditionalFormatting sqref="AS14:AS17">
    <cfRule type="cellIs" dxfId="29" priority="1" operator="between">
      <formula>0.7</formula>
      <formula>1</formula>
    </cfRule>
    <cfRule type="cellIs" dxfId="28" priority="2" operator="between">
      <formula>0.51</formula>
      <formula>0.69</formula>
    </cfRule>
    <cfRule type="cellIs" dxfId="27" priority="3" operator="between">
      <formula>0</formula>
      <formula>0.5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S29"/>
  <sheetViews>
    <sheetView tabSelected="1" topLeftCell="AC1" zoomScale="60" zoomScaleNormal="60" workbookViewId="0">
      <selection activeCell="D13" sqref="D13"/>
    </sheetView>
  </sheetViews>
  <sheetFormatPr baseColWidth="10" defaultColWidth="17.375" defaultRowHeight="15" customHeight="1" x14ac:dyDescent="0.25"/>
  <cols>
    <col min="1" max="1" width="3.5" style="1" customWidth="1"/>
    <col min="2"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1:45" ht="18" thickBot="1" x14ac:dyDescent="0.3"/>
    <row r="2" spans="1: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B7" s="9"/>
      <c r="C7" s="9"/>
      <c r="D7" s="10"/>
      <c r="E7" s="9"/>
      <c r="F7" s="9"/>
      <c r="G7" s="9"/>
      <c r="H7" s="9"/>
      <c r="I7" s="9"/>
      <c r="J7" s="11"/>
      <c r="AR7" s="227"/>
      <c r="AS7" s="228"/>
    </row>
    <row r="8" spans="1: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360" customHeight="1" x14ac:dyDescent="0.25">
      <c r="A13" s="55"/>
      <c r="B13" s="273" t="s">
        <v>425</v>
      </c>
      <c r="C13" s="18" t="s">
        <v>426</v>
      </c>
      <c r="D13" s="36">
        <v>1</v>
      </c>
      <c r="E13" s="37" t="s">
        <v>427</v>
      </c>
      <c r="F13" s="21" t="s">
        <v>428</v>
      </c>
      <c r="G13" s="174">
        <v>1</v>
      </c>
      <c r="H13" s="23" t="s">
        <v>429</v>
      </c>
      <c r="I13" s="24" t="s">
        <v>430</v>
      </c>
      <c r="J13" s="50" t="s">
        <v>431</v>
      </c>
      <c r="K13" s="177">
        <v>1</v>
      </c>
      <c r="L13" s="169">
        <v>0</v>
      </c>
      <c r="M13" s="177">
        <v>1</v>
      </c>
      <c r="N13" s="169">
        <v>0</v>
      </c>
      <c r="O13" s="177">
        <v>1</v>
      </c>
      <c r="P13" s="169">
        <v>0</v>
      </c>
      <c r="Q13" s="176">
        <v>1</v>
      </c>
      <c r="R13" s="170">
        <f>L13+N13+P13</f>
        <v>0</v>
      </c>
      <c r="S13" s="177">
        <v>1</v>
      </c>
      <c r="T13" s="169">
        <v>0</v>
      </c>
      <c r="U13" s="177">
        <v>1</v>
      </c>
      <c r="V13" s="169">
        <v>0</v>
      </c>
      <c r="W13" s="177">
        <v>1</v>
      </c>
      <c r="X13" s="169">
        <v>0</v>
      </c>
      <c r="Y13" s="176">
        <v>1</v>
      </c>
      <c r="Z13" s="170">
        <f>T13+V13+X13</f>
        <v>0</v>
      </c>
      <c r="AA13" s="177">
        <v>1</v>
      </c>
      <c r="AB13" s="169">
        <v>0</v>
      </c>
      <c r="AC13" s="177">
        <v>1</v>
      </c>
      <c r="AD13" s="169">
        <v>0</v>
      </c>
      <c r="AE13" s="204">
        <v>1</v>
      </c>
      <c r="AF13" s="171">
        <v>0</v>
      </c>
      <c r="AG13" s="176">
        <v>1</v>
      </c>
      <c r="AH13" s="170">
        <f>AB13+AD13+AF13</f>
        <v>0</v>
      </c>
      <c r="AI13" s="177">
        <v>1</v>
      </c>
      <c r="AJ13" s="169">
        <v>0</v>
      </c>
      <c r="AK13" s="177">
        <v>1</v>
      </c>
      <c r="AL13" s="169">
        <v>0</v>
      </c>
      <c r="AM13" s="177">
        <v>1</v>
      </c>
      <c r="AN13" s="169">
        <v>0</v>
      </c>
      <c r="AO13" s="176">
        <v>1</v>
      </c>
      <c r="AP13" s="170">
        <f>AJ13+AL13+AN13</f>
        <v>0</v>
      </c>
      <c r="AQ13" s="176">
        <v>1</v>
      </c>
      <c r="AR13" s="172">
        <f>R13+Z13+AH13+AP13</f>
        <v>0</v>
      </c>
      <c r="AS13" s="173">
        <f t="shared" ref="AS13:AS16" si="0">IF(AND(AR13&gt;0,AQ13&gt;0),AR13/AQ13,0)</f>
        <v>0</v>
      </c>
    </row>
    <row r="14" spans="1:45" ht="195" customHeight="1" x14ac:dyDescent="0.25">
      <c r="B14" s="274"/>
      <c r="C14" s="18" t="s">
        <v>432</v>
      </c>
      <c r="D14" s="36">
        <v>1</v>
      </c>
      <c r="E14" s="37" t="s">
        <v>433</v>
      </c>
      <c r="F14" s="21" t="s">
        <v>434</v>
      </c>
      <c r="G14" s="174">
        <v>1</v>
      </c>
      <c r="H14" s="23" t="s">
        <v>435</v>
      </c>
      <c r="I14" s="24" t="s">
        <v>511</v>
      </c>
      <c r="J14" s="50" t="s">
        <v>431</v>
      </c>
      <c r="K14" s="177">
        <v>1</v>
      </c>
      <c r="L14" s="169">
        <v>0</v>
      </c>
      <c r="M14" s="177">
        <v>1</v>
      </c>
      <c r="N14" s="169">
        <v>0</v>
      </c>
      <c r="O14" s="177">
        <v>1</v>
      </c>
      <c r="P14" s="169">
        <v>0</v>
      </c>
      <c r="Q14" s="176">
        <v>1</v>
      </c>
      <c r="R14" s="170">
        <f t="shared" ref="R14:R16" si="1">L14+N14+P14</f>
        <v>0</v>
      </c>
      <c r="S14" s="177">
        <v>1</v>
      </c>
      <c r="T14" s="169">
        <v>0</v>
      </c>
      <c r="U14" s="177">
        <v>1</v>
      </c>
      <c r="V14" s="169">
        <v>0</v>
      </c>
      <c r="W14" s="177">
        <v>1</v>
      </c>
      <c r="X14" s="169">
        <v>0</v>
      </c>
      <c r="Y14" s="176">
        <v>1</v>
      </c>
      <c r="Z14" s="170">
        <f t="shared" ref="Z14:Z16" si="2">T14+V14+X14</f>
        <v>0</v>
      </c>
      <c r="AA14" s="177">
        <v>1</v>
      </c>
      <c r="AB14" s="169">
        <v>0</v>
      </c>
      <c r="AC14" s="177">
        <v>1</v>
      </c>
      <c r="AD14" s="169">
        <v>0</v>
      </c>
      <c r="AE14" s="204">
        <v>1</v>
      </c>
      <c r="AF14" s="171">
        <v>0</v>
      </c>
      <c r="AG14" s="176">
        <v>1</v>
      </c>
      <c r="AH14" s="170">
        <f t="shared" ref="AH14:AH16" si="3">AB14+AD14+AF14</f>
        <v>0</v>
      </c>
      <c r="AI14" s="177">
        <v>1</v>
      </c>
      <c r="AJ14" s="169">
        <v>0</v>
      </c>
      <c r="AK14" s="177">
        <v>1</v>
      </c>
      <c r="AL14" s="169">
        <v>0</v>
      </c>
      <c r="AM14" s="177">
        <v>1</v>
      </c>
      <c r="AN14" s="169">
        <v>0</v>
      </c>
      <c r="AO14" s="176">
        <v>1</v>
      </c>
      <c r="AP14" s="170">
        <f t="shared" ref="AP14:AP16" si="4">AJ14+AL14+AN14</f>
        <v>0</v>
      </c>
      <c r="AQ14" s="176">
        <v>1</v>
      </c>
      <c r="AR14" s="172">
        <f t="shared" ref="AR14:AR16" si="5">R14+Z14+AH14+AP14</f>
        <v>0</v>
      </c>
      <c r="AS14" s="173">
        <f t="shared" si="0"/>
        <v>0</v>
      </c>
    </row>
    <row r="15" spans="1:45" ht="195" customHeight="1" x14ac:dyDescent="0.25">
      <c r="B15" s="274"/>
      <c r="C15" s="18" t="s">
        <v>436</v>
      </c>
      <c r="D15" s="36">
        <v>1</v>
      </c>
      <c r="E15" s="37" t="s">
        <v>437</v>
      </c>
      <c r="F15" s="21" t="s">
        <v>438</v>
      </c>
      <c r="G15" s="174">
        <v>0.95</v>
      </c>
      <c r="H15" s="23" t="s">
        <v>439</v>
      </c>
      <c r="I15" s="24" t="s">
        <v>510</v>
      </c>
      <c r="J15" s="50" t="s">
        <v>431</v>
      </c>
      <c r="K15" s="177">
        <v>0.95</v>
      </c>
      <c r="L15" s="169">
        <v>0</v>
      </c>
      <c r="M15" s="177">
        <v>0.95</v>
      </c>
      <c r="N15" s="169">
        <v>0</v>
      </c>
      <c r="O15" s="177">
        <v>0.95</v>
      </c>
      <c r="P15" s="169">
        <v>0</v>
      </c>
      <c r="Q15" s="176">
        <v>0.95</v>
      </c>
      <c r="R15" s="170">
        <f t="shared" si="1"/>
        <v>0</v>
      </c>
      <c r="S15" s="177">
        <v>0.95</v>
      </c>
      <c r="T15" s="169">
        <v>0</v>
      </c>
      <c r="U15" s="177">
        <v>0.95</v>
      </c>
      <c r="V15" s="169">
        <v>0</v>
      </c>
      <c r="W15" s="177">
        <v>0.95</v>
      </c>
      <c r="X15" s="169">
        <v>0</v>
      </c>
      <c r="Y15" s="176">
        <v>0.95</v>
      </c>
      <c r="Z15" s="170">
        <f t="shared" si="2"/>
        <v>0</v>
      </c>
      <c r="AA15" s="177">
        <v>0.95</v>
      </c>
      <c r="AB15" s="169">
        <v>0</v>
      </c>
      <c r="AC15" s="177">
        <v>0.95</v>
      </c>
      <c r="AD15" s="169">
        <v>0</v>
      </c>
      <c r="AE15" s="204">
        <v>0.95</v>
      </c>
      <c r="AF15" s="171">
        <v>0</v>
      </c>
      <c r="AG15" s="176">
        <v>0.95</v>
      </c>
      <c r="AH15" s="170">
        <f t="shared" si="3"/>
        <v>0</v>
      </c>
      <c r="AI15" s="177">
        <v>0.95</v>
      </c>
      <c r="AJ15" s="169">
        <v>0</v>
      </c>
      <c r="AK15" s="177">
        <v>0.95</v>
      </c>
      <c r="AL15" s="169">
        <v>0</v>
      </c>
      <c r="AM15" s="177">
        <v>0.95</v>
      </c>
      <c r="AN15" s="169">
        <v>0</v>
      </c>
      <c r="AO15" s="176">
        <v>0.95</v>
      </c>
      <c r="AP15" s="170">
        <f t="shared" si="4"/>
        <v>0</v>
      </c>
      <c r="AQ15" s="176">
        <v>0.95</v>
      </c>
      <c r="AR15" s="172">
        <f t="shared" si="5"/>
        <v>0</v>
      </c>
      <c r="AS15" s="173">
        <f t="shared" si="0"/>
        <v>0</v>
      </c>
    </row>
    <row r="16" spans="1:45" ht="195" customHeight="1" x14ac:dyDescent="0.25">
      <c r="A16" s="55"/>
      <c r="B16" s="275"/>
      <c r="C16" s="18" t="s">
        <v>440</v>
      </c>
      <c r="D16" s="36">
        <v>1</v>
      </c>
      <c r="E16" s="37" t="s">
        <v>441</v>
      </c>
      <c r="F16" s="21" t="s">
        <v>442</v>
      </c>
      <c r="G16" s="174">
        <v>0.9</v>
      </c>
      <c r="H16" s="205" t="s">
        <v>443</v>
      </c>
      <c r="I16" s="63" t="s">
        <v>509</v>
      </c>
      <c r="J16" s="138" t="s">
        <v>431</v>
      </c>
      <c r="K16" s="177">
        <v>0.9</v>
      </c>
      <c r="L16" s="169">
        <v>0</v>
      </c>
      <c r="M16" s="177">
        <v>0.9</v>
      </c>
      <c r="N16" s="169">
        <v>0</v>
      </c>
      <c r="O16" s="177">
        <v>0.9</v>
      </c>
      <c r="P16" s="169">
        <v>0</v>
      </c>
      <c r="Q16" s="176">
        <v>0.9</v>
      </c>
      <c r="R16" s="178">
        <f t="shared" si="1"/>
        <v>0</v>
      </c>
      <c r="S16" s="177">
        <v>0.9</v>
      </c>
      <c r="T16" s="169">
        <v>0</v>
      </c>
      <c r="U16" s="177">
        <v>0.9</v>
      </c>
      <c r="V16" s="169">
        <v>0</v>
      </c>
      <c r="W16" s="177">
        <v>0.9</v>
      </c>
      <c r="X16" s="169">
        <v>0</v>
      </c>
      <c r="Y16" s="176">
        <v>0.9</v>
      </c>
      <c r="Z16" s="178">
        <f t="shared" si="2"/>
        <v>0</v>
      </c>
      <c r="AA16" s="177">
        <v>0.9</v>
      </c>
      <c r="AB16" s="169">
        <v>0</v>
      </c>
      <c r="AC16" s="177">
        <v>0.9</v>
      </c>
      <c r="AD16" s="169">
        <v>0</v>
      </c>
      <c r="AE16" s="204">
        <v>0.9</v>
      </c>
      <c r="AF16" s="171">
        <v>0</v>
      </c>
      <c r="AG16" s="176">
        <v>0.9</v>
      </c>
      <c r="AH16" s="178">
        <f t="shared" si="3"/>
        <v>0</v>
      </c>
      <c r="AI16" s="177">
        <v>0.9</v>
      </c>
      <c r="AJ16" s="169">
        <v>0</v>
      </c>
      <c r="AK16" s="177">
        <v>0.9</v>
      </c>
      <c r="AL16" s="169">
        <v>0</v>
      </c>
      <c r="AM16" s="177">
        <v>0.9</v>
      </c>
      <c r="AN16" s="169">
        <v>0</v>
      </c>
      <c r="AO16" s="176">
        <v>0.9</v>
      </c>
      <c r="AP16" s="178">
        <f t="shared" si="4"/>
        <v>0</v>
      </c>
      <c r="AQ16" s="176">
        <v>0.9</v>
      </c>
      <c r="AR16" s="180">
        <f t="shared" si="5"/>
        <v>0</v>
      </c>
      <c r="AS16" s="173">
        <f t="shared" si="0"/>
        <v>0</v>
      </c>
    </row>
    <row r="17" spans="2:45" ht="23.25" x14ac:dyDescent="0.25">
      <c r="B17" s="262" t="s">
        <v>60</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41">
        <f>AVERAGE(AS13:AS16)</f>
        <v>0</v>
      </c>
    </row>
    <row r="18" spans="2:45" ht="17.25" x14ac:dyDescent="0.25">
      <c r="B18" s="42"/>
      <c r="C18" s="42"/>
      <c r="D18" s="43"/>
      <c r="E18" s="42"/>
      <c r="F18" s="42"/>
      <c r="G18" s="42"/>
      <c r="H18" s="42"/>
      <c r="I18" s="42"/>
      <c r="J18" s="44"/>
    </row>
    <row r="19" spans="2:45" ht="15.75" x14ac:dyDescent="0.25">
      <c r="B19" s="45" t="s">
        <v>61</v>
      </c>
      <c r="C19" s="265"/>
      <c r="D19" s="266"/>
      <c r="E19" s="266"/>
      <c r="F19" s="266"/>
      <c r="G19" s="266"/>
      <c r="H19" s="266"/>
      <c r="I19" s="266"/>
      <c r="J19" s="267"/>
    </row>
    <row r="20" spans="2:45" ht="17.25" x14ac:dyDescent="0.25">
      <c r="B20" s="42"/>
      <c r="C20" s="268"/>
      <c r="D20" s="268"/>
      <c r="E20" s="268"/>
      <c r="F20" s="268"/>
      <c r="G20" s="268"/>
      <c r="H20" s="268"/>
      <c r="I20" s="268"/>
      <c r="J20" s="268"/>
    </row>
    <row r="21" spans="2:45" ht="17.25" x14ac:dyDescent="0.25">
      <c r="B21" s="46" t="s">
        <v>62</v>
      </c>
      <c r="C21" s="269"/>
      <c r="D21" s="270"/>
      <c r="E21" s="42"/>
      <c r="F21" s="42"/>
      <c r="G21" s="47" t="s">
        <v>64</v>
      </c>
      <c r="H21" s="271" t="s">
        <v>142</v>
      </c>
      <c r="I21" s="272"/>
      <c r="J21" s="272"/>
    </row>
    <row r="22" spans="2:45" ht="17.25" x14ac:dyDescent="0.25">
      <c r="B22" s="42"/>
      <c r="C22" s="42"/>
      <c r="D22" s="43"/>
      <c r="E22" s="42"/>
      <c r="F22" s="42"/>
      <c r="G22" s="42"/>
      <c r="H22" s="42"/>
      <c r="I22" s="42"/>
      <c r="J22" s="44"/>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276"/>
      <c r="F25" s="276"/>
      <c r="G25" s="276"/>
      <c r="H25" s="276"/>
      <c r="I25" s="48"/>
      <c r="J25" s="42"/>
    </row>
    <row r="26" spans="2:45" ht="17.25" x14ac:dyDescent="0.25">
      <c r="B26" s="42"/>
      <c r="C26" s="42"/>
      <c r="D26" s="43"/>
      <c r="E26" s="42"/>
      <c r="F26" s="42"/>
      <c r="G26" s="44"/>
      <c r="H26" s="42"/>
      <c r="I26" s="42"/>
      <c r="J26" s="42"/>
    </row>
    <row r="27" spans="2:45" ht="17.25" x14ac:dyDescent="0.25">
      <c r="B27" s="42"/>
      <c r="C27" s="42"/>
      <c r="D27" s="43"/>
      <c r="E27" s="276"/>
      <c r="F27" s="276"/>
      <c r="G27" s="276"/>
      <c r="H27" s="276"/>
      <c r="I27" s="48"/>
      <c r="J27" s="42"/>
    </row>
    <row r="28" spans="2:45" ht="17.25" x14ac:dyDescent="0.25">
      <c r="B28" s="42"/>
      <c r="C28" s="42"/>
      <c r="D28" s="43"/>
      <c r="E28" s="42"/>
      <c r="F28" s="42"/>
      <c r="G28" s="44"/>
      <c r="H28" s="42"/>
      <c r="I28" s="42"/>
      <c r="J28" s="42"/>
    </row>
    <row r="29" spans="2:45" ht="17.25" x14ac:dyDescent="0.25">
      <c r="B29" s="42"/>
      <c r="C29" s="42"/>
      <c r="D29" s="43"/>
      <c r="E29" s="276"/>
      <c r="F29" s="276"/>
      <c r="G29" s="276"/>
      <c r="H29" s="276"/>
      <c r="I29" s="48"/>
      <c r="J29" s="42"/>
    </row>
  </sheetData>
  <mergeCells count="49">
    <mergeCell ref="B13:B16"/>
    <mergeCell ref="E25:H25"/>
    <mergeCell ref="E27:H27"/>
    <mergeCell ref="E29:H29"/>
    <mergeCell ref="AM11:AN11"/>
    <mergeCell ref="AO11:AP11"/>
    <mergeCell ref="B17:AR17"/>
    <mergeCell ref="C19:J19"/>
    <mergeCell ref="C20:J20"/>
    <mergeCell ref="C21:D21"/>
    <mergeCell ref="H21:J21"/>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26" priority="4" operator="between">
      <formula>0.7</formula>
      <formula>1</formula>
    </cfRule>
    <cfRule type="cellIs" dxfId="25" priority="5" operator="between">
      <formula>0.51</formula>
      <formula>0.69</formula>
    </cfRule>
    <cfRule type="cellIs" dxfId="24" priority="6" operator="between">
      <formula>0</formula>
      <formula>0.5</formula>
    </cfRule>
  </conditionalFormatting>
  <conditionalFormatting sqref="AS14:AS16">
    <cfRule type="cellIs" dxfId="23" priority="1" operator="between">
      <formula>0.7</formula>
      <formula>1</formula>
    </cfRule>
    <cfRule type="cellIs" dxfId="22" priority="2" operator="between">
      <formula>0.51</formula>
      <formula>0.69</formula>
    </cfRule>
    <cfRule type="cellIs" dxfId="21" priority="3" operator="between">
      <formula>0</formula>
      <formula>0.5</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B1:AS27"/>
  <sheetViews>
    <sheetView zoomScale="50" zoomScaleNormal="50" workbookViewId="0">
      <selection activeCell="G28" sqref="G28"/>
    </sheetView>
  </sheetViews>
  <sheetFormatPr baseColWidth="10" defaultColWidth="17.375" defaultRowHeight="15" customHeight="1" x14ac:dyDescent="0.25"/>
  <cols>
    <col min="1" max="1" width="4.375" style="1" customWidth="1"/>
    <col min="2"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300" t="s">
        <v>8</v>
      </c>
      <c r="D9" s="300" t="s">
        <v>9</v>
      </c>
      <c r="E9" s="300" t="s">
        <v>10</v>
      </c>
      <c r="F9" s="300" t="s">
        <v>11</v>
      </c>
      <c r="G9" s="300" t="s">
        <v>12</v>
      </c>
      <c r="H9" s="300" t="s">
        <v>13</v>
      </c>
      <c r="I9" s="300" t="s">
        <v>14</v>
      </c>
      <c r="J9" s="300"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135" x14ac:dyDescent="0.25">
      <c r="B13" s="18" t="s">
        <v>444</v>
      </c>
      <c r="C13" s="206" t="s">
        <v>445</v>
      </c>
      <c r="D13" s="207">
        <v>8</v>
      </c>
      <c r="E13" s="208" t="s">
        <v>446</v>
      </c>
      <c r="F13" s="208" t="s">
        <v>447</v>
      </c>
      <c r="G13" s="209" t="s">
        <v>56</v>
      </c>
      <c r="H13" s="210" t="s">
        <v>448</v>
      </c>
      <c r="I13" s="35" t="s">
        <v>449</v>
      </c>
      <c r="J13" s="210" t="s">
        <v>450</v>
      </c>
      <c r="K13" s="169">
        <v>0</v>
      </c>
      <c r="L13" s="169">
        <v>0</v>
      </c>
      <c r="M13" s="169">
        <v>2</v>
      </c>
      <c r="N13" s="169">
        <v>0</v>
      </c>
      <c r="O13" s="169">
        <v>0</v>
      </c>
      <c r="P13" s="169">
        <v>0</v>
      </c>
      <c r="Q13" s="75">
        <f>K13+M13+O13</f>
        <v>2</v>
      </c>
      <c r="R13" s="75">
        <f>L13+N13+P13</f>
        <v>0</v>
      </c>
      <c r="S13" s="169">
        <v>1</v>
      </c>
      <c r="T13" s="169">
        <v>0</v>
      </c>
      <c r="U13" s="169">
        <v>1</v>
      </c>
      <c r="V13" s="169">
        <v>0</v>
      </c>
      <c r="W13" s="169">
        <v>0</v>
      </c>
      <c r="X13" s="169">
        <v>0</v>
      </c>
      <c r="Y13" s="75">
        <f>S13+U13+W13</f>
        <v>2</v>
      </c>
      <c r="Z13" s="75">
        <f>T13+V13+X13</f>
        <v>0</v>
      </c>
      <c r="AA13" s="169">
        <v>1</v>
      </c>
      <c r="AB13" s="169">
        <v>0</v>
      </c>
      <c r="AC13" s="169">
        <v>2</v>
      </c>
      <c r="AD13" s="169">
        <v>0</v>
      </c>
      <c r="AE13" s="171">
        <v>0</v>
      </c>
      <c r="AF13" s="171">
        <v>0</v>
      </c>
      <c r="AG13" s="75">
        <f>AA13+AC13+AE13</f>
        <v>3</v>
      </c>
      <c r="AH13" s="75">
        <f>AB13+AD13+AF13</f>
        <v>0</v>
      </c>
      <c r="AI13" s="169">
        <v>1</v>
      </c>
      <c r="AJ13" s="169">
        <v>0</v>
      </c>
      <c r="AK13" s="169">
        <v>0</v>
      </c>
      <c r="AL13" s="169">
        <v>0</v>
      </c>
      <c r="AM13" s="169">
        <v>0</v>
      </c>
      <c r="AN13" s="169">
        <v>0</v>
      </c>
      <c r="AO13" s="75">
        <f>AI13+AK13+AM13</f>
        <v>1</v>
      </c>
      <c r="AP13" s="75">
        <f>AJ13+AL13+AN13</f>
        <v>0</v>
      </c>
      <c r="AQ13" s="29">
        <f>Q13+Y13+AG13+AO13</f>
        <v>8</v>
      </c>
      <c r="AR13" s="76">
        <f>R13+Z13+AH13+AP13</f>
        <v>0</v>
      </c>
      <c r="AS13" s="77">
        <f t="shared" ref="AS13:AS14" si="0">IF(AND(AR13&gt;0,AQ13&gt;0),AR13/AQ13,0)</f>
        <v>0</v>
      </c>
    </row>
    <row r="14" spans="2:45" ht="105" x14ac:dyDescent="0.25">
      <c r="B14" s="18" t="s">
        <v>444</v>
      </c>
      <c r="C14" s="206" t="s">
        <v>451</v>
      </c>
      <c r="D14" s="207">
        <v>6</v>
      </c>
      <c r="E14" s="208" t="s">
        <v>452</v>
      </c>
      <c r="F14" s="208" t="s">
        <v>452</v>
      </c>
      <c r="G14" s="209">
        <v>6</v>
      </c>
      <c r="H14" s="210" t="s">
        <v>453</v>
      </c>
      <c r="I14" s="211" t="s">
        <v>454</v>
      </c>
      <c r="J14" s="210" t="s">
        <v>450</v>
      </c>
      <c r="K14" s="169">
        <v>2</v>
      </c>
      <c r="L14" s="169">
        <v>0</v>
      </c>
      <c r="M14" s="169">
        <v>0</v>
      </c>
      <c r="N14" s="169">
        <v>0</v>
      </c>
      <c r="O14" s="169">
        <v>0</v>
      </c>
      <c r="P14" s="169">
        <v>0</v>
      </c>
      <c r="Q14" s="75">
        <f t="shared" ref="Q14:R14" si="1">K14+M14+O14</f>
        <v>2</v>
      </c>
      <c r="R14" s="75">
        <f t="shared" si="1"/>
        <v>0</v>
      </c>
      <c r="S14" s="169">
        <v>1</v>
      </c>
      <c r="T14" s="169">
        <v>0</v>
      </c>
      <c r="U14" s="169">
        <v>0</v>
      </c>
      <c r="V14" s="169">
        <v>0</v>
      </c>
      <c r="W14" s="169">
        <v>0</v>
      </c>
      <c r="X14" s="169">
        <v>0</v>
      </c>
      <c r="Y14" s="75">
        <f t="shared" ref="Y14:Z14" si="2">S14+U14+W14</f>
        <v>1</v>
      </c>
      <c r="Z14" s="75">
        <f t="shared" si="2"/>
        <v>0</v>
      </c>
      <c r="AA14" s="169">
        <v>2</v>
      </c>
      <c r="AB14" s="169">
        <v>0</v>
      </c>
      <c r="AC14" s="169">
        <v>0</v>
      </c>
      <c r="AD14" s="169">
        <v>0</v>
      </c>
      <c r="AE14" s="171">
        <v>0</v>
      </c>
      <c r="AF14" s="171">
        <v>0</v>
      </c>
      <c r="AG14" s="75">
        <f t="shared" ref="AG14:AH14" si="3">AA14+AC14+AE14</f>
        <v>2</v>
      </c>
      <c r="AH14" s="75">
        <f t="shared" si="3"/>
        <v>0</v>
      </c>
      <c r="AI14" s="169">
        <v>1</v>
      </c>
      <c r="AJ14" s="169">
        <v>0</v>
      </c>
      <c r="AK14" s="169">
        <v>0</v>
      </c>
      <c r="AL14" s="169">
        <v>0</v>
      </c>
      <c r="AM14" s="169">
        <v>0</v>
      </c>
      <c r="AN14" s="169">
        <v>0</v>
      </c>
      <c r="AO14" s="75">
        <f t="shared" ref="AO14:AP14" si="4">AI14+AK14+AM14</f>
        <v>1</v>
      </c>
      <c r="AP14" s="75">
        <f t="shared" si="4"/>
        <v>0</v>
      </c>
      <c r="AQ14" s="29">
        <f t="shared" ref="AQ14:AR14" si="5">Q14+Y14+AG14+AO14</f>
        <v>6</v>
      </c>
      <c r="AR14" s="76">
        <f t="shared" si="5"/>
        <v>0</v>
      </c>
      <c r="AS14" s="77">
        <f t="shared" si="0"/>
        <v>0</v>
      </c>
    </row>
    <row r="15" spans="2:45" ht="23.25" x14ac:dyDescent="0.25">
      <c r="B15" s="262" t="s">
        <v>60</v>
      </c>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4"/>
      <c r="AS15" s="41">
        <f>AVERAGE(AS13:AS14)</f>
        <v>0</v>
      </c>
    </row>
    <row r="16" spans="2:45" ht="17.25" x14ac:dyDescent="0.25">
      <c r="B16" s="42"/>
      <c r="C16" s="42"/>
      <c r="D16" s="43"/>
      <c r="E16" s="42"/>
      <c r="F16" s="42"/>
      <c r="G16" s="42"/>
      <c r="H16" s="42"/>
      <c r="I16" s="42"/>
      <c r="J16" s="44"/>
    </row>
    <row r="17" spans="2:10" ht="15.75" x14ac:dyDescent="0.25">
      <c r="B17" s="45" t="s">
        <v>61</v>
      </c>
      <c r="C17" s="265"/>
      <c r="D17" s="266"/>
      <c r="E17" s="266"/>
      <c r="F17" s="266"/>
      <c r="G17" s="266"/>
      <c r="H17" s="266"/>
      <c r="I17" s="266"/>
      <c r="J17" s="267"/>
    </row>
    <row r="18" spans="2:10" ht="17.25" x14ac:dyDescent="0.25">
      <c r="B18" s="42"/>
      <c r="C18" s="268"/>
      <c r="D18" s="268"/>
      <c r="E18" s="268"/>
      <c r="F18" s="268"/>
      <c r="G18" s="268"/>
      <c r="H18" s="268"/>
      <c r="I18" s="268"/>
      <c r="J18" s="268"/>
    </row>
    <row r="19" spans="2:10" ht="17.25" x14ac:dyDescent="0.25">
      <c r="B19" s="46" t="s">
        <v>62</v>
      </c>
      <c r="C19" s="269" t="s">
        <v>63</v>
      </c>
      <c r="D19" s="270"/>
      <c r="E19" s="42"/>
      <c r="F19" s="42"/>
      <c r="G19" s="47" t="s">
        <v>64</v>
      </c>
      <c r="H19" s="271" t="s">
        <v>512</v>
      </c>
      <c r="I19" s="272"/>
      <c r="J19" s="272"/>
    </row>
    <row r="20" spans="2:10" ht="17.25" x14ac:dyDescent="0.25">
      <c r="B20" s="42"/>
      <c r="C20" s="42"/>
      <c r="D20" s="43"/>
      <c r="E20" s="42"/>
      <c r="F20" s="42"/>
      <c r="G20" s="42"/>
      <c r="H20" s="42"/>
      <c r="I20" s="42"/>
      <c r="J20" s="44"/>
    </row>
    <row r="21" spans="2:10" ht="17.25" x14ac:dyDescent="0.25">
      <c r="B21" s="42"/>
      <c r="C21" s="42"/>
      <c r="D21" s="43"/>
      <c r="E21" s="42"/>
      <c r="F21" s="42"/>
      <c r="G21" s="42"/>
      <c r="H21" s="42"/>
      <c r="I21" s="42"/>
      <c r="J21" s="44"/>
    </row>
    <row r="22" spans="2:10" ht="17.25" x14ac:dyDescent="0.25">
      <c r="B22" s="42"/>
      <c r="C22" s="42"/>
      <c r="D22" s="43"/>
      <c r="E22" s="42"/>
      <c r="F22" s="42"/>
      <c r="G22" s="42"/>
      <c r="H22" s="42"/>
      <c r="I22" s="42"/>
      <c r="J22" s="44"/>
    </row>
    <row r="23" spans="2:10" ht="17.25" x14ac:dyDescent="0.25">
      <c r="B23" s="42"/>
      <c r="C23" s="42"/>
      <c r="D23" s="43"/>
      <c r="E23" s="276"/>
      <c r="F23" s="276"/>
      <c r="G23" s="276"/>
      <c r="H23" s="276"/>
      <c r="I23" s="48"/>
      <c r="J23" s="42"/>
    </row>
    <row r="24" spans="2:10" ht="17.25" x14ac:dyDescent="0.25">
      <c r="B24" s="42"/>
      <c r="C24" s="42"/>
      <c r="D24" s="43"/>
      <c r="E24" s="42"/>
      <c r="F24" s="42"/>
      <c r="G24" s="44"/>
      <c r="H24" s="42"/>
      <c r="I24" s="42"/>
      <c r="J24" s="42"/>
    </row>
    <row r="25" spans="2:10" ht="17.25" x14ac:dyDescent="0.25">
      <c r="B25" s="42"/>
      <c r="C25" s="42"/>
      <c r="D25" s="43"/>
      <c r="E25" s="276"/>
      <c r="F25" s="276"/>
      <c r="G25" s="276"/>
      <c r="H25" s="276"/>
      <c r="I25" s="48"/>
      <c r="J25" s="42"/>
    </row>
    <row r="26" spans="2:10" ht="17.25" x14ac:dyDescent="0.25">
      <c r="B26" s="42"/>
      <c r="C26" s="42"/>
      <c r="D26" s="43"/>
      <c r="E26" s="42"/>
      <c r="F26" s="42"/>
      <c r="G26" s="44"/>
      <c r="H26" s="42"/>
      <c r="I26" s="42"/>
      <c r="J26" s="42"/>
    </row>
    <row r="27" spans="2:10" ht="17.25" x14ac:dyDescent="0.25">
      <c r="B27" s="42"/>
      <c r="C27" s="42"/>
      <c r="D27" s="43"/>
      <c r="E27" s="276"/>
      <c r="F27" s="276"/>
      <c r="G27" s="276"/>
      <c r="H27" s="276"/>
      <c r="I27" s="48"/>
      <c r="J27" s="42"/>
    </row>
  </sheetData>
  <mergeCells count="48">
    <mergeCell ref="E23:H23"/>
    <mergeCell ref="E25:H25"/>
    <mergeCell ref="E27:H27"/>
    <mergeCell ref="AM11:AN11"/>
    <mergeCell ref="AO11:AP11"/>
    <mergeCell ref="B15:AR15"/>
    <mergeCell ref="C17:J17"/>
    <mergeCell ref="C18:J18"/>
    <mergeCell ref="C19:D19"/>
    <mergeCell ref="H19:J19"/>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20" priority="4" operator="between">
      <formula>0.7</formula>
      <formula>1</formula>
    </cfRule>
    <cfRule type="cellIs" dxfId="19" priority="5" operator="between">
      <formula>0.51</formula>
      <formula>0.69</formula>
    </cfRule>
    <cfRule type="cellIs" dxfId="18" priority="6" operator="between">
      <formula>0</formula>
      <formula>0.5</formula>
    </cfRule>
  </conditionalFormatting>
  <conditionalFormatting sqref="AS14">
    <cfRule type="cellIs" dxfId="17" priority="1" operator="between">
      <formula>0.7</formula>
      <formula>1</formula>
    </cfRule>
    <cfRule type="cellIs" dxfId="16" priority="2" operator="between">
      <formula>0.51</formula>
      <formula>0.69</formula>
    </cfRule>
    <cfRule type="cellIs" dxfId="15" priority="3" operator="between">
      <formula>0</formula>
      <formula>0.5</formula>
    </cfRule>
  </conditionalFormatting>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B1:AS29"/>
  <sheetViews>
    <sheetView zoomScale="60" zoomScaleNormal="60" workbookViewId="0">
      <selection activeCell="D15" sqref="D15"/>
    </sheetView>
  </sheetViews>
  <sheetFormatPr baseColWidth="10" defaultColWidth="17.375" defaultRowHeight="15" customHeight="1" x14ac:dyDescent="0.25"/>
  <cols>
    <col min="1" max="1" width="4.375" style="1" customWidth="1"/>
    <col min="2" max="3" width="28.5" style="2" customWidth="1"/>
    <col min="4" max="4" width="25.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85" t="s">
        <v>0</v>
      </c>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7"/>
      <c r="AR2" s="241" t="s">
        <v>1</v>
      </c>
      <c r="AS2" s="242"/>
    </row>
    <row r="3" spans="2:45" ht="15.75" x14ac:dyDescent="0.25">
      <c r="B3" s="230"/>
      <c r="C3" s="288"/>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90"/>
      <c r="AR3" s="5" t="s">
        <v>2</v>
      </c>
      <c r="AS3" s="6" t="s">
        <v>3</v>
      </c>
    </row>
    <row r="4" spans="2:45" x14ac:dyDescent="0.2">
      <c r="B4" s="230"/>
      <c r="C4" s="288"/>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90"/>
      <c r="AR4" s="7">
        <v>3</v>
      </c>
      <c r="AS4" s="8" t="s">
        <v>4</v>
      </c>
    </row>
    <row r="5" spans="2:45" ht="15.75" x14ac:dyDescent="0.25">
      <c r="B5" s="230"/>
      <c r="C5" s="288"/>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90"/>
      <c r="AR5" s="243" t="s">
        <v>5</v>
      </c>
      <c r="AS5" s="244"/>
    </row>
    <row r="6" spans="2:45" ht="15.75" thickBot="1" x14ac:dyDescent="0.25">
      <c r="B6" s="231"/>
      <c r="C6" s="291"/>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3"/>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84.75" customHeight="1" x14ac:dyDescent="0.25">
      <c r="B13" s="273" t="s">
        <v>455</v>
      </c>
      <c r="C13" s="297" t="s">
        <v>259</v>
      </c>
      <c r="D13" s="20">
        <v>6</v>
      </c>
      <c r="E13" s="164" t="s">
        <v>260</v>
      </c>
      <c r="F13" s="165" t="s">
        <v>261</v>
      </c>
      <c r="G13" s="22">
        <v>6</v>
      </c>
      <c r="H13" s="166" t="s">
        <v>262</v>
      </c>
      <c r="I13" s="167" t="s">
        <v>263</v>
      </c>
      <c r="J13" s="168" t="s">
        <v>456</v>
      </c>
      <c r="K13" s="169">
        <v>0</v>
      </c>
      <c r="L13" s="169">
        <v>0</v>
      </c>
      <c r="M13" s="169">
        <v>0</v>
      </c>
      <c r="N13" s="169">
        <v>0</v>
      </c>
      <c r="O13" s="169">
        <v>1</v>
      </c>
      <c r="P13" s="169">
        <v>0</v>
      </c>
      <c r="Q13" s="170">
        <f>K13+M13+O13</f>
        <v>1</v>
      </c>
      <c r="R13" s="170">
        <f>L13+N13+P13</f>
        <v>0</v>
      </c>
      <c r="S13" s="169">
        <v>1</v>
      </c>
      <c r="T13" s="169">
        <v>0</v>
      </c>
      <c r="U13" s="169">
        <v>1</v>
      </c>
      <c r="V13" s="169">
        <v>0</v>
      </c>
      <c r="W13" s="169">
        <v>1</v>
      </c>
      <c r="X13" s="169">
        <v>0</v>
      </c>
      <c r="Y13" s="170">
        <f>S13+U13+W13</f>
        <v>3</v>
      </c>
      <c r="Z13" s="170">
        <f>T13+V13+X13</f>
        <v>0</v>
      </c>
      <c r="AA13" s="169">
        <v>1</v>
      </c>
      <c r="AB13" s="169">
        <v>0</v>
      </c>
      <c r="AC13" s="169">
        <v>1</v>
      </c>
      <c r="AD13" s="169">
        <v>0</v>
      </c>
      <c r="AE13" s="171">
        <v>0</v>
      </c>
      <c r="AF13" s="171">
        <v>0</v>
      </c>
      <c r="AG13" s="170">
        <f>AA13+AC13+AE13</f>
        <v>2</v>
      </c>
      <c r="AH13" s="170">
        <f>AB13+AD13+AF13</f>
        <v>0</v>
      </c>
      <c r="AI13" s="169">
        <v>0</v>
      </c>
      <c r="AJ13" s="169">
        <v>0</v>
      </c>
      <c r="AK13" s="169">
        <v>0</v>
      </c>
      <c r="AL13" s="169">
        <v>0</v>
      </c>
      <c r="AM13" s="169">
        <v>0</v>
      </c>
      <c r="AN13" s="169">
        <v>0</v>
      </c>
      <c r="AO13" s="170">
        <f>AI13+AK13+AM13</f>
        <v>0</v>
      </c>
      <c r="AP13" s="170">
        <f>AJ13+AL13+AN13</f>
        <v>0</v>
      </c>
      <c r="AQ13" s="69">
        <f>Q13+Y13+AG13+AO13</f>
        <v>6</v>
      </c>
      <c r="AR13" s="172">
        <f>R13+Z13+AH13+AP13</f>
        <v>0</v>
      </c>
      <c r="AS13" s="173">
        <f t="shared" ref="AS13:AS16" si="0">IF(AND(AR13&gt;0,AQ13&gt;0),AR13/AQ13,0)</f>
        <v>0</v>
      </c>
    </row>
    <row r="14" spans="2:45" ht="135" customHeight="1" x14ac:dyDescent="0.25">
      <c r="B14" s="274"/>
      <c r="C14" s="298"/>
      <c r="D14" s="36">
        <v>0.5</v>
      </c>
      <c r="E14" s="164" t="s">
        <v>265</v>
      </c>
      <c r="F14" s="165" t="s">
        <v>266</v>
      </c>
      <c r="G14" s="174">
        <v>0.04</v>
      </c>
      <c r="H14" s="166" t="s">
        <v>267</v>
      </c>
      <c r="I14" s="167" t="s">
        <v>268</v>
      </c>
      <c r="J14" s="168" t="s">
        <v>456</v>
      </c>
      <c r="K14" s="175">
        <v>0</v>
      </c>
      <c r="L14" s="175">
        <v>0</v>
      </c>
      <c r="M14" s="175">
        <v>0</v>
      </c>
      <c r="N14" s="175">
        <v>0</v>
      </c>
      <c r="O14" s="175">
        <v>0</v>
      </c>
      <c r="P14" s="175">
        <v>0</v>
      </c>
      <c r="Q14" s="176">
        <f>K14+M14+O14</f>
        <v>0</v>
      </c>
      <c r="R14" s="176">
        <f>L14+N14+P14</f>
        <v>0</v>
      </c>
      <c r="S14" s="177">
        <v>0</v>
      </c>
      <c r="T14" s="177">
        <v>0</v>
      </c>
      <c r="U14" s="177">
        <v>0</v>
      </c>
      <c r="V14" s="177">
        <v>0</v>
      </c>
      <c r="W14" s="177">
        <v>0.05</v>
      </c>
      <c r="X14" s="177">
        <v>0</v>
      </c>
      <c r="Y14" s="176">
        <f>S14+U14+W14</f>
        <v>0.05</v>
      </c>
      <c r="Z14" s="176">
        <f>T14+V14+X14</f>
        <v>0</v>
      </c>
      <c r="AA14" s="177">
        <v>0.1</v>
      </c>
      <c r="AB14" s="177">
        <v>0</v>
      </c>
      <c r="AC14" s="177">
        <v>0.1</v>
      </c>
      <c r="AD14" s="177">
        <v>0</v>
      </c>
      <c r="AE14" s="177">
        <v>0.1</v>
      </c>
      <c r="AF14" s="177">
        <v>0</v>
      </c>
      <c r="AG14" s="176">
        <f>AA14+AC14+AE14</f>
        <v>0.30000000000000004</v>
      </c>
      <c r="AH14" s="176">
        <f>AB14+AD14+AF14</f>
        <v>0</v>
      </c>
      <c r="AI14" s="177">
        <v>0.1</v>
      </c>
      <c r="AJ14" s="177">
        <v>0</v>
      </c>
      <c r="AK14" s="177">
        <v>0.05</v>
      </c>
      <c r="AL14" s="177">
        <v>0</v>
      </c>
      <c r="AM14" s="177">
        <v>0</v>
      </c>
      <c r="AN14" s="177">
        <v>0</v>
      </c>
      <c r="AO14" s="176">
        <f>AI14+AK14+AM14</f>
        <v>0.15000000000000002</v>
      </c>
      <c r="AP14" s="176">
        <f>AJ14+AL14+AN14</f>
        <v>0</v>
      </c>
      <c r="AQ14" s="176">
        <f>Q14+Y14+AG14+AO14</f>
        <v>0.5</v>
      </c>
      <c r="AR14" s="176">
        <f>R14+Z14+AH14+AP14</f>
        <v>0</v>
      </c>
      <c r="AS14" s="173">
        <f t="shared" si="0"/>
        <v>0</v>
      </c>
    </row>
    <row r="15" spans="2:45" ht="102" customHeight="1" x14ac:dyDescent="0.25">
      <c r="B15" s="274"/>
      <c r="C15" s="20" t="s">
        <v>269</v>
      </c>
      <c r="D15" s="20">
        <v>7</v>
      </c>
      <c r="E15" s="164" t="s">
        <v>270</v>
      </c>
      <c r="F15" s="165" t="s">
        <v>271</v>
      </c>
      <c r="G15" s="22">
        <v>6</v>
      </c>
      <c r="H15" s="166" t="s">
        <v>272</v>
      </c>
      <c r="I15" s="167" t="s">
        <v>273</v>
      </c>
      <c r="J15" s="168" t="s">
        <v>456</v>
      </c>
      <c r="K15" s="169">
        <v>0</v>
      </c>
      <c r="L15" s="169">
        <v>0</v>
      </c>
      <c r="M15" s="169">
        <v>0</v>
      </c>
      <c r="N15" s="169">
        <v>0</v>
      </c>
      <c r="O15" s="169">
        <v>0</v>
      </c>
      <c r="P15" s="169">
        <v>0</v>
      </c>
      <c r="Q15" s="170">
        <f t="shared" ref="Q15:R16" si="1">K15+M15+O15</f>
        <v>0</v>
      </c>
      <c r="R15" s="170">
        <f t="shared" si="1"/>
        <v>0</v>
      </c>
      <c r="S15" s="169">
        <v>1</v>
      </c>
      <c r="T15" s="169">
        <v>0</v>
      </c>
      <c r="U15" s="169">
        <v>1</v>
      </c>
      <c r="V15" s="169">
        <v>0</v>
      </c>
      <c r="W15" s="169">
        <v>1</v>
      </c>
      <c r="X15" s="169">
        <v>0</v>
      </c>
      <c r="Y15" s="170">
        <f t="shared" ref="Y15:Z16" si="2">S15+U15+W15</f>
        <v>3</v>
      </c>
      <c r="Z15" s="170">
        <f t="shared" si="2"/>
        <v>0</v>
      </c>
      <c r="AA15" s="169">
        <v>1</v>
      </c>
      <c r="AB15" s="169">
        <v>0</v>
      </c>
      <c r="AC15" s="169">
        <v>1</v>
      </c>
      <c r="AD15" s="169">
        <v>0</v>
      </c>
      <c r="AE15" s="171">
        <v>1</v>
      </c>
      <c r="AF15" s="171">
        <v>0</v>
      </c>
      <c r="AG15" s="170">
        <f t="shared" ref="AG15:AH16" si="3">AA15+AC15+AE15</f>
        <v>3</v>
      </c>
      <c r="AH15" s="170">
        <f t="shared" si="3"/>
        <v>0</v>
      </c>
      <c r="AI15" s="169">
        <v>1</v>
      </c>
      <c r="AJ15" s="169">
        <v>0</v>
      </c>
      <c r="AK15" s="169">
        <v>0</v>
      </c>
      <c r="AL15" s="169">
        <v>0</v>
      </c>
      <c r="AM15" s="169">
        <v>0</v>
      </c>
      <c r="AN15" s="169">
        <v>0</v>
      </c>
      <c r="AO15" s="170">
        <f t="shared" ref="AO15:AP16" si="4">AI15+AK15+AM15</f>
        <v>1</v>
      </c>
      <c r="AP15" s="170">
        <f t="shared" si="4"/>
        <v>0</v>
      </c>
      <c r="AQ15" s="69">
        <f t="shared" ref="AQ15:AR16" si="5">Q15+Y15+AG15+AO15</f>
        <v>7</v>
      </c>
      <c r="AR15" s="172">
        <f t="shared" si="5"/>
        <v>0</v>
      </c>
      <c r="AS15" s="173">
        <f t="shared" si="0"/>
        <v>0</v>
      </c>
    </row>
    <row r="16" spans="2:45" ht="138" customHeight="1" x14ac:dyDescent="0.25">
      <c r="B16" s="275"/>
      <c r="C16" s="20" t="s">
        <v>457</v>
      </c>
      <c r="D16" s="20">
        <v>230</v>
      </c>
      <c r="E16" s="164" t="s">
        <v>275</v>
      </c>
      <c r="F16" s="165" t="s">
        <v>276</v>
      </c>
      <c r="G16" s="22">
        <v>217</v>
      </c>
      <c r="H16" s="166" t="s">
        <v>277</v>
      </c>
      <c r="I16" s="167" t="s">
        <v>278</v>
      </c>
      <c r="J16" s="168" t="s">
        <v>456</v>
      </c>
      <c r="K16" s="169">
        <v>11</v>
      </c>
      <c r="L16" s="169">
        <v>0</v>
      </c>
      <c r="M16" s="169">
        <v>18</v>
      </c>
      <c r="N16" s="169">
        <v>0</v>
      </c>
      <c r="O16" s="169">
        <v>18</v>
      </c>
      <c r="P16" s="169">
        <v>0</v>
      </c>
      <c r="Q16" s="170">
        <f t="shared" si="1"/>
        <v>47</v>
      </c>
      <c r="R16" s="170">
        <f t="shared" si="1"/>
        <v>0</v>
      </c>
      <c r="S16" s="169">
        <v>23</v>
      </c>
      <c r="T16" s="169">
        <v>0</v>
      </c>
      <c r="U16" s="169">
        <v>23</v>
      </c>
      <c r="V16" s="169">
        <v>0</v>
      </c>
      <c r="W16" s="169">
        <v>25</v>
      </c>
      <c r="X16" s="169">
        <v>0</v>
      </c>
      <c r="Y16" s="170">
        <f t="shared" si="2"/>
        <v>71</v>
      </c>
      <c r="Z16" s="170">
        <f t="shared" si="2"/>
        <v>0</v>
      </c>
      <c r="AA16" s="169">
        <v>23</v>
      </c>
      <c r="AB16" s="169">
        <v>0</v>
      </c>
      <c r="AC16" s="169">
        <v>23</v>
      </c>
      <c r="AD16" s="169">
        <v>0</v>
      </c>
      <c r="AE16" s="171">
        <v>23</v>
      </c>
      <c r="AF16" s="171">
        <v>0</v>
      </c>
      <c r="AG16" s="170">
        <f t="shared" si="3"/>
        <v>69</v>
      </c>
      <c r="AH16" s="170">
        <f t="shared" si="3"/>
        <v>0</v>
      </c>
      <c r="AI16" s="169">
        <v>17</v>
      </c>
      <c r="AJ16" s="169">
        <v>0</v>
      </c>
      <c r="AK16" s="169">
        <v>15</v>
      </c>
      <c r="AL16" s="169">
        <v>0</v>
      </c>
      <c r="AM16" s="169">
        <v>11</v>
      </c>
      <c r="AN16" s="169">
        <v>0</v>
      </c>
      <c r="AO16" s="170">
        <f t="shared" si="4"/>
        <v>43</v>
      </c>
      <c r="AP16" s="170">
        <f t="shared" si="4"/>
        <v>0</v>
      </c>
      <c r="AQ16" s="69">
        <f t="shared" si="5"/>
        <v>230</v>
      </c>
      <c r="AR16" s="172">
        <f t="shared" si="5"/>
        <v>0</v>
      </c>
      <c r="AS16" s="173">
        <f t="shared" si="0"/>
        <v>0</v>
      </c>
    </row>
    <row r="17" spans="2:45" ht="23.25" x14ac:dyDescent="0.25">
      <c r="B17" s="262" t="s">
        <v>60</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41">
        <f ca="1">AVERAGE(AS13:AS114)</f>
        <v>0</v>
      </c>
    </row>
    <row r="18" spans="2:45" ht="17.25" x14ac:dyDescent="0.25">
      <c r="B18" s="42"/>
      <c r="C18" s="42"/>
      <c r="D18" s="43"/>
      <c r="E18" s="42"/>
      <c r="F18" s="42"/>
      <c r="G18" s="42"/>
      <c r="H18" s="42"/>
      <c r="I18" s="42"/>
      <c r="J18" s="44"/>
    </row>
    <row r="19" spans="2:45" ht="15.75" x14ac:dyDescent="0.25">
      <c r="B19" s="45" t="s">
        <v>61</v>
      </c>
      <c r="C19" s="265"/>
      <c r="D19" s="266"/>
      <c r="E19" s="266"/>
      <c r="F19" s="266"/>
      <c r="G19" s="266"/>
      <c r="H19" s="266"/>
      <c r="I19" s="266"/>
      <c r="J19" s="267"/>
    </row>
    <row r="20" spans="2:45" ht="17.25" x14ac:dyDescent="0.25">
      <c r="B20" s="42"/>
      <c r="C20" s="268"/>
      <c r="D20" s="268"/>
      <c r="E20" s="268"/>
      <c r="F20" s="268"/>
      <c r="G20" s="268"/>
      <c r="H20" s="268"/>
      <c r="I20" s="268"/>
      <c r="J20" s="268"/>
    </row>
    <row r="21" spans="2:45" ht="17.25" x14ac:dyDescent="0.25">
      <c r="B21" s="46" t="s">
        <v>62</v>
      </c>
      <c r="C21" s="269"/>
      <c r="D21" s="270"/>
      <c r="E21" s="42"/>
      <c r="F21" s="42"/>
      <c r="G21" s="47" t="s">
        <v>64</v>
      </c>
      <c r="H21" s="271" t="s">
        <v>142</v>
      </c>
      <c r="I21" s="272"/>
      <c r="J21" s="272"/>
    </row>
    <row r="22" spans="2:45" ht="17.25" x14ac:dyDescent="0.25">
      <c r="B22" s="42"/>
      <c r="C22" s="42"/>
      <c r="D22" s="43"/>
      <c r="E22" s="42"/>
      <c r="F22" s="42"/>
      <c r="G22" s="42"/>
      <c r="H22" s="42"/>
      <c r="I22" s="42"/>
      <c r="J22" s="44"/>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276"/>
      <c r="F25" s="276"/>
      <c r="G25" s="276"/>
      <c r="H25" s="276"/>
      <c r="I25" s="48"/>
      <c r="J25" s="42"/>
    </row>
    <row r="26" spans="2:45" ht="17.25" x14ac:dyDescent="0.25">
      <c r="B26" s="42"/>
      <c r="C26" s="42"/>
      <c r="D26" s="43"/>
      <c r="E26" s="42"/>
      <c r="F26" s="42"/>
      <c r="G26" s="44"/>
      <c r="H26" s="42"/>
      <c r="I26" s="42"/>
      <c r="J26" s="42"/>
    </row>
    <row r="27" spans="2:45" ht="17.25" x14ac:dyDescent="0.25">
      <c r="B27" s="42"/>
      <c r="C27" s="42"/>
      <c r="D27" s="43"/>
      <c r="E27" s="276"/>
      <c r="F27" s="276"/>
      <c r="G27" s="276"/>
      <c r="H27" s="276"/>
      <c r="I27" s="48"/>
      <c r="J27" s="42"/>
    </row>
    <row r="28" spans="2:45" ht="17.25" x14ac:dyDescent="0.25">
      <c r="B28" s="42"/>
      <c r="C28" s="42"/>
      <c r="D28" s="43"/>
      <c r="E28" s="42"/>
      <c r="F28" s="42"/>
      <c r="G28" s="44"/>
      <c r="H28" s="42"/>
      <c r="I28" s="42"/>
      <c r="J28" s="42"/>
    </row>
    <row r="29" spans="2:45" ht="17.25" x14ac:dyDescent="0.25">
      <c r="B29" s="42"/>
      <c r="C29" s="42"/>
      <c r="D29" s="43"/>
      <c r="E29" s="276"/>
      <c r="F29" s="276"/>
      <c r="G29" s="276"/>
      <c r="H29" s="276"/>
      <c r="I29" s="48"/>
      <c r="J29" s="42"/>
    </row>
  </sheetData>
  <mergeCells count="50">
    <mergeCell ref="C13:C14"/>
    <mergeCell ref="B17:AR17"/>
    <mergeCell ref="C19:J19"/>
    <mergeCell ref="AA11:AB11"/>
    <mergeCell ref="AC11:AD11"/>
    <mergeCell ref="AE11:AF11"/>
    <mergeCell ref="AG11:AH11"/>
    <mergeCell ref="AI11:AJ11"/>
    <mergeCell ref="AK11:AL11"/>
    <mergeCell ref="O11:P11"/>
    <mergeCell ref="Q11:R11"/>
    <mergeCell ref="S11:T11"/>
    <mergeCell ref="B13:B16"/>
    <mergeCell ref="K9:AP9"/>
    <mergeCell ref="AQ9:AQ12"/>
    <mergeCell ref="E29:H29"/>
    <mergeCell ref="AM11:AN11"/>
    <mergeCell ref="AO11:AP11"/>
    <mergeCell ref="C20:J20"/>
    <mergeCell ref="C21:D21"/>
    <mergeCell ref="H21:J21"/>
    <mergeCell ref="E25:H25"/>
    <mergeCell ref="E27:H27"/>
    <mergeCell ref="K11:L11"/>
    <mergeCell ref="M11:N11"/>
    <mergeCell ref="U11:V11"/>
    <mergeCell ref="W11:X11"/>
    <mergeCell ref="Y11:Z11"/>
    <mergeCell ref="AQ8:AS8"/>
    <mergeCell ref="B9:B12"/>
    <mergeCell ref="C9:C12"/>
    <mergeCell ref="D9:D12"/>
    <mergeCell ref="E9:E12"/>
    <mergeCell ref="F9:F12"/>
    <mergeCell ref="G9:G12"/>
    <mergeCell ref="H9:H12"/>
    <mergeCell ref="I9:I12"/>
    <mergeCell ref="J9:J12"/>
    <mergeCell ref="AR9:AR12"/>
    <mergeCell ref="AS9:AS12"/>
    <mergeCell ref="K10:R10"/>
    <mergeCell ref="S10:Z10"/>
    <mergeCell ref="AA10:AH10"/>
    <mergeCell ref="AI10:AP10"/>
    <mergeCell ref="AR7:AS7"/>
    <mergeCell ref="B2:B6"/>
    <mergeCell ref="C2:AQ6"/>
    <mergeCell ref="AR2:AS2"/>
    <mergeCell ref="AR5:AS5"/>
    <mergeCell ref="AR6:AS6"/>
  </mergeCells>
  <conditionalFormatting sqref="AS13:AS14">
    <cfRule type="cellIs" dxfId="14" priority="4" operator="between">
      <formula>0.7</formula>
      <formula>1</formula>
    </cfRule>
    <cfRule type="cellIs" dxfId="13" priority="5" operator="between">
      <formula>0.51</formula>
      <formula>0.69</formula>
    </cfRule>
    <cfRule type="cellIs" dxfId="12" priority="6" operator="between">
      <formula>0</formula>
      <formula>0.5</formula>
    </cfRule>
  </conditionalFormatting>
  <conditionalFormatting sqref="AS15:AS16">
    <cfRule type="cellIs" dxfId="11" priority="1" operator="between">
      <formula>0.7</formula>
      <formula>1</formula>
    </cfRule>
    <cfRule type="cellIs" dxfId="10" priority="2" operator="between">
      <formula>0.51</formula>
      <formula>0.69</formula>
    </cfRule>
    <cfRule type="cellIs" dxfId="9" priority="3" operator="between">
      <formula>0</formula>
      <formula>0.5</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S34"/>
  <sheetViews>
    <sheetView topLeftCell="A3" zoomScale="50" zoomScaleNormal="50" workbookViewId="0">
      <selection activeCell="D13" sqref="D13"/>
    </sheetView>
  </sheetViews>
  <sheetFormatPr baseColWidth="10" defaultColWidth="17.375" defaultRowHeight="15" customHeight="1" x14ac:dyDescent="0.25"/>
  <cols>
    <col min="1" max="1" width="2.875" style="1" customWidth="1"/>
    <col min="2" max="2" width="36" style="2" customWidth="1"/>
    <col min="3"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5" customHeight="1" thickBot="1" x14ac:dyDescent="0.3"/>
    <row r="2" spans="2:45" ht="16.5" customHeight="1"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6.5" customHeight="1"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ht="16.5" customHeight="1"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6.5" customHeight="1"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6.5" customHeight="1"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4.25" customHeight="1" x14ac:dyDescent="0.25">
      <c r="B7" s="9"/>
      <c r="C7" s="9"/>
      <c r="D7" s="10"/>
      <c r="E7" s="9"/>
      <c r="F7" s="9"/>
      <c r="G7" s="9"/>
      <c r="H7" s="9"/>
      <c r="I7" s="9"/>
      <c r="J7" s="11"/>
      <c r="AR7" s="227"/>
      <c r="AS7" s="228"/>
    </row>
    <row r="8" spans="2:45" ht="15" customHeight="1"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3.5" customHeight="1"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3.5" customHeight="1"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7.25" customHeight="1"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5.75" customHeight="1"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222" customHeight="1" x14ac:dyDescent="0.25">
      <c r="B13" s="49" t="s">
        <v>458</v>
      </c>
      <c r="C13" s="49" t="s">
        <v>459</v>
      </c>
      <c r="D13" s="20">
        <v>7</v>
      </c>
      <c r="E13" s="212" t="s">
        <v>460</v>
      </c>
      <c r="F13" s="200" t="s">
        <v>461</v>
      </c>
      <c r="G13" s="22">
        <v>7</v>
      </c>
      <c r="H13" s="23" t="s">
        <v>462</v>
      </c>
      <c r="I13" s="24" t="s">
        <v>463</v>
      </c>
      <c r="J13" s="213" t="s">
        <v>464</v>
      </c>
      <c r="K13" s="169">
        <v>0</v>
      </c>
      <c r="L13" s="169">
        <v>0</v>
      </c>
      <c r="M13" s="169">
        <v>0</v>
      </c>
      <c r="N13" s="169">
        <v>0</v>
      </c>
      <c r="O13" s="169">
        <v>1</v>
      </c>
      <c r="P13" s="169">
        <v>0</v>
      </c>
      <c r="Q13" s="75">
        <f>K13+M13+O13</f>
        <v>1</v>
      </c>
      <c r="R13" s="75">
        <f>L13+N13+P13</f>
        <v>0</v>
      </c>
      <c r="S13" s="169">
        <v>1</v>
      </c>
      <c r="T13" s="169">
        <v>0</v>
      </c>
      <c r="U13" s="169">
        <v>1</v>
      </c>
      <c r="V13" s="169">
        <v>0</v>
      </c>
      <c r="W13" s="169">
        <v>1</v>
      </c>
      <c r="X13" s="169">
        <v>0</v>
      </c>
      <c r="Y13" s="75">
        <f>S13+U13+W13</f>
        <v>3</v>
      </c>
      <c r="Z13" s="75">
        <f>T13+V13+X13</f>
        <v>0</v>
      </c>
      <c r="AA13" s="169">
        <v>0</v>
      </c>
      <c r="AB13" s="169">
        <v>0</v>
      </c>
      <c r="AC13" s="169">
        <v>1</v>
      </c>
      <c r="AD13" s="169">
        <v>0</v>
      </c>
      <c r="AE13" s="171">
        <v>1</v>
      </c>
      <c r="AF13" s="171">
        <v>0</v>
      </c>
      <c r="AG13" s="75">
        <f>AA13+AC13+AE13</f>
        <v>2</v>
      </c>
      <c r="AH13" s="75">
        <f>AB13+AD13+AF13</f>
        <v>0</v>
      </c>
      <c r="AI13" s="169">
        <v>1</v>
      </c>
      <c r="AJ13" s="169">
        <v>0</v>
      </c>
      <c r="AK13" s="169">
        <v>0</v>
      </c>
      <c r="AL13" s="169">
        <v>0</v>
      </c>
      <c r="AM13" s="169">
        <v>0</v>
      </c>
      <c r="AN13" s="169">
        <v>0</v>
      </c>
      <c r="AO13" s="75">
        <f>AI13+AK13+AM13</f>
        <v>1</v>
      </c>
      <c r="AP13" s="75">
        <f>AJ13+AL13+AN13</f>
        <v>0</v>
      </c>
      <c r="AQ13" s="29">
        <f>Q13+Y13+AG13+AO13</f>
        <v>7</v>
      </c>
      <c r="AR13" s="76">
        <f>R13+Z13+AH13+AP13</f>
        <v>0</v>
      </c>
      <c r="AS13" s="77">
        <f t="shared" ref="AS13:AS21" si="0">IF(AND(AR13&gt;0,AQ13&gt;0),AR13/AQ13,0)</f>
        <v>0</v>
      </c>
    </row>
    <row r="14" spans="2:45" ht="168.75" customHeight="1" x14ac:dyDescent="0.25">
      <c r="B14" s="49" t="s">
        <v>458</v>
      </c>
      <c r="C14" s="49" t="s">
        <v>465</v>
      </c>
      <c r="D14" s="20">
        <v>2</v>
      </c>
      <c r="E14" s="212" t="s">
        <v>466</v>
      </c>
      <c r="F14" s="200" t="s">
        <v>467</v>
      </c>
      <c r="G14" s="22">
        <v>3</v>
      </c>
      <c r="H14" s="23" t="s">
        <v>462</v>
      </c>
      <c r="I14" s="24" t="s">
        <v>468</v>
      </c>
      <c r="J14" s="213" t="s">
        <v>464</v>
      </c>
      <c r="K14" s="169">
        <v>0</v>
      </c>
      <c r="L14" s="169">
        <v>0</v>
      </c>
      <c r="M14" s="169">
        <v>0</v>
      </c>
      <c r="N14" s="169">
        <v>0</v>
      </c>
      <c r="O14" s="169">
        <v>0</v>
      </c>
      <c r="P14" s="169">
        <v>0</v>
      </c>
      <c r="Q14" s="75">
        <f t="shared" ref="Q14:R21" si="1">K14+M14+O14</f>
        <v>0</v>
      </c>
      <c r="R14" s="75">
        <f t="shared" si="1"/>
        <v>0</v>
      </c>
      <c r="S14" s="169">
        <v>0</v>
      </c>
      <c r="T14" s="169">
        <v>0</v>
      </c>
      <c r="U14" s="169">
        <v>0</v>
      </c>
      <c r="V14" s="169">
        <v>0</v>
      </c>
      <c r="W14" s="169">
        <v>0</v>
      </c>
      <c r="X14" s="169">
        <v>0</v>
      </c>
      <c r="Y14" s="75">
        <f t="shared" ref="Y14:Z21" si="2">S14+U14+W14</f>
        <v>0</v>
      </c>
      <c r="Z14" s="75">
        <f t="shared" si="2"/>
        <v>0</v>
      </c>
      <c r="AA14" s="169">
        <v>1</v>
      </c>
      <c r="AB14" s="169">
        <v>0</v>
      </c>
      <c r="AC14" s="169">
        <v>0</v>
      </c>
      <c r="AD14" s="169">
        <v>0</v>
      </c>
      <c r="AE14" s="171">
        <v>0</v>
      </c>
      <c r="AF14" s="171">
        <v>0</v>
      </c>
      <c r="AG14" s="75">
        <f t="shared" ref="AG14:AH21" si="3">AA14+AC14+AE14</f>
        <v>1</v>
      </c>
      <c r="AH14" s="75">
        <f t="shared" si="3"/>
        <v>0</v>
      </c>
      <c r="AI14" s="169">
        <v>0</v>
      </c>
      <c r="AJ14" s="169">
        <v>0</v>
      </c>
      <c r="AK14" s="169">
        <v>0</v>
      </c>
      <c r="AL14" s="169">
        <v>0</v>
      </c>
      <c r="AM14" s="169">
        <v>1</v>
      </c>
      <c r="AN14" s="169">
        <v>0</v>
      </c>
      <c r="AO14" s="75">
        <f t="shared" ref="AO14:AP21" si="4">AI14+AK14+AM14</f>
        <v>1</v>
      </c>
      <c r="AP14" s="75">
        <f t="shared" si="4"/>
        <v>0</v>
      </c>
      <c r="AQ14" s="29">
        <f t="shared" ref="AQ14:AR21" si="5">Q14+Y14+AG14+AO14</f>
        <v>2</v>
      </c>
      <c r="AR14" s="76">
        <f t="shared" si="5"/>
        <v>0</v>
      </c>
      <c r="AS14" s="77">
        <f t="shared" si="0"/>
        <v>0</v>
      </c>
    </row>
    <row r="15" spans="2:45" ht="150" customHeight="1" x14ac:dyDescent="0.25">
      <c r="B15" s="49" t="s">
        <v>458</v>
      </c>
      <c r="C15" s="49" t="s">
        <v>469</v>
      </c>
      <c r="D15" s="20">
        <v>3</v>
      </c>
      <c r="E15" s="212" t="s">
        <v>470</v>
      </c>
      <c r="F15" s="200" t="s">
        <v>471</v>
      </c>
      <c r="G15" s="22">
        <v>7</v>
      </c>
      <c r="H15" s="23" t="s">
        <v>472</v>
      </c>
      <c r="I15" s="24" t="s">
        <v>473</v>
      </c>
      <c r="J15" s="213" t="s">
        <v>474</v>
      </c>
      <c r="K15" s="169">
        <v>0</v>
      </c>
      <c r="L15" s="169">
        <v>0</v>
      </c>
      <c r="M15" s="169">
        <v>0</v>
      </c>
      <c r="N15" s="169">
        <v>0</v>
      </c>
      <c r="O15" s="169">
        <v>0</v>
      </c>
      <c r="P15" s="169">
        <v>0</v>
      </c>
      <c r="Q15" s="75">
        <f t="shared" si="1"/>
        <v>0</v>
      </c>
      <c r="R15" s="75">
        <f t="shared" si="1"/>
        <v>0</v>
      </c>
      <c r="S15" s="169">
        <v>0</v>
      </c>
      <c r="T15" s="169">
        <v>0</v>
      </c>
      <c r="U15" s="169">
        <v>0</v>
      </c>
      <c r="V15" s="169">
        <v>0</v>
      </c>
      <c r="W15" s="169">
        <v>1</v>
      </c>
      <c r="X15" s="169">
        <v>0</v>
      </c>
      <c r="Y15" s="75">
        <f t="shared" si="2"/>
        <v>1</v>
      </c>
      <c r="Z15" s="75">
        <f t="shared" si="2"/>
        <v>0</v>
      </c>
      <c r="AA15" s="169">
        <v>0</v>
      </c>
      <c r="AB15" s="169">
        <v>0</v>
      </c>
      <c r="AC15" s="169">
        <v>0</v>
      </c>
      <c r="AD15" s="169">
        <v>0</v>
      </c>
      <c r="AE15" s="171">
        <v>1</v>
      </c>
      <c r="AF15" s="171">
        <v>0</v>
      </c>
      <c r="AG15" s="75">
        <f t="shared" si="3"/>
        <v>1</v>
      </c>
      <c r="AH15" s="75">
        <f t="shared" si="3"/>
        <v>0</v>
      </c>
      <c r="AI15" s="169">
        <v>1</v>
      </c>
      <c r="AJ15" s="169">
        <v>0</v>
      </c>
      <c r="AK15" s="169">
        <v>0</v>
      </c>
      <c r="AL15" s="169">
        <v>0</v>
      </c>
      <c r="AM15" s="169">
        <v>0</v>
      </c>
      <c r="AN15" s="169">
        <v>0</v>
      </c>
      <c r="AO15" s="75">
        <f t="shared" si="4"/>
        <v>1</v>
      </c>
      <c r="AP15" s="75">
        <f t="shared" si="4"/>
        <v>0</v>
      </c>
      <c r="AQ15" s="29">
        <f t="shared" si="5"/>
        <v>3</v>
      </c>
      <c r="AR15" s="76">
        <f t="shared" si="5"/>
        <v>0</v>
      </c>
      <c r="AS15" s="77">
        <f t="shared" si="0"/>
        <v>0</v>
      </c>
    </row>
    <row r="16" spans="2:45" ht="150" customHeight="1" x14ac:dyDescent="0.25">
      <c r="B16" s="49" t="s">
        <v>458</v>
      </c>
      <c r="C16" s="214" t="s">
        <v>475</v>
      </c>
      <c r="D16" s="215">
        <v>59</v>
      </c>
      <c r="E16" s="212" t="s">
        <v>476</v>
      </c>
      <c r="F16" s="200" t="s">
        <v>477</v>
      </c>
      <c r="G16" s="22">
        <v>59</v>
      </c>
      <c r="H16" s="23" t="s">
        <v>478</v>
      </c>
      <c r="I16" s="24" t="s">
        <v>479</v>
      </c>
      <c r="J16" s="213" t="s">
        <v>474</v>
      </c>
      <c r="K16" s="169">
        <v>59</v>
      </c>
      <c r="L16" s="169">
        <v>0</v>
      </c>
      <c r="M16" s="169">
        <v>0</v>
      </c>
      <c r="N16" s="169">
        <v>0</v>
      </c>
      <c r="O16" s="169">
        <v>0</v>
      </c>
      <c r="P16" s="169">
        <v>0</v>
      </c>
      <c r="Q16" s="75">
        <f t="shared" si="1"/>
        <v>59</v>
      </c>
      <c r="R16" s="75">
        <f t="shared" si="1"/>
        <v>0</v>
      </c>
      <c r="S16" s="169">
        <v>0</v>
      </c>
      <c r="T16" s="169">
        <v>0</v>
      </c>
      <c r="U16" s="169">
        <v>0</v>
      </c>
      <c r="V16" s="169">
        <v>0</v>
      </c>
      <c r="W16" s="169">
        <v>0</v>
      </c>
      <c r="X16" s="169">
        <v>0</v>
      </c>
      <c r="Y16" s="75">
        <f t="shared" si="2"/>
        <v>0</v>
      </c>
      <c r="Z16" s="75">
        <f t="shared" si="2"/>
        <v>0</v>
      </c>
      <c r="AA16" s="169">
        <v>0</v>
      </c>
      <c r="AB16" s="169">
        <v>0</v>
      </c>
      <c r="AC16" s="169">
        <v>0</v>
      </c>
      <c r="AD16" s="169">
        <v>0</v>
      </c>
      <c r="AE16" s="171">
        <v>0</v>
      </c>
      <c r="AF16" s="171">
        <v>0</v>
      </c>
      <c r="AG16" s="75">
        <f t="shared" si="3"/>
        <v>0</v>
      </c>
      <c r="AH16" s="75">
        <f t="shared" si="3"/>
        <v>0</v>
      </c>
      <c r="AI16" s="169">
        <v>0</v>
      </c>
      <c r="AJ16" s="169">
        <v>0</v>
      </c>
      <c r="AK16" s="169">
        <v>0</v>
      </c>
      <c r="AL16" s="169">
        <v>0</v>
      </c>
      <c r="AM16" s="169">
        <v>0</v>
      </c>
      <c r="AN16" s="169">
        <v>0</v>
      </c>
      <c r="AO16" s="75">
        <f t="shared" si="4"/>
        <v>0</v>
      </c>
      <c r="AP16" s="75">
        <f t="shared" si="4"/>
        <v>0</v>
      </c>
      <c r="AQ16" s="29">
        <f t="shared" si="5"/>
        <v>59</v>
      </c>
      <c r="AR16" s="76">
        <f t="shared" si="5"/>
        <v>0</v>
      </c>
      <c r="AS16" s="77">
        <f t="shared" si="0"/>
        <v>0</v>
      </c>
    </row>
    <row r="17" spans="2:45" ht="150" customHeight="1" x14ac:dyDescent="0.25">
      <c r="B17" s="49" t="s">
        <v>458</v>
      </c>
      <c r="C17" s="49" t="s">
        <v>480</v>
      </c>
      <c r="D17" s="215">
        <v>2</v>
      </c>
      <c r="E17" s="212" t="s">
        <v>481</v>
      </c>
      <c r="F17" s="200" t="s">
        <v>482</v>
      </c>
      <c r="G17" s="22">
        <v>2</v>
      </c>
      <c r="H17" s="23" t="s">
        <v>483</v>
      </c>
      <c r="I17" s="24" t="s">
        <v>484</v>
      </c>
      <c r="J17" s="213" t="s">
        <v>474</v>
      </c>
      <c r="K17" s="169">
        <v>0</v>
      </c>
      <c r="L17" s="169">
        <v>0</v>
      </c>
      <c r="M17" s="169">
        <v>0</v>
      </c>
      <c r="N17" s="169">
        <v>0</v>
      </c>
      <c r="O17" s="169">
        <v>0</v>
      </c>
      <c r="P17" s="169">
        <v>0</v>
      </c>
      <c r="Q17" s="75">
        <f t="shared" si="1"/>
        <v>0</v>
      </c>
      <c r="R17" s="75">
        <f t="shared" si="1"/>
        <v>0</v>
      </c>
      <c r="S17" s="169">
        <v>0</v>
      </c>
      <c r="T17" s="169">
        <v>0</v>
      </c>
      <c r="U17" s="169">
        <v>0</v>
      </c>
      <c r="V17" s="169">
        <v>0</v>
      </c>
      <c r="W17" s="169">
        <v>0</v>
      </c>
      <c r="X17" s="169">
        <v>0</v>
      </c>
      <c r="Y17" s="75">
        <f t="shared" si="2"/>
        <v>0</v>
      </c>
      <c r="Z17" s="75">
        <f t="shared" si="2"/>
        <v>0</v>
      </c>
      <c r="AA17" s="169">
        <v>1</v>
      </c>
      <c r="AB17" s="169">
        <v>0</v>
      </c>
      <c r="AC17" s="169">
        <v>0</v>
      </c>
      <c r="AD17" s="169">
        <v>0</v>
      </c>
      <c r="AE17" s="171">
        <v>0</v>
      </c>
      <c r="AF17" s="171">
        <v>0</v>
      </c>
      <c r="AG17" s="75">
        <f t="shared" si="3"/>
        <v>1</v>
      </c>
      <c r="AH17" s="75">
        <f t="shared" si="3"/>
        <v>0</v>
      </c>
      <c r="AI17" s="169">
        <v>0</v>
      </c>
      <c r="AJ17" s="169">
        <v>0</v>
      </c>
      <c r="AK17" s="169">
        <v>0</v>
      </c>
      <c r="AL17" s="169">
        <v>0</v>
      </c>
      <c r="AM17" s="169">
        <v>1</v>
      </c>
      <c r="AN17" s="169">
        <v>0</v>
      </c>
      <c r="AO17" s="75">
        <f t="shared" si="4"/>
        <v>1</v>
      </c>
      <c r="AP17" s="75">
        <f t="shared" si="4"/>
        <v>0</v>
      </c>
      <c r="AQ17" s="29">
        <f t="shared" si="5"/>
        <v>2</v>
      </c>
      <c r="AR17" s="76">
        <f t="shared" si="5"/>
        <v>0</v>
      </c>
      <c r="AS17" s="77">
        <f t="shared" si="0"/>
        <v>0</v>
      </c>
    </row>
    <row r="18" spans="2:45" ht="150" customHeight="1" x14ac:dyDescent="0.25">
      <c r="B18" s="49" t="s">
        <v>458</v>
      </c>
      <c r="C18" s="49" t="s">
        <v>485</v>
      </c>
      <c r="D18" s="215">
        <v>2</v>
      </c>
      <c r="E18" s="212" t="s">
        <v>486</v>
      </c>
      <c r="F18" s="200" t="s">
        <v>487</v>
      </c>
      <c r="G18" s="22">
        <v>2</v>
      </c>
      <c r="H18" s="23" t="s">
        <v>488</v>
      </c>
      <c r="I18" s="24" t="s">
        <v>489</v>
      </c>
      <c r="J18" s="213" t="s">
        <v>474</v>
      </c>
      <c r="K18" s="169">
        <v>0</v>
      </c>
      <c r="L18" s="169">
        <v>0</v>
      </c>
      <c r="M18" s="169">
        <v>0</v>
      </c>
      <c r="N18" s="169">
        <v>0</v>
      </c>
      <c r="O18" s="169">
        <v>0</v>
      </c>
      <c r="P18" s="169">
        <v>0</v>
      </c>
      <c r="Q18" s="75">
        <f t="shared" si="1"/>
        <v>0</v>
      </c>
      <c r="R18" s="75">
        <f t="shared" si="1"/>
        <v>0</v>
      </c>
      <c r="S18" s="169">
        <v>0</v>
      </c>
      <c r="T18" s="169">
        <v>0</v>
      </c>
      <c r="U18" s="169">
        <v>0</v>
      </c>
      <c r="V18" s="169">
        <v>0</v>
      </c>
      <c r="W18" s="169">
        <v>0</v>
      </c>
      <c r="X18" s="169">
        <v>0</v>
      </c>
      <c r="Y18" s="75">
        <f t="shared" si="2"/>
        <v>0</v>
      </c>
      <c r="Z18" s="75">
        <f t="shared" si="2"/>
        <v>0</v>
      </c>
      <c r="AA18" s="169">
        <v>1</v>
      </c>
      <c r="AB18" s="169">
        <v>0</v>
      </c>
      <c r="AC18" s="169">
        <v>0</v>
      </c>
      <c r="AD18" s="169">
        <v>0</v>
      </c>
      <c r="AE18" s="171">
        <v>0</v>
      </c>
      <c r="AF18" s="171">
        <v>0</v>
      </c>
      <c r="AG18" s="75">
        <f t="shared" si="3"/>
        <v>1</v>
      </c>
      <c r="AH18" s="75">
        <f t="shared" si="3"/>
        <v>0</v>
      </c>
      <c r="AI18" s="169">
        <v>0</v>
      </c>
      <c r="AJ18" s="169">
        <v>0</v>
      </c>
      <c r="AK18" s="169">
        <v>0</v>
      </c>
      <c r="AL18" s="169">
        <v>0</v>
      </c>
      <c r="AM18" s="169">
        <v>1</v>
      </c>
      <c r="AN18" s="169">
        <v>0</v>
      </c>
      <c r="AO18" s="75">
        <f t="shared" si="4"/>
        <v>1</v>
      </c>
      <c r="AP18" s="75">
        <f t="shared" si="4"/>
        <v>0</v>
      </c>
      <c r="AQ18" s="29">
        <f t="shared" si="5"/>
        <v>2</v>
      </c>
      <c r="AR18" s="76">
        <f t="shared" si="5"/>
        <v>0</v>
      </c>
      <c r="AS18" s="77">
        <f t="shared" si="0"/>
        <v>0</v>
      </c>
    </row>
    <row r="19" spans="2:45" ht="231" customHeight="1" x14ac:dyDescent="0.25">
      <c r="B19" s="49" t="s">
        <v>458</v>
      </c>
      <c r="C19" s="49" t="s">
        <v>490</v>
      </c>
      <c r="D19" s="215">
        <v>14</v>
      </c>
      <c r="E19" s="212" t="s">
        <v>491</v>
      </c>
      <c r="F19" s="200" t="s">
        <v>492</v>
      </c>
      <c r="G19" s="22">
        <v>14</v>
      </c>
      <c r="H19" s="23" t="s">
        <v>493</v>
      </c>
      <c r="I19" s="24" t="s">
        <v>494</v>
      </c>
      <c r="J19" s="213" t="s">
        <v>474</v>
      </c>
      <c r="K19" s="169">
        <v>6</v>
      </c>
      <c r="L19" s="169">
        <v>0</v>
      </c>
      <c r="M19" s="169">
        <v>2</v>
      </c>
      <c r="N19" s="169">
        <v>0</v>
      </c>
      <c r="O19" s="169">
        <v>1</v>
      </c>
      <c r="P19" s="169">
        <v>0</v>
      </c>
      <c r="Q19" s="75">
        <f t="shared" si="1"/>
        <v>9</v>
      </c>
      <c r="R19" s="75">
        <f t="shared" si="1"/>
        <v>0</v>
      </c>
      <c r="S19" s="169">
        <v>0</v>
      </c>
      <c r="T19" s="169">
        <v>0</v>
      </c>
      <c r="U19" s="169">
        <v>1</v>
      </c>
      <c r="V19" s="169">
        <v>0</v>
      </c>
      <c r="W19" s="169">
        <v>0</v>
      </c>
      <c r="X19" s="169">
        <v>0</v>
      </c>
      <c r="Y19" s="75">
        <f t="shared" si="2"/>
        <v>1</v>
      </c>
      <c r="Z19" s="75">
        <f t="shared" si="2"/>
        <v>0</v>
      </c>
      <c r="AA19" s="169">
        <v>3</v>
      </c>
      <c r="AB19" s="169">
        <v>0</v>
      </c>
      <c r="AC19" s="169">
        <v>0</v>
      </c>
      <c r="AD19" s="169">
        <v>0</v>
      </c>
      <c r="AE19" s="171">
        <v>1</v>
      </c>
      <c r="AF19" s="171">
        <v>0</v>
      </c>
      <c r="AG19" s="75">
        <f t="shared" si="3"/>
        <v>4</v>
      </c>
      <c r="AH19" s="75">
        <f t="shared" si="3"/>
        <v>0</v>
      </c>
      <c r="AI19" s="169">
        <v>0</v>
      </c>
      <c r="AJ19" s="169">
        <v>0</v>
      </c>
      <c r="AK19" s="169">
        <v>0</v>
      </c>
      <c r="AL19" s="169">
        <v>0</v>
      </c>
      <c r="AM19" s="169">
        <v>0</v>
      </c>
      <c r="AN19" s="169">
        <v>0</v>
      </c>
      <c r="AO19" s="75">
        <f t="shared" si="4"/>
        <v>0</v>
      </c>
      <c r="AP19" s="75">
        <f t="shared" si="4"/>
        <v>0</v>
      </c>
      <c r="AQ19" s="53">
        <f t="shared" si="5"/>
        <v>14</v>
      </c>
      <c r="AR19" s="96">
        <f t="shared" si="5"/>
        <v>0</v>
      </c>
      <c r="AS19" s="77">
        <f t="shared" si="0"/>
        <v>0</v>
      </c>
    </row>
    <row r="20" spans="2:45" ht="237" customHeight="1" x14ac:dyDescent="0.25">
      <c r="B20" s="49" t="s">
        <v>458</v>
      </c>
      <c r="C20" s="49" t="s">
        <v>495</v>
      </c>
      <c r="D20" s="20">
        <v>1</v>
      </c>
      <c r="E20" s="212" t="s">
        <v>496</v>
      </c>
      <c r="F20" s="200" t="s">
        <v>497</v>
      </c>
      <c r="G20" s="216">
        <v>1</v>
      </c>
      <c r="H20" s="23" t="s">
        <v>498</v>
      </c>
      <c r="I20" s="24" t="s">
        <v>499</v>
      </c>
      <c r="J20" s="213" t="s">
        <v>474</v>
      </c>
      <c r="K20" s="169">
        <v>0</v>
      </c>
      <c r="L20" s="169">
        <v>0</v>
      </c>
      <c r="M20" s="169">
        <v>0</v>
      </c>
      <c r="N20" s="169">
        <v>0</v>
      </c>
      <c r="O20" s="169">
        <v>0</v>
      </c>
      <c r="P20" s="169">
        <v>0</v>
      </c>
      <c r="Q20" s="75">
        <f t="shared" si="1"/>
        <v>0</v>
      </c>
      <c r="R20" s="75">
        <f t="shared" si="1"/>
        <v>0</v>
      </c>
      <c r="S20" s="169">
        <v>0</v>
      </c>
      <c r="T20" s="169">
        <v>0</v>
      </c>
      <c r="U20" s="169">
        <v>0</v>
      </c>
      <c r="V20" s="169">
        <v>0</v>
      </c>
      <c r="W20" s="169">
        <v>0</v>
      </c>
      <c r="X20" s="169">
        <v>0</v>
      </c>
      <c r="Y20" s="75">
        <f t="shared" si="2"/>
        <v>0</v>
      </c>
      <c r="Z20" s="75">
        <f t="shared" si="2"/>
        <v>0</v>
      </c>
      <c r="AA20" s="169">
        <v>0</v>
      </c>
      <c r="AB20" s="169">
        <v>0</v>
      </c>
      <c r="AC20" s="169">
        <v>1</v>
      </c>
      <c r="AD20" s="169">
        <v>0</v>
      </c>
      <c r="AE20" s="171">
        <v>0</v>
      </c>
      <c r="AF20" s="171">
        <v>0</v>
      </c>
      <c r="AG20" s="75">
        <f t="shared" si="3"/>
        <v>1</v>
      </c>
      <c r="AH20" s="75">
        <f t="shared" si="3"/>
        <v>0</v>
      </c>
      <c r="AI20" s="169">
        <v>0</v>
      </c>
      <c r="AJ20" s="169">
        <v>0</v>
      </c>
      <c r="AK20" s="169">
        <v>0</v>
      </c>
      <c r="AL20" s="169">
        <v>0</v>
      </c>
      <c r="AM20" s="169">
        <v>0</v>
      </c>
      <c r="AN20" s="169">
        <v>0</v>
      </c>
      <c r="AO20" s="75">
        <f t="shared" si="4"/>
        <v>0</v>
      </c>
      <c r="AP20" s="75">
        <f t="shared" si="4"/>
        <v>0</v>
      </c>
      <c r="AQ20" s="53">
        <f t="shared" si="5"/>
        <v>1</v>
      </c>
      <c r="AR20" s="96">
        <f t="shared" si="5"/>
        <v>0</v>
      </c>
      <c r="AS20" s="77">
        <f t="shared" si="0"/>
        <v>0</v>
      </c>
    </row>
    <row r="21" spans="2:45" ht="177" customHeight="1" x14ac:dyDescent="0.25">
      <c r="B21" s="49" t="s">
        <v>458</v>
      </c>
      <c r="C21" s="49" t="s">
        <v>500</v>
      </c>
      <c r="D21" s="20">
        <v>2</v>
      </c>
      <c r="E21" s="217" t="s">
        <v>501</v>
      </c>
      <c r="F21" s="21" t="s">
        <v>502</v>
      </c>
      <c r="G21" s="218">
        <v>1</v>
      </c>
      <c r="H21" s="23" t="s">
        <v>503</v>
      </c>
      <c r="I21" s="24" t="s">
        <v>504</v>
      </c>
      <c r="J21" s="213" t="s">
        <v>474</v>
      </c>
      <c r="K21" s="169">
        <v>0</v>
      </c>
      <c r="L21" s="169">
        <v>0</v>
      </c>
      <c r="M21" s="169">
        <v>0</v>
      </c>
      <c r="N21" s="169">
        <v>0</v>
      </c>
      <c r="O21" s="169">
        <v>0</v>
      </c>
      <c r="P21" s="169">
        <v>0</v>
      </c>
      <c r="Q21" s="95">
        <f t="shared" si="1"/>
        <v>0</v>
      </c>
      <c r="R21" s="95">
        <f t="shared" si="1"/>
        <v>0</v>
      </c>
      <c r="S21" s="169">
        <v>0</v>
      </c>
      <c r="T21" s="169">
        <v>0</v>
      </c>
      <c r="U21" s="169">
        <v>0</v>
      </c>
      <c r="V21" s="169">
        <v>0</v>
      </c>
      <c r="W21" s="169">
        <v>1</v>
      </c>
      <c r="X21" s="169">
        <v>0</v>
      </c>
      <c r="Y21" s="95">
        <f t="shared" si="2"/>
        <v>1</v>
      </c>
      <c r="Z21" s="95">
        <f t="shared" si="2"/>
        <v>0</v>
      </c>
      <c r="AA21" s="169">
        <v>0</v>
      </c>
      <c r="AB21" s="169">
        <v>0</v>
      </c>
      <c r="AC21" s="169">
        <v>0</v>
      </c>
      <c r="AD21" s="169">
        <v>0</v>
      </c>
      <c r="AE21" s="171">
        <v>0</v>
      </c>
      <c r="AF21" s="171">
        <v>0</v>
      </c>
      <c r="AG21" s="95">
        <f t="shared" si="3"/>
        <v>0</v>
      </c>
      <c r="AH21" s="95">
        <f t="shared" si="3"/>
        <v>0</v>
      </c>
      <c r="AI21" s="169">
        <v>0</v>
      </c>
      <c r="AJ21" s="169">
        <v>0</v>
      </c>
      <c r="AK21" s="169">
        <v>1</v>
      </c>
      <c r="AL21" s="169">
        <v>0</v>
      </c>
      <c r="AM21" s="169">
        <v>0</v>
      </c>
      <c r="AN21" s="169">
        <v>0</v>
      </c>
      <c r="AO21" s="95">
        <f t="shared" si="4"/>
        <v>1</v>
      </c>
      <c r="AP21" s="95">
        <f t="shared" si="4"/>
        <v>0</v>
      </c>
      <c r="AQ21" s="53">
        <f t="shared" si="5"/>
        <v>2</v>
      </c>
      <c r="AR21" s="96">
        <f t="shared" si="5"/>
        <v>0</v>
      </c>
      <c r="AS21" s="77">
        <f t="shared" si="0"/>
        <v>0</v>
      </c>
    </row>
    <row r="22" spans="2:45" ht="23.25" x14ac:dyDescent="0.25">
      <c r="B22" s="262" t="s">
        <v>60</v>
      </c>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4"/>
      <c r="AS22" s="41">
        <f>AVERAGE(AS13:AS21)</f>
        <v>0</v>
      </c>
    </row>
    <row r="23" spans="2:45" ht="17.25" x14ac:dyDescent="0.25">
      <c r="B23" s="42"/>
      <c r="C23" s="42"/>
      <c r="D23" s="43"/>
      <c r="E23" s="42"/>
      <c r="F23" s="42"/>
      <c r="G23" s="42"/>
      <c r="H23" s="42"/>
      <c r="I23" s="42"/>
      <c r="J23" s="44"/>
    </row>
    <row r="24" spans="2:45" ht="30.75" customHeight="1" x14ac:dyDescent="0.25">
      <c r="B24" s="45" t="s">
        <v>61</v>
      </c>
      <c r="C24" s="265"/>
      <c r="D24" s="266"/>
      <c r="E24" s="266"/>
      <c r="F24" s="266"/>
      <c r="G24" s="266"/>
      <c r="H24" s="266"/>
      <c r="I24" s="266"/>
      <c r="J24" s="267"/>
    </row>
    <row r="25" spans="2:45" ht="17.25" x14ac:dyDescent="0.25">
      <c r="B25" s="42"/>
      <c r="C25" s="268"/>
      <c r="D25" s="268"/>
      <c r="E25" s="268"/>
      <c r="F25" s="268"/>
      <c r="G25" s="268"/>
      <c r="H25" s="268"/>
      <c r="I25" s="268"/>
      <c r="J25" s="268"/>
    </row>
    <row r="26" spans="2:45" ht="30" customHeight="1" x14ac:dyDescent="0.25">
      <c r="B26" s="46" t="s">
        <v>62</v>
      </c>
      <c r="C26" s="269"/>
      <c r="D26" s="270"/>
      <c r="E26" s="42"/>
      <c r="F26" s="42"/>
      <c r="G26" s="47" t="s">
        <v>64</v>
      </c>
      <c r="H26" s="271" t="s">
        <v>142</v>
      </c>
      <c r="I26" s="272"/>
      <c r="J26" s="272"/>
    </row>
    <row r="27" spans="2:45" ht="13.5" customHeight="1" x14ac:dyDescent="0.25">
      <c r="B27" s="42"/>
      <c r="C27" s="42"/>
      <c r="D27" s="43"/>
      <c r="E27" s="42"/>
      <c r="F27" s="42"/>
      <c r="G27" s="42"/>
      <c r="H27" s="42"/>
      <c r="I27" s="42"/>
      <c r="J27" s="44"/>
    </row>
    <row r="28" spans="2:45" ht="15" customHeight="1" x14ac:dyDescent="0.25">
      <c r="B28" s="42"/>
      <c r="C28" s="42"/>
      <c r="D28" s="43"/>
      <c r="E28" s="42"/>
      <c r="F28" s="42"/>
      <c r="G28" s="42"/>
      <c r="H28" s="42"/>
      <c r="I28" s="42"/>
      <c r="J28" s="44"/>
    </row>
    <row r="29" spans="2:45" ht="17.25" x14ac:dyDescent="0.25">
      <c r="B29" s="42"/>
      <c r="C29" s="42"/>
      <c r="D29" s="43"/>
      <c r="E29" s="42"/>
      <c r="F29" s="42"/>
      <c r="G29" s="42"/>
      <c r="H29" s="42"/>
      <c r="I29" s="42"/>
      <c r="J29" s="44"/>
    </row>
    <row r="30" spans="2:45" ht="15" customHeight="1" x14ac:dyDescent="0.25">
      <c r="B30" s="42"/>
      <c r="C30" s="42"/>
      <c r="D30" s="43"/>
      <c r="E30" s="276"/>
      <c r="F30" s="276"/>
      <c r="G30" s="276"/>
      <c r="H30" s="276"/>
      <c r="I30" s="48"/>
      <c r="J30" s="42"/>
    </row>
    <row r="31" spans="2:45" ht="15" customHeight="1" x14ac:dyDescent="0.25">
      <c r="B31" s="42"/>
      <c r="C31" s="42"/>
      <c r="D31" s="43"/>
      <c r="E31" s="42"/>
      <c r="F31" s="42"/>
      <c r="G31" s="44"/>
      <c r="H31" s="42"/>
      <c r="I31" s="42"/>
      <c r="J31" s="42"/>
    </row>
    <row r="32" spans="2:45" ht="15" customHeight="1" x14ac:dyDescent="0.25">
      <c r="B32" s="42"/>
      <c r="C32" s="42"/>
      <c r="D32" s="43"/>
      <c r="E32" s="276"/>
      <c r="F32" s="276"/>
      <c r="G32" s="276"/>
      <c r="H32" s="276"/>
      <c r="I32" s="48"/>
      <c r="J32" s="42"/>
    </row>
    <row r="33" spans="2:10" ht="17.25" x14ac:dyDescent="0.25">
      <c r="B33" s="42"/>
      <c r="C33" s="42"/>
      <c r="D33" s="43"/>
      <c r="E33" s="42"/>
      <c r="F33" s="42"/>
      <c r="G33" s="44"/>
      <c r="H33" s="42"/>
      <c r="I33" s="42"/>
      <c r="J33" s="42"/>
    </row>
    <row r="34" spans="2:10" ht="17.25" x14ac:dyDescent="0.25">
      <c r="B34" s="42"/>
      <c r="C34" s="42"/>
      <c r="D34" s="43"/>
      <c r="E34" s="276"/>
      <c r="F34" s="276"/>
      <c r="G34" s="276"/>
      <c r="H34" s="276"/>
      <c r="I34" s="48"/>
      <c r="J34" s="42"/>
    </row>
  </sheetData>
  <mergeCells count="48">
    <mergeCell ref="E30:H30"/>
    <mergeCell ref="E32:H32"/>
    <mergeCell ref="E34:H34"/>
    <mergeCell ref="AM11:AN11"/>
    <mergeCell ref="AO11:AP11"/>
    <mergeCell ref="B22:AR22"/>
    <mergeCell ref="C24:J24"/>
    <mergeCell ref="C25:J25"/>
    <mergeCell ref="C26:D26"/>
    <mergeCell ref="H26:J26"/>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AS16">
    <cfRule type="cellIs" dxfId="8" priority="7" operator="between">
      <formula>0.7</formula>
      <formula>1</formula>
    </cfRule>
    <cfRule type="cellIs" dxfId="7" priority="8" operator="between">
      <formula>0.51</formula>
      <formula>0.69</formula>
    </cfRule>
    <cfRule type="cellIs" dxfId="6" priority="9" operator="between">
      <formula>0</formula>
      <formula>0.5</formula>
    </cfRule>
  </conditionalFormatting>
  <conditionalFormatting sqref="AS17:AS19 AS21">
    <cfRule type="cellIs" dxfId="5" priority="4" operator="between">
      <formula>0.7</formula>
      <formula>1</formula>
    </cfRule>
    <cfRule type="cellIs" dxfId="4" priority="5" operator="between">
      <formula>0.51</formula>
      <formula>0.69</formula>
    </cfRule>
    <cfRule type="cellIs" dxfId="3" priority="6" operator="between">
      <formula>0</formula>
      <formula>0.5</formula>
    </cfRule>
  </conditionalFormatting>
  <conditionalFormatting sqref="AS20">
    <cfRule type="cellIs" dxfId="2" priority="1" operator="between">
      <formula>0.7</formula>
      <formula>1</formula>
    </cfRule>
    <cfRule type="cellIs" dxfId="1" priority="2" operator="between">
      <formula>0.51</formula>
      <formula>0.69</formula>
    </cfRule>
    <cfRule type="cellIs" dxfId="0" priority="3" operator="between">
      <formula>0</formula>
      <formula>0.5</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S28"/>
  <sheetViews>
    <sheetView topLeftCell="A11" zoomScale="60" zoomScaleNormal="60" workbookViewId="0">
      <selection activeCell="E14" sqref="E14"/>
    </sheetView>
  </sheetViews>
  <sheetFormatPr baseColWidth="10" defaultColWidth="17.375" defaultRowHeight="15" customHeight="1" x14ac:dyDescent="0.25"/>
  <cols>
    <col min="1" max="1" width="4.375" style="1" customWidth="1"/>
    <col min="2" max="3" width="28.5" style="2" customWidth="1"/>
    <col min="4" max="4" width="21.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283.5" customHeight="1" x14ac:dyDescent="0.25">
      <c r="B13" s="273" t="s">
        <v>65</v>
      </c>
      <c r="C13" s="18" t="s">
        <v>66</v>
      </c>
      <c r="D13" s="219">
        <v>2</v>
      </c>
      <c r="E13" s="220" t="s">
        <v>67</v>
      </c>
      <c r="F13" s="220" t="s">
        <v>68</v>
      </c>
      <c r="G13" s="22" t="s">
        <v>69</v>
      </c>
      <c r="H13" s="23" t="s">
        <v>70</v>
      </c>
      <c r="I13" s="24" t="s">
        <v>71</v>
      </c>
      <c r="J13" s="25" t="s">
        <v>52</v>
      </c>
      <c r="K13" s="26">
        <v>0</v>
      </c>
      <c r="L13" s="26">
        <v>0</v>
      </c>
      <c r="M13" s="26">
        <v>0</v>
      </c>
      <c r="N13" s="26">
        <v>0</v>
      </c>
      <c r="O13" s="26">
        <v>0</v>
      </c>
      <c r="P13" s="26">
        <v>0</v>
      </c>
      <c r="Q13" s="27">
        <f>K13+M13+O13</f>
        <v>0</v>
      </c>
      <c r="R13" s="27">
        <f>L13+N13+P13</f>
        <v>0</v>
      </c>
      <c r="S13" s="28">
        <v>0</v>
      </c>
      <c r="T13" s="26">
        <v>0</v>
      </c>
      <c r="U13" s="26">
        <v>0</v>
      </c>
      <c r="V13" s="26">
        <v>0</v>
      </c>
      <c r="W13" s="51">
        <v>1</v>
      </c>
      <c r="X13" s="26">
        <v>0</v>
      </c>
      <c r="Y13" s="27">
        <f>S13+U13+W13</f>
        <v>1</v>
      </c>
      <c r="Z13" s="27">
        <f>T13+V13+X13</f>
        <v>0</v>
      </c>
      <c r="AA13" s="26">
        <v>0</v>
      </c>
      <c r="AB13" s="26">
        <v>0</v>
      </c>
      <c r="AC13" s="26">
        <v>0</v>
      </c>
      <c r="AD13" s="26">
        <v>0</v>
      </c>
      <c r="AE13" s="28">
        <v>0</v>
      </c>
      <c r="AF13" s="28">
        <v>0</v>
      </c>
      <c r="AG13" s="27">
        <f>AA13+AC13+AE13</f>
        <v>0</v>
      </c>
      <c r="AH13" s="27">
        <f>AB13+AD13+AF13</f>
        <v>0</v>
      </c>
      <c r="AI13" s="26">
        <v>0</v>
      </c>
      <c r="AJ13" s="26">
        <v>0</v>
      </c>
      <c r="AK13" s="26">
        <v>0</v>
      </c>
      <c r="AL13" s="26">
        <v>0</v>
      </c>
      <c r="AM13" s="51">
        <v>1</v>
      </c>
      <c r="AN13" s="26">
        <v>0</v>
      </c>
      <c r="AO13" s="27">
        <f>AI13+AK13+AM13</f>
        <v>1</v>
      </c>
      <c r="AP13" s="27">
        <f>AJ13+AL13+AN13</f>
        <v>0</v>
      </c>
      <c r="AQ13" s="29">
        <f>Q13+Y13+AG13+AO13</f>
        <v>2</v>
      </c>
      <c r="AR13" s="30">
        <f>R13+Z13+AH13+AP13</f>
        <v>0</v>
      </c>
      <c r="AS13" s="31">
        <f t="shared" ref="AS13:AS15" si="0">IF(AND(AR13&gt;0,AQ13&gt;0),AR13/AQ13,0)</f>
        <v>0</v>
      </c>
    </row>
    <row r="14" spans="2:45" ht="283.5" customHeight="1" x14ac:dyDescent="0.25">
      <c r="B14" s="274"/>
      <c r="C14" s="18" t="s">
        <v>72</v>
      </c>
      <c r="D14" s="20">
        <v>1</v>
      </c>
      <c r="E14" s="37" t="s">
        <v>73</v>
      </c>
      <c r="F14" s="37" t="s">
        <v>74</v>
      </c>
      <c r="G14" s="22" t="s">
        <v>69</v>
      </c>
      <c r="H14" s="23" t="s">
        <v>75</v>
      </c>
      <c r="I14" s="24" t="s">
        <v>76</v>
      </c>
      <c r="J14" s="25" t="s">
        <v>52</v>
      </c>
      <c r="K14" s="26">
        <v>0</v>
      </c>
      <c r="L14" s="26">
        <v>0</v>
      </c>
      <c r="M14" s="26">
        <v>0</v>
      </c>
      <c r="N14" s="26">
        <v>0</v>
      </c>
      <c r="O14" s="26">
        <v>0</v>
      </c>
      <c r="P14" s="26">
        <v>0</v>
      </c>
      <c r="Q14" s="27">
        <f t="shared" ref="Q14:R15" si="1">K14+M14+O14</f>
        <v>0</v>
      </c>
      <c r="R14" s="27">
        <f t="shared" si="1"/>
        <v>0</v>
      </c>
      <c r="S14" s="51">
        <v>1</v>
      </c>
      <c r="T14" s="26">
        <v>0</v>
      </c>
      <c r="U14" s="26">
        <v>0</v>
      </c>
      <c r="V14" s="26">
        <v>0</v>
      </c>
      <c r="W14" s="26">
        <v>0</v>
      </c>
      <c r="X14" s="26">
        <v>0</v>
      </c>
      <c r="Y14" s="27">
        <f t="shared" ref="Y14:Z15" si="2">S14+U14+W14</f>
        <v>1</v>
      </c>
      <c r="Z14" s="27">
        <f t="shared" si="2"/>
        <v>0</v>
      </c>
      <c r="AA14" s="26">
        <v>0</v>
      </c>
      <c r="AB14" s="26">
        <v>0</v>
      </c>
      <c r="AC14" s="26">
        <v>0</v>
      </c>
      <c r="AD14" s="26">
        <v>0</v>
      </c>
      <c r="AE14" s="28">
        <v>0</v>
      </c>
      <c r="AF14" s="28">
        <v>0</v>
      </c>
      <c r="AG14" s="27">
        <f t="shared" ref="AG14:AH15" si="3">AA14+AC14+AE14</f>
        <v>0</v>
      </c>
      <c r="AH14" s="27">
        <f t="shared" si="3"/>
        <v>0</v>
      </c>
      <c r="AI14" s="26">
        <v>0</v>
      </c>
      <c r="AJ14" s="26">
        <v>0</v>
      </c>
      <c r="AK14" s="26">
        <v>0</v>
      </c>
      <c r="AL14" s="26">
        <v>0</v>
      </c>
      <c r="AM14" s="26">
        <v>0</v>
      </c>
      <c r="AN14" s="26">
        <v>0</v>
      </c>
      <c r="AO14" s="27">
        <f t="shared" ref="AO14:AP15" si="4">AI14+AK14+AM14</f>
        <v>0</v>
      </c>
      <c r="AP14" s="27">
        <f t="shared" si="4"/>
        <v>0</v>
      </c>
      <c r="AQ14" s="29">
        <f t="shared" ref="AQ14:AR15" si="5">Q14+Y14+AG14+AO14</f>
        <v>1</v>
      </c>
      <c r="AR14" s="30">
        <f t="shared" si="5"/>
        <v>0</v>
      </c>
      <c r="AS14" s="31">
        <f t="shared" si="0"/>
        <v>0</v>
      </c>
    </row>
    <row r="15" spans="2:45" ht="283.5" customHeight="1" x14ac:dyDescent="0.25">
      <c r="B15" s="275"/>
      <c r="C15" s="145" t="s">
        <v>77</v>
      </c>
      <c r="D15" s="146">
        <v>1</v>
      </c>
      <c r="E15" s="147" t="s">
        <v>78</v>
      </c>
      <c r="F15" s="151" t="s">
        <v>79</v>
      </c>
      <c r="G15" s="301" t="s">
        <v>80</v>
      </c>
      <c r="H15" s="205" t="s">
        <v>81</v>
      </c>
      <c r="I15" s="63" t="s">
        <v>82</v>
      </c>
      <c r="J15" s="25" t="s">
        <v>52</v>
      </c>
      <c r="K15" s="26">
        <v>0</v>
      </c>
      <c r="L15" s="26">
        <v>0</v>
      </c>
      <c r="M15" s="26">
        <v>0</v>
      </c>
      <c r="N15" s="26">
        <v>0</v>
      </c>
      <c r="O15" s="26">
        <v>1</v>
      </c>
      <c r="P15" s="26">
        <v>0</v>
      </c>
      <c r="Q15" s="52">
        <f t="shared" si="1"/>
        <v>1</v>
      </c>
      <c r="R15" s="52">
        <f t="shared" si="1"/>
        <v>0</v>
      </c>
      <c r="S15" s="26">
        <v>0</v>
      </c>
      <c r="T15" s="26">
        <v>0</v>
      </c>
      <c r="U15" s="26">
        <v>0</v>
      </c>
      <c r="V15" s="26">
        <v>0</v>
      </c>
      <c r="W15" s="26">
        <v>0</v>
      </c>
      <c r="X15" s="26">
        <v>0</v>
      </c>
      <c r="Y15" s="52">
        <f t="shared" si="2"/>
        <v>0</v>
      </c>
      <c r="Z15" s="52">
        <f t="shared" si="2"/>
        <v>0</v>
      </c>
      <c r="AA15" s="26">
        <v>0</v>
      </c>
      <c r="AB15" s="26">
        <v>0</v>
      </c>
      <c r="AC15" s="26">
        <v>0</v>
      </c>
      <c r="AD15" s="26">
        <v>0</v>
      </c>
      <c r="AE15" s="28">
        <v>0</v>
      </c>
      <c r="AF15" s="28">
        <v>0</v>
      </c>
      <c r="AG15" s="52">
        <f t="shared" si="3"/>
        <v>0</v>
      </c>
      <c r="AH15" s="52">
        <f t="shared" si="3"/>
        <v>0</v>
      </c>
      <c r="AI15" s="26">
        <v>0</v>
      </c>
      <c r="AJ15" s="26">
        <v>0</v>
      </c>
      <c r="AK15" s="26">
        <v>0</v>
      </c>
      <c r="AL15" s="26">
        <v>0</v>
      </c>
      <c r="AM15" s="26">
        <v>0</v>
      </c>
      <c r="AN15" s="26">
        <v>0</v>
      </c>
      <c r="AO15" s="52">
        <f t="shared" si="4"/>
        <v>0</v>
      </c>
      <c r="AP15" s="52">
        <f t="shared" si="4"/>
        <v>0</v>
      </c>
      <c r="AQ15" s="53">
        <f t="shared" si="5"/>
        <v>1</v>
      </c>
      <c r="AR15" s="54">
        <f t="shared" si="5"/>
        <v>0</v>
      </c>
      <c r="AS15" s="31">
        <f t="shared" si="0"/>
        <v>0</v>
      </c>
    </row>
    <row r="16" spans="2:45" ht="23.25" x14ac:dyDescent="0.25">
      <c r="B16" s="262" t="s">
        <v>60</v>
      </c>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4"/>
      <c r="AS16" s="41">
        <f>AVERAGE(AS13:AS15)</f>
        <v>0</v>
      </c>
    </row>
    <row r="17" spans="2:10" ht="17.25" x14ac:dyDescent="0.25">
      <c r="B17" s="42"/>
      <c r="C17" s="42"/>
      <c r="D17" s="43"/>
      <c r="E17" s="42"/>
      <c r="F17" s="42"/>
      <c r="G17" s="42"/>
      <c r="H17" s="42"/>
      <c r="I17" s="42"/>
      <c r="J17" s="44"/>
    </row>
    <row r="18" spans="2:10" ht="15.75" x14ac:dyDescent="0.25">
      <c r="B18" s="45" t="s">
        <v>61</v>
      </c>
      <c r="C18" s="265"/>
      <c r="D18" s="266"/>
      <c r="E18" s="266"/>
      <c r="F18" s="266"/>
      <c r="G18" s="266"/>
      <c r="H18" s="266"/>
      <c r="I18" s="266"/>
      <c r="J18" s="267"/>
    </row>
    <row r="19" spans="2:10" ht="17.25" x14ac:dyDescent="0.25">
      <c r="B19" s="42"/>
      <c r="C19" s="268"/>
      <c r="D19" s="268"/>
      <c r="E19" s="268"/>
      <c r="F19" s="268"/>
      <c r="G19" s="268"/>
      <c r="H19" s="268"/>
      <c r="I19" s="268"/>
      <c r="J19" s="268"/>
    </row>
    <row r="20" spans="2:10" ht="17.25" x14ac:dyDescent="0.25">
      <c r="B20" s="46" t="s">
        <v>62</v>
      </c>
      <c r="C20" s="269" t="s">
        <v>83</v>
      </c>
      <c r="D20" s="270"/>
      <c r="E20" s="42"/>
      <c r="F20" s="42"/>
      <c r="G20" s="47" t="s">
        <v>64</v>
      </c>
      <c r="H20" s="271" t="s">
        <v>84</v>
      </c>
      <c r="I20" s="272"/>
      <c r="J20" s="272"/>
    </row>
    <row r="21" spans="2:10" ht="17.25" x14ac:dyDescent="0.25">
      <c r="B21" s="42"/>
      <c r="C21" s="42"/>
      <c r="D21" s="43"/>
      <c r="E21" s="42"/>
      <c r="F21" s="42"/>
      <c r="G21" s="42"/>
      <c r="H21" s="42"/>
      <c r="I21" s="42"/>
      <c r="J21" s="44"/>
    </row>
    <row r="22" spans="2:10" ht="17.25" x14ac:dyDescent="0.25">
      <c r="B22" s="42"/>
      <c r="C22" s="42"/>
      <c r="D22" s="43"/>
      <c r="E22" s="42"/>
      <c r="F22" s="42"/>
      <c r="G22" s="42"/>
      <c r="H22" s="42"/>
      <c r="I22" s="42"/>
      <c r="J22" s="44"/>
    </row>
    <row r="23" spans="2:10" ht="17.25" x14ac:dyDescent="0.25">
      <c r="B23" s="42"/>
      <c r="C23" s="42"/>
      <c r="D23" s="43"/>
      <c r="E23" s="42"/>
      <c r="F23" s="42"/>
      <c r="G23" s="42"/>
      <c r="H23" s="42"/>
      <c r="I23" s="42"/>
      <c r="J23" s="44"/>
    </row>
    <row r="24" spans="2:10" ht="17.25" x14ac:dyDescent="0.25">
      <c r="B24" s="42"/>
      <c r="C24" s="42"/>
      <c r="D24" s="43"/>
      <c r="E24" s="276"/>
      <c r="F24" s="276"/>
      <c r="G24" s="276"/>
      <c r="H24" s="276"/>
      <c r="I24" s="48"/>
      <c r="J24" s="42"/>
    </row>
    <row r="25" spans="2:10" ht="17.25" x14ac:dyDescent="0.25">
      <c r="B25" s="42"/>
      <c r="C25" s="42"/>
      <c r="D25" s="43"/>
      <c r="E25" s="42"/>
      <c r="F25" s="42"/>
      <c r="G25" s="44"/>
      <c r="H25" s="42"/>
      <c r="I25" s="42"/>
      <c r="J25" s="42"/>
    </row>
    <row r="26" spans="2:10" ht="17.25" x14ac:dyDescent="0.25">
      <c r="B26" s="42"/>
      <c r="C26" s="42"/>
      <c r="D26" s="43"/>
      <c r="E26" s="276"/>
      <c r="F26" s="276"/>
      <c r="G26" s="276"/>
      <c r="H26" s="276"/>
      <c r="I26" s="48"/>
      <c r="J26" s="42"/>
    </row>
    <row r="27" spans="2:10" ht="17.25" x14ac:dyDescent="0.25">
      <c r="B27" s="42"/>
      <c r="C27" s="42"/>
      <c r="D27" s="43"/>
      <c r="E27" s="42"/>
      <c r="F27" s="42"/>
      <c r="G27" s="44"/>
      <c r="H27" s="42"/>
      <c r="I27" s="42"/>
      <c r="J27" s="42"/>
    </row>
    <row r="28" spans="2:10" ht="17.25" x14ac:dyDescent="0.25">
      <c r="B28" s="42"/>
      <c r="C28" s="42"/>
      <c r="D28" s="43"/>
      <c r="E28" s="276"/>
      <c r="F28" s="276"/>
      <c r="G28" s="276"/>
      <c r="H28" s="276"/>
      <c r="I28" s="48"/>
      <c r="J28" s="42"/>
    </row>
  </sheetData>
  <mergeCells count="49">
    <mergeCell ref="B13:B15"/>
    <mergeCell ref="E24:H24"/>
    <mergeCell ref="E26:H26"/>
    <mergeCell ref="E28:H28"/>
    <mergeCell ref="AM11:AN11"/>
    <mergeCell ref="AO11:AP11"/>
    <mergeCell ref="B16:AR16"/>
    <mergeCell ref="C18:J18"/>
    <mergeCell ref="C19:J19"/>
    <mergeCell ref="C20:D20"/>
    <mergeCell ref="H20:J20"/>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AS15">
    <cfRule type="cellIs" dxfId="84" priority="4" operator="between">
      <formula>0.7</formula>
      <formula>1</formula>
    </cfRule>
    <cfRule type="cellIs" dxfId="83" priority="5" operator="between">
      <formula>0.51</formula>
      <formula>0.69</formula>
    </cfRule>
    <cfRule type="cellIs" dxfId="82" priority="6" operator="between">
      <formula>0</formula>
      <formula>0.5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A1:AS33"/>
  <sheetViews>
    <sheetView zoomScale="60" zoomScaleNormal="60" workbookViewId="0">
      <selection activeCell="C2" sqref="C2:AQ6"/>
    </sheetView>
  </sheetViews>
  <sheetFormatPr baseColWidth="10" defaultColWidth="17.375" defaultRowHeight="15" customHeight="1" x14ac:dyDescent="0.25"/>
  <cols>
    <col min="1" max="1" width="2.5" style="1" customWidth="1"/>
    <col min="2" max="2" width="28.5" style="2" customWidth="1"/>
    <col min="3" max="3" width="39" style="2" customWidth="1"/>
    <col min="4" max="4" width="21.5" style="3" customWidth="1"/>
    <col min="5" max="7" width="21.5" style="2" customWidth="1"/>
    <col min="8" max="8" width="59.12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1:45" ht="18" thickBot="1" x14ac:dyDescent="0.3"/>
    <row r="2" spans="1: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B7" s="9"/>
      <c r="C7" s="9"/>
      <c r="D7" s="10"/>
      <c r="E7" s="9"/>
      <c r="F7" s="9"/>
      <c r="G7" s="9"/>
      <c r="H7" s="9"/>
      <c r="I7" s="9"/>
      <c r="J7" s="11"/>
      <c r="AR7" s="227"/>
      <c r="AS7" s="228"/>
    </row>
    <row r="8" spans="1: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252" customHeight="1" x14ac:dyDescent="0.25">
      <c r="A13" s="55"/>
      <c r="B13" s="273" t="s">
        <v>85</v>
      </c>
      <c r="C13" s="18" t="s">
        <v>86</v>
      </c>
      <c r="D13" s="56">
        <v>1</v>
      </c>
      <c r="E13" s="57" t="s">
        <v>87</v>
      </c>
      <c r="F13" s="57" t="s">
        <v>88</v>
      </c>
      <c r="G13" s="56">
        <v>1</v>
      </c>
      <c r="H13" s="23" t="s">
        <v>89</v>
      </c>
      <c r="I13" s="24" t="s">
        <v>90</v>
      </c>
      <c r="J13" s="50" t="s">
        <v>91</v>
      </c>
      <c r="K13" s="38">
        <v>0</v>
      </c>
      <c r="L13" s="38">
        <v>0</v>
      </c>
      <c r="M13" s="38">
        <v>0</v>
      </c>
      <c r="N13" s="38">
        <v>0</v>
      </c>
      <c r="O13" s="38">
        <v>0.1</v>
      </c>
      <c r="P13" s="38">
        <v>0</v>
      </c>
      <c r="Q13" s="58">
        <f>K13+M13+O13</f>
        <v>0.1</v>
      </c>
      <c r="R13" s="58">
        <f>L13+N13+P13</f>
        <v>0</v>
      </c>
      <c r="S13" s="38">
        <v>0.1</v>
      </c>
      <c r="T13" s="38">
        <v>0</v>
      </c>
      <c r="U13" s="38">
        <v>0.1</v>
      </c>
      <c r="V13" s="38">
        <v>0</v>
      </c>
      <c r="W13" s="38">
        <v>0.2</v>
      </c>
      <c r="X13" s="38">
        <v>0</v>
      </c>
      <c r="Y13" s="58">
        <f>S13+U13+W13</f>
        <v>0.4</v>
      </c>
      <c r="Z13" s="58">
        <f>T13+V13+X13</f>
        <v>0</v>
      </c>
      <c r="AA13" s="38">
        <v>0.1</v>
      </c>
      <c r="AB13" s="38">
        <v>0</v>
      </c>
      <c r="AC13" s="38">
        <v>0.1</v>
      </c>
      <c r="AD13" s="38">
        <v>0</v>
      </c>
      <c r="AE13" s="40">
        <v>0.1</v>
      </c>
      <c r="AF13" s="40">
        <v>0</v>
      </c>
      <c r="AG13" s="58">
        <f>AA13+AC13+AE13</f>
        <v>0.30000000000000004</v>
      </c>
      <c r="AH13" s="58">
        <f>AB13+AD13+AF13</f>
        <v>0</v>
      </c>
      <c r="AI13" s="38">
        <v>0.1</v>
      </c>
      <c r="AJ13" s="38">
        <v>0</v>
      </c>
      <c r="AK13" s="38">
        <v>0.1</v>
      </c>
      <c r="AL13" s="38">
        <v>0</v>
      </c>
      <c r="AM13" s="38">
        <v>0</v>
      </c>
      <c r="AN13" s="38">
        <v>0</v>
      </c>
      <c r="AO13" s="58">
        <f>AI13+AK13+AM13</f>
        <v>0.2</v>
      </c>
      <c r="AP13" s="58">
        <f>AJ13+AL13+AN13</f>
        <v>0</v>
      </c>
      <c r="AQ13" s="58">
        <f>Q13+Y13+AG13+AO13</f>
        <v>1</v>
      </c>
      <c r="AR13" s="58">
        <f>R13+Z13+AH13+AP13</f>
        <v>0</v>
      </c>
      <c r="AS13" s="59">
        <f t="shared" ref="AS13:AS20" si="0">IF(AND(AR13&gt;0,AQ13&gt;0),AR13/AQ13,0)</f>
        <v>0</v>
      </c>
    </row>
    <row r="14" spans="1:45" ht="99.75" x14ac:dyDescent="0.25">
      <c r="B14" s="274"/>
      <c r="C14" s="18" t="s">
        <v>92</v>
      </c>
      <c r="D14" s="56">
        <v>1</v>
      </c>
      <c r="E14" s="57" t="s">
        <v>93</v>
      </c>
      <c r="F14" s="57" t="s">
        <v>94</v>
      </c>
      <c r="G14" s="56">
        <v>1</v>
      </c>
      <c r="H14" s="23" t="s">
        <v>95</v>
      </c>
      <c r="I14" s="24" t="s">
        <v>96</v>
      </c>
      <c r="J14" s="50" t="s">
        <v>91</v>
      </c>
      <c r="K14" s="38">
        <v>0</v>
      </c>
      <c r="L14" s="38">
        <v>0</v>
      </c>
      <c r="M14" s="38">
        <v>0</v>
      </c>
      <c r="N14" s="38">
        <v>0</v>
      </c>
      <c r="O14" s="38">
        <v>0.1</v>
      </c>
      <c r="P14" s="38">
        <v>0</v>
      </c>
      <c r="Q14" s="58">
        <f t="shared" ref="Q14:R17" si="1">K14+M14+O14</f>
        <v>0.1</v>
      </c>
      <c r="R14" s="58">
        <f t="shared" si="1"/>
        <v>0</v>
      </c>
      <c r="S14" s="38">
        <v>0.1</v>
      </c>
      <c r="T14" s="38">
        <v>0</v>
      </c>
      <c r="U14" s="38">
        <v>0.1</v>
      </c>
      <c r="V14" s="38">
        <v>0</v>
      </c>
      <c r="W14" s="38">
        <v>0.2</v>
      </c>
      <c r="X14" s="38">
        <v>0</v>
      </c>
      <c r="Y14" s="58">
        <f t="shared" ref="Y14:Z17" si="2">S14+U14+W14</f>
        <v>0.4</v>
      </c>
      <c r="Z14" s="58">
        <f t="shared" si="2"/>
        <v>0</v>
      </c>
      <c r="AA14" s="38">
        <v>0.1</v>
      </c>
      <c r="AB14" s="38">
        <v>0</v>
      </c>
      <c r="AC14" s="38">
        <v>0.1</v>
      </c>
      <c r="AD14" s="38">
        <v>0</v>
      </c>
      <c r="AE14" s="38">
        <v>0.1</v>
      </c>
      <c r="AF14" s="40">
        <v>0</v>
      </c>
      <c r="AG14" s="58">
        <f t="shared" ref="AG14:AH17" si="3">AA14+AC14+AE14</f>
        <v>0.30000000000000004</v>
      </c>
      <c r="AH14" s="58">
        <f t="shared" si="3"/>
        <v>0</v>
      </c>
      <c r="AI14" s="38">
        <v>0.1</v>
      </c>
      <c r="AJ14" s="38">
        <v>0</v>
      </c>
      <c r="AK14" s="38">
        <v>0.1</v>
      </c>
      <c r="AL14" s="38">
        <v>0</v>
      </c>
      <c r="AM14" s="38">
        <v>0</v>
      </c>
      <c r="AN14" s="38">
        <v>0</v>
      </c>
      <c r="AO14" s="58">
        <f t="shared" ref="AO14:AP17" si="4">AI14+AK14+AM14</f>
        <v>0.2</v>
      </c>
      <c r="AP14" s="58">
        <f t="shared" si="4"/>
        <v>0</v>
      </c>
      <c r="AQ14" s="58">
        <f t="shared" ref="AQ14:AR20" si="5">Q14+Y14+AG14+AO14</f>
        <v>1</v>
      </c>
      <c r="AR14" s="58">
        <f t="shared" si="5"/>
        <v>0</v>
      </c>
      <c r="AS14" s="59">
        <f t="shared" si="0"/>
        <v>0</v>
      </c>
    </row>
    <row r="15" spans="1:45" ht="128.25" x14ac:dyDescent="0.25">
      <c r="B15" s="274"/>
      <c r="C15" s="18" t="s">
        <v>97</v>
      </c>
      <c r="D15" s="56">
        <v>1</v>
      </c>
      <c r="E15" s="57" t="s">
        <v>98</v>
      </c>
      <c r="F15" s="57" t="s">
        <v>99</v>
      </c>
      <c r="G15" s="56">
        <v>1</v>
      </c>
      <c r="H15" s="23" t="s">
        <v>100</v>
      </c>
      <c r="I15" s="24" t="s">
        <v>101</v>
      </c>
      <c r="J15" s="50" t="s">
        <v>91</v>
      </c>
      <c r="K15" s="38">
        <v>0</v>
      </c>
      <c r="L15" s="38">
        <v>0</v>
      </c>
      <c r="M15" s="38">
        <v>0</v>
      </c>
      <c r="N15" s="38">
        <v>0</v>
      </c>
      <c r="O15" s="38">
        <v>0.1</v>
      </c>
      <c r="P15" s="38">
        <v>0</v>
      </c>
      <c r="Q15" s="58">
        <f t="shared" si="1"/>
        <v>0.1</v>
      </c>
      <c r="R15" s="58">
        <f t="shared" si="1"/>
        <v>0</v>
      </c>
      <c r="S15" s="38">
        <v>0.1</v>
      </c>
      <c r="T15" s="38">
        <v>0</v>
      </c>
      <c r="U15" s="38">
        <v>0.1</v>
      </c>
      <c r="V15" s="38">
        <v>0</v>
      </c>
      <c r="W15" s="38">
        <v>0.2</v>
      </c>
      <c r="X15" s="38">
        <v>0</v>
      </c>
      <c r="Y15" s="58">
        <f t="shared" si="2"/>
        <v>0.4</v>
      </c>
      <c r="Z15" s="58">
        <f t="shared" si="2"/>
        <v>0</v>
      </c>
      <c r="AA15" s="38">
        <v>0.1</v>
      </c>
      <c r="AB15" s="38">
        <v>0</v>
      </c>
      <c r="AC15" s="38">
        <v>0.1</v>
      </c>
      <c r="AD15" s="38">
        <v>0</v>
      </c>
      <c r="AE15" s="38">
        <v>0.1</v>
      </c>
      <c r="AF15" s="40">
        <v>0</v>
      </c>
      <c r="AG15" s="58">
        <f t="shared" si="3"/>
        <v>0.30000000000000004</v>
      </c>
      <c r="AH15" s="58">
        <f t="shared" si="3"/>
        <v>0</v>
      </c>
      <c r="AI15" s="38">
        <v>0.1</v>
      </c>
      <c r="AJ15" s="38">
        <v>0</v>
      </c>
      <c r="AK15" s="38">
        <v>0.1</v>
      </c>
      <c r="AL15" s="38">
        <v>0</v>
      </c>
      <c r="AM15" s="38">
        <v>0</v>
      </c>
      <c r="AN15" s="38">
        <v>0</v>
      </c>
      <c r="AO15" s="58">
        <f t="shared" si="4"/>
        <v>0.2</v>
      </c>
      <c r="AP15" s="58">
        <f t="shared" si="4"/>
        <v>0</v>
      </c>
      <c r="AQ15" s="58">
        <f t="shared" si="5"/>
        <v>1</v>
      </c>
      <c r="AR15" s="58">
        <f t="shared" si="5"/>
        <v>0</v>
      </c>
      <c r="AS15" s="59">
        <f t="shared" si="0"/>
        <v>0</v>
      </c>
    </row>
    <row r="16" spans="1:45" s="62" customFormat="1" ht="120" x14ac:dyDescent="0.25">
      <c r="A16" s="60"/>
      <c r="B16" s="274"/>
      <c r="C16" s="18" t="s">
        <v>102</v>
      </c>
      <c r="D16" s="56">
        <v>1</v>
      </c>
      <c r="E16" s="57" t="s">
        <v>103</v>
      </c>
      <c r="F16" s="57" t="s">
        <v>104</v>
      </c>
      <c r="G16" s="56">
        <v>1</v>
      </c>
      <c r="H16" s="23" t="s">
        <v>105</v>
      </c>
      <c r="I16" s="24" t="s">
        <v>106</v>
      </c>
      <c r="J16" s="50" t="s">
        <v>91</v>
      </c>
      <c r="K16" s="38">
        <v>0</v>
      </c>
      <c r="L16" s="38">
        <v>0</v>
      </c>
      <c r="M16" s="38">
        <v>0</v>
      </c>
      <c r="N16" s="38">
        <v>0</v>
      </c>
      <c r="O16" s="38">
        <v>0.1</v>
      </c>
      <c r="P16" s="38">
        <v>0</v>
      </c>
      <c r="Q16" s="58">
        <f t="shared" si="1"/>
        <v>0.1</v>
      </c>
      <c r="R16" s="58">
        <f t="shared" si="1"/>
        <v>0</v>
      </c>
      <c r="S16" s="38">
        <v>0.1</v>
      </c>
      <c r="T16" s="38">
        <v>0</v>
      </c>
      <c r="U16" s="38">
        <v>0.1</v>
      </c>
      <c r="V16" s="38">
        <v>0</v>
      </c>
      <c r="W16" s="38">
        <v>0.2</v>
      </c>
      <c r="X16" s="38">
        <v>0</v>
      </c>
      <c r="Y16" s="58">
        <f t="shared" si="2"/>
        <v>0.4</v>
      </c>
      <c r="Z16" s="58">
        <f t="shared" si="2"/>
        <v>0</v>
      </c>
      <c r="AA16" s="38">
        <v>0.1</v>
      </c>
      <c r="AB16" s="38">
        <v>0</v>
      </c>
      <c r="AC16" s="38">
        <v>0.1</v>
      </c>
      <c r="AD16" s="38">
        <v>0</v>
      </c>
      <c r="AE16" s="40">
        <v>0.1</v>
      </c>
      <c r="AF16" s="40">
        <v>0</v>
      </c>
      <c r="AG16" s="58">
        <f t="shared" si="3"/>
        <v>0.30000000000000004</v>
      </c>
      <c r="AH16" s="58">
        <f t="shared" si="3"/>
        <v>0</v>
      </c>
      <c r="AI16" s="38">
        <v>0.1</v>
      </c>
      <c r="AJ16" s="38">
        <v>0</v>
      </c>
      <c r="AK16" s="38">
        <v>0.1</v>
      </c>
      <c r="AL16" s="38">
        <v>0</v>
      </c>
      <c r="AM16" s="38">
        <v>0</v>
      </c>
      <c r="AN16" s="38">
        <v>0</v>
      </c>
      <c r="AO16" s="58">
        <f t="shared" si="4"/>
        <v>0.2</v>
      </c>
      <c r="AP16" s="58">
        <f t="shared" si="4"/>
        <v>0</v>
      </c>
      <c r="AQ16" s="58">
        <f t="shared" si="5"/>
        <v>1</v>
      </c>
      <c r="AR16" s="58">
        <f t="shared" si="5"/>
        <v>0</v>
      </c>
      <c r="AS16" s="61">
        <f t="shared" si="0"/>
        <v>0</v>
      </c>
    </row>
    <row r="17" spans="1:45" ht="71.25" x14ac:dyDescent="0.25">
      <c r="A17" s="55"/>
      <c r="B17" s="274"/>
      <c r="C17" s="145" t="s">
        <v>107</v>
      </c>
      <c r="D17" s="56">
        <v>1</v>
      </c>
      <c r="E17" s="57" t="s">
        <v>108</v>
      </c>
      <c r="F17" s="57" t="s">
        <v>109</v>
      </c>
      <c r="G17" s="56">
        <v>1</v>
      </c>
      <c r="H17" s="23" t="s">
        <v>110</v>
      </c>
      <c r="I17" s="63" t="s">
        <v>111</v>
      </c>
      <c r="J17" s="50" t="s">
        <v>91</v>
      </c>
      <c r="K17" s="38">
        <v>0</v>
      </c>
      <c r="L17" s="38">
        <v>0</v>
      </c>
      <c r="M17" s="38">
        <v>0</v>
      </c>
      <c r="N17" s="38">
        <v>0</v>
      </c>
      <c r="O17" s="38">
        <v>0.1</v>
      </c>
      <c r="P17" s="38">
        <v>0</v>
      </c>
      <c r="Q17" s="58">
        <f t="shared" si="1"/>
        <v>0.1</v>
      </c>
      <c r="R17" s="58">
        <f t="shared" si="1"/>
        <v>0</v>
      </c>
      <c r="S17" s="38">
        <v>0.1</v>
      </c>
      <c r="T17" s="38">
        <v>0</v>
      </c>
      <c r="U17" s="38">
        <v>0.1</v>
      </c>
      <c r="V17" s="38">
        <v>0</v>
      </c>
      <c r="W17" s="38">
        <v>0.2</v>
      </c>
      <c r="X17" s="38">
        <v>0</v>
      </c>
      <c r="Y17" s="58">
        <f t="shared" si="2"/>
        <v>0.4</v>
      </c>
      <c r="Z17" s="58">
        <f t="shared" si="2"/>
        <v>0</v>
      </c>
      <c r="AA17" s="38">
        <v>0.1</v>
      </c>
      <c r="AB17" s="38">
        <v>0</v>
      </c>
      <c r="AC17" s="38">
        <v>0.1</v>
      </c>
      <c r="AD17" s="38">
        <v>0</v>
      </c>
      <c r="AE17" s="40">
        <v>0.1</v>
      </c>
      <c r="AF17" s="40">
        <v>0</v>
      </c>
      <c r="AG17" s="58">
        <f t="shared" si="3"/>
        <v>0.30000000000000004</v>
      </c>
      <c r="AH17" s="58">
        <f t="shared" si="3"/>
        <v>0</v>
      </c>
      <c r="AI17" s="38">
        <v>0.1</v>
      </c>
      <c r="AJ17" s="38">
        <v>0</v>
      </c>
      <c r="AK17" s="38">
        <v>0.1</v>
      </c>
      <c r="AL17" s="38">
        <v>0</v>
      </c>
      <c r="AM17" s="38">
        <v>0</v>
      </c>
      <c r="AN17" s="38">
        <v>0</v>
      </c>
      <c r="AO17" s="58">
        <f t="shared" si="4"/>
        <v>0.2</v>
      </c>
      <c r="AP17" s="58">
        <f t="shared" si="4"/>
        <v>0</v>
      </c>
      <c r="AQ17" s="58">
        <f t="shared" si="5"/>
        <v>1</v>
      </c>
      <c r="AR17" s="58">
        <f t="shared" si="5"/>
        <v>0</v>
      </c>
      <c r="AS17" s="61">
        <f t="shared" si="0"/>
        <v>0</v>
      </c>
    </row>
    <row r="18" spans="1:45" ht="99.75" x14ac:dyDescent="0.25">
      <c r="A18" s="55"/>
      <c r="B18" s="274"/>
      <c r="C18" s="18" t="s">
        <v>112</v>
      </c>
      <c r="D18" s="64">
        <v>0.9</v>
      </c>
      <c r="E18" s="65" t="s">
        <v>113</v>
      </c>
      <c r="F18" s="65" t="s">
        <v>114</v>
      </c>
      <c r="G18" s="56">
        <v>1</v>
      </c>
      <c r="H18" s="23" t="s">
        <v>115</v>
      </c>
      <c r="I18" s="24" t="s">
        <v>116</v>
      </c>
      <c r="J18" s="50" t="s">
        <v>91</v>
      </c>
      <c r="K18" s="66">
        <v>0.9</v>
      </c>
      <c r="L18" s="38">
        <v>0</v>
      </c>
      <c r="M18" s="66">
        <v>0.9</v>
      </c>
      <c r="N18" s="38">
        <v>0</v>
      </c>
      <c r="O18" s="66">
        <v>0.9</v>
      </c>
      <c r="P18" s="38">
        <v>0</v>
      </c>
      <c r="Q18" s="58">
        <v>0.9</v>
      </c>
      <c r="R18" s="58">
        <v>0</v>
      </c>
      <c r="S18" s="66">
        <v>0.9</v>
      </c>
      <c r="T18" s="38">
        <v>0</v>
      </c>
      <c r="U18" s="66">
        <v>0.9</v>
      </c>
      <c r="V18" s="38">
        <v>0</v>
      </c>
      <c r="W18" s="66">
        <v>0.9</v>
      </c>
      <c r="X18" s="38">
        <v>0</v>
      </c>
      <c r="Y18" s="58">
        <v>0.9</v>
      </c>
      <c r="Z18" s="58">
        <v>0</v>
      </c>
      <c r="AA18" s="66">
        <v>0.9</v>
      </c>
      <c r="AB18" s="38">
        <v>0</v>
      </c>
      <c r="AC18" s="66">
        <v>0.9</v>
      </c>
      <c r="AD18" s="38">
        <v>0</v>
      </c>
      <c r="AE18" s="66">
        <v>0.9</v>
      </c>
      <c r="AF18" s="38">
        <v>0</v>
      </c>
      <c r="AG18" s="58">
        <v>0.9</v>
      </c>
      <c r="AH18" s="58">
        <v>0</v>
      </c>
      <c r="AI18" s="66">
        <v>0.9</v>
      </c>
      <c r="AJ18" s="38">
        <v>0</v>
      </c>
      <c r="AK18" s="66">
        <v>0.9</v>
      </c>
      <c r="AL18" s="38">
        <v>0</v>
      </c>
      <c r="AM18" s="66">
        <v>0.9</v>
      </c>
      <c r="AN18" s="38">
        <v>0</v>
      </c>
      <c r="AO18" s="58">
        <v>0.9</v>
      </c>
      <c r="AP18" s="58">
        <v>0</v>
      </c>
      <c r="AQ18" s="58">
        <v>0.9</v>
      </c>
      <c r="AR18" s="58">
        <f t="shared" si="5"/>
        <v>0</v>
      </c>
      <c r="AS18" s="61">
        <f t="shared" si="0"/>
        <v>0</v>
      </c>
    </row>
    <row r="19" spans="1:45" ht="71.25" x14ac:dyDescent="0.25">
      <c r="B19" s="274"/>
      <c r="C19" s="18" t="s">
        <v>117</v>
      </c>
      <c r="D19" s="67">
        <v>0.9</v>
      </c>
      <c r="E19" s="65" t="s">
        <v>118</v>
      </c>
      <c r="F19" s="65" t="s">
        <v>119</v>
      </c>
      <c r="G19" s="56">
        <v>1</v>
      </c>
      <c r="H19" s="23" t="s">
        <v>120</v>
      </c>
      <c r="I19" s="24" t="s">
        <v>121</v>
      </c>
      <c r="J19" s="50" t="s">
        <v>91</v>
      </c>
      <c r="K19" s="38">
        <v>0.9</v>
      </c>
      <c r="L19" s="38">
        <v>0</v>
      </c>
      <c r="M19" s="38">
        <v>0.9</v>
      </c>
      <c r="N19" s="38">
        <v>0</v>
      </c>
      <c r="O19" s="38">
        <v>0.9</v>
      </c>
      <c r="P19" s="38">
        <v>0</v>
      </c>
      <c r="Q19" s="58">
        <v>0.9</v>
      </c>
      <c r="R19" s="58">
        <v>0</v>
      </c>
      <c r="S19" s="38">
        <v>0.9</v>
      </c>
      <c r="T19" s="38">
        <v>0</v>
      </c>
      <c r="U19" s="38">
        <v>0.9</v>
      </c>
      <c r="V19" s="38">
        <v>0</v>
      </c>
      <c r="W19" s="38">
        <v>0.9</v>
      </c>
      <c r="X19" s="38">
        <v>0</v>
      </c>
      <c r="Y19" s="58">
        <v>0.9</v>
      </c>
      <c r="Z19" s="58">
        <v>0</v>
      </c>
      <c r="AA19" s="38">
        <v>0.9</v>
      </c>
      <c r="AB19" s="38">
        <v>0</v>
      </c>
      <c r="AC19" s="38">
        <v>0.9</v>
      </c>
      <c r="AD19" s="38">
        <v>0</v>
      </c>
      <c r="AE19" s="38">
        <v>0.9</v>
      </c>
      <c r="AF19" s="40">
        <v>0</v>
      </c>
      <c r="AG19" s="58">
        <v>0.9</v>
      </c>
      <c r="AH19" s="58">
        <v>0</v>
      </c>
      <c r="AI19" s="38">
        <v>0.9</v>
      </c>
      <c r="AJ19" s="38">
        <v>0</v>
      </c>
      <c r="AK19" s="38">
        <v>0.9</v>
      </c>
      <c r="AL19" s="38">
        <v>0</v>
      </c>
      <c r="AM19" s="38">
        <v>0.9</v>
      </c>
      <c r="AN19" s="38">
        <v>0</v>
      </c>
      <c r="AO19" s="58">
        <v>0.9</v>
      </c>
      <c r="AP19" s="58">
        <v>0</v>
      </c>
      <c r="AQ19" s="58">
        <v>0.9</v>
      </c>
      <c r="AR19" s="58">
        <f t="shared" si="5"/>
        <v>0</v>
      </c>
      <c r="AS19" s="61">
        <f t="shared" si="0"/>
        <v>0</v>
      </c>
    </row>
    <row r="20" spans="1:45" ht="114" x14ac:dyDescent="0.25">
      <c r="B20" s="275"/>
      <c r="C20" s="18" t="s">
        <v>122</v>
      </c>
      <c r="D20" s="56">
        <v>1</v>
      </c>
      <c r="E20" s="57" t="s">
        <v>123</v>
      </c>
      <c r="F20" s="57" t="s">
        <v>124</v>
      </c>
      <c r="G20" s="56">
        <v>1</v>
      </c>
      <c r="H20" s="23" t="s">
        <v>125</v>
      </c>
      <c r="I20" s="24" t="s">
        <v>126</v>
      </c>
      <c r="J20" s="50" t="s">
        <v>91</v>
      </c>
      <c r="K20" s="38">
        <v>0</v>
      </c>
      <c r="L20" s="38">
        <v>0</v>
      </c>
      <c r="M20" s="38">
        <v>0</v>
      </c>
      <c r="N20" s="38">
        <v>0</v>
      </c>
      <c r="O20" s="38">
        <v>0.1</v>
      </c>
      <c r="P20" s="38">
        <v>0</v>
      </c>
      <c r="Q20" s="58">
        <f t="shared" ref="Q20:R20" si="6">K20+M20+O20</f>
        <v>0.1</v>
      </c>
      <c r="R20" s="58">
        <f t="shared" si="6"/>
        <v>0</v>
      </c>
      <c r="S20" s="38">
        <v>0.1</v>
      </c>
      <c r="T20" s="38">
        <v>0</v>
      </c>
      <c r="U20" s="38">
        <v>0.1</v>
      </c>
      <c r="V20" s="38">
        <v>0</v>
      </c>
      <c r="W20" s="38">
        <v>0.2</v>
      </c>
      <c r="X20" s="38">
        <v>0</v>
      </c>
      <c r="Y20" s="58">
        <f t="shared" ref="Y20:Z20" si="7">S20+U20+W20</f>
        <v>0.4</v>
      </c>
      <c r="Z20" s="58">
        <f t="shared" si="7"/>
        <v>0</v>
      </c>
      <c r="AA20" s="38">
        <v>0.1</v>
      </c>
      <c r="AB20" s="38">
        <v>0</v>
      </c>
      <c r="AC20" s="38">
        <v>0.1</v>
      </c>
      <c r="AD20" s="38">
        <v>0</v>
      </c>
      <c r="AE20" s="40">
        <v>0.1</v>
      </c>
      <c r="AF20" s="40">
        <v>0</v>
      </c>
      <c r="AG20" s="58">
        <f t="shared" ref="AG20:AH20" si="8">AA20+AC20+AE20</f>
        <v>0.30000000000000004</v>
      </c>
      <c r="AH20" s="58">
        <f t="shared" si="8"/>
        <v>0</v>
      </c>
      <c r="AI20" s="38">
        <v>0.1</v>
      </c>
      <c r="AJ20" s="38">
        <v>0</v>
      </c>
      <c r="AK20" s="38">
        <v>0.1</v>
      </c>
      <c r="AL20" s="38">
        <v>0</v>
      </c>
      <c r="AM20" s="38">
        <v>0</v>
      </c>
      <c r="AN20" s="38">
        <v>0</v>
      </c>
      <c r="AO20" s="58">
        <f t="shared" ref="AO20:AP20" si="9">AI20+AK20+AM20</f>
        <v>0.2</v>
      </c>
      <c r="AP20" s="58">
        <f t="shared" si="9"/>
        <v>0</v>
      </c>
      <c r="AQ20" s="58">
        <f t="shared" ref="AQ20" si="10">Q20+Y20+AG20+AO20</f>
        <v>1</v>
      </c>
      <c r="AR20" s="58">
        <f t="shared" si="5"/>
        <v>0</v>
      </c>
      <c r="AS20" s="61">
        <f t="shared" si="0"/>
        <v>0</v>
      </c>
    </row>
    <row r="21" spans="1:45" ht="23.25" x14ac:dyDescent="0.25">
      <c r="B21" s="262" t="s">
        <v>60</v>
      </c>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4"/>
      <c r="AS21" s="41">
        <f>AVERAGE(AS13:AS20)</f>
        <v>0</v>
      </c>
    </row>
    <row r="22" spans="1:45" ht="17.25" x14ac:dyDescent="0.25">
      <c r="B22" s="42"/>
      <c r="C22" s="42"/>
      <c r="D22" s="43"/>
      <c r="E22" s="42"/>
      <c r="F22" s="42"/>
      <c r="G22" s="42"/>
      <c r="H22" s="42"/>
      <c r="I22" s="42"/>
      <c r="J22" s="44"/>
    </row>
    <row r="23" spans="1:45" ht="34.5" customHeight="1" x14ac:dyDescent="0.25">
      <c r="B23" s="45" t="s">
        <v>61</v>
      </c>
      <c r="C23" s="265"/>
      <c r="D23" s="266"/>
      <c r="E23" s="266"/>
      <c r="F23" s="266"/>
      <c r="G23" s="266"/>
      <c r="H23" s="266"/>
      <c r="I23" s="266"/>
      <c r="J23" s="267"/>
    </row>
    <row r="24" spans="1:45" ht="17.25" x14ac:dyDescent="0.25">
      <c r="B24" s="42"/>
      <c r="C24" s="268"/>
      <c r="D24" s="268"/>
      <c r="E24" s="268"/>
      <c r="F24" s="268"/>
      <c r="G24" s="268"/>
      <c r="H24" s="268"/>
      <c r="I24" s="268"/>
      <c r="J24" s="268"/>
    </row>
    <row r="25" spans="1:45" ht="38.25" customHeight="1" x14ac:dyDescent="0.25">
      <c r="B25" s="46" t="s">
        <v>62</v>
      </c>
      <c r="C25" s="269"/>
      <c r="D25" s="270"/>
      <c r="E25" s="42"/>
      <c r="F25" s="42"/>
      <c r="G25" s="47" t="s">
        <v>64</v>
      </c>
      <c r="H25" s="271" t="s">
        <v>127</v>
      </c>
      <c r="I25" s="272"/>
      <c r="J25" s="272"/>
    </row>
    <row r="26" spans="1:45" ht="17.25" x14ac:dyDescent="0.25">
      <c r="B26" s="42"/>
      <c r="C26" s="42"/>
      <c r="D26" s="43"/>
      <c r="E26" s="42"/>
      <c r="F26" s="42"/>
      <c r="G26" s="42"/>
      <c r="H26" s="42"/>
      <c r="I26" s="42"/>
      <c r="J26" s="44"/>
    </row>
    <row r="27" spans="1:45" ht="17.25" x14ac:dyDescent="0.25">
      <c r="B27" s="42"/>
      <c r="C27" s="42"/>
      <c r="D27" s="43"/>
      <c r="E27" s="42"/>
      <c r="F27" s="42"/>
      <c r="G27" s="42"/>
      <c r="H27" s="42"/>
      <c r="I27" s="42"/>
      <c r="J27" s="44"/>
    </row>
    <row r="28" spans="1:45" ht="17.25" x14ac:dyDescent="0.25">
      <c r="B28" s="42"/>
      <c r="C28" s="42"/>
      <c r="D28" s="43"/>
      <c r="E28" s="42"/>
      <c r="F28" s="42"/>
      <c r="G28" s="42"/>
      <c r="H28" s="42"/>
      <c r="I28" s="42"/>
      <c r="J28" s="44"/>
    </row>
    <row r="29" spans="1:45" ht="17.25" x14ac:dyDescent="0.25">
      <c r="B29" s="42"/>
      <c r="C29" s="42"/>
      <c r="D29" s="43"/>
      <c r="E29" s="276"/>
      <c r="F29" s="276"/>
      <c r="G29" s="276"/>
      <c r="H29" s="276"/>
      <c r="I29" s="48"/>
      <c r="J29" s="42"/>
    </row>
    <row r="30" spans="1:45" ht="17.25" x14ac:dyDescent="0.25">
      <c r="B30" s="42"/>
      <c r="C30" s="42"/>
      <c r="D30" s="43"/>
      <c r="E30" s="42"/>
      <c r="F30" s="42"/>
      <c r="G30" s="44"/>
      <c r="H30" s="42"/>
      <c r="I30" s="42"/>
      <c r="J30" s="42"/>
    </row>
    <row r="31" spans="1:45" ht="17.25" x14ac:dyDescent="0.25">
      <c r="B31" s="42"/>
      <c r="C31" s="42"/>
      <c r="D31" s="43"/>
      <c r="E31" s="276"/>
      <c r="F31" s="276"/>
      <c r="G31" s="276"/>
      <c r="H31" s="276"/>
      <c r="I31" s="48"/>
      <c r="J31" s="42"/>
    </row>
    <row r="32" spans="1:45" ht="17.25" x14ac:dyDescent="0.25">
      <c r="B32" s="42"/>
      <c r="C32" s="42"/>
      <c r="D32" s="43"/>
      <c r="E32" s="42"/>
      <c r="F32" s="42"/>
      <c r="G32" s="44"/>
      <c r="H32" s="42"/>
      <c r="I32" s="42"/>
      <c r="J32" s="42"/>
    </row>
    <row r="33" spans="2:10" ht="17.25" x14ac:dyDescent="0.25">
      <c r="B33" s="42"/>
      <c r="C33" s="42"/>
      <c r="D33" s="43"/>
      <c r="E33" s="276"/>
      <c r="F33" s="276"/>
      <c r="G33" s="276"/>
      <c r="H33" s="276"/>
      <c r="I33" s="48"/>
      <c r="J33" s="42"/>
    </row>
  </sheetData>
  <mergeCells count="49">
    <mergeCell ref="B13:B20"/>
    <mergeCell ref="E29:H29"/>
    <mergeCell ref="E31:H31"/>
    <mergeCell ref="E33:H33"/>
    <mergeCell ref="AM11:AN11"/>
    <mergeCell ref="AO11:AP11"/>
    <mergeCell ref="B21:AR21"/>
    <mergeCell ref="C23:J23"/>
    <mergeCell ref="C24:J24"/>
    <mergeCell ref="C25:D25"/>
    <mergeCell ref="H25:J25"/>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81" priority="4" operator="between">
      <formula>0.7</formula>
      <formula>1</formula>
    </cfRule>
    <cfRule type="cellIs" dxfId="80" priority="5" operator="between">
      <formula>0.51</formula>
      <formula>0.69</formula>
    </cfRule>
    <cfRule type="cellIs" dxfId="79" priority="6" operator="between">
      <formula>0</formula>
      <formula>0.5</formula>
    </cfRule>
  </conditionalFormatting>
  <conditionalFormatting sqref="AS14:AS20">
    <cfRule type="cellIs" dxfId="78" priority="1" operator="between">
      <formula>0.7</formula>
      <formula>1</formula>
    </cfRule>
    <cfRule type="cellIs" dxfId="77" priority="2" operator="between">
      <formula>0.51</formula>
      <formula>0.69</formula>
    </cfRule>
    <cfRule type="cellIs" dxfId="76" priority="3" operator="between">
      <formula>0</formula>
      <formula>0.5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99"/>
  </sheetPr>
  <dimension ref="B1:AS28"/>
  <sheetViews>
    <sheetView zoomScale="60" zoomScaleNormal="60" workbookViewId="0">
      <selection activeCell="D13" sqref="D13"/>
    </sheetView>
  </sheetViews>
  <sheetFormatPr baseColWidth="10" defaultColWidth="17.375" defaultRowHeight="15" customHeight="1" x14ac:dyDescent="0.25"/>
  <cols>
    <col min="1" max="1" width="2.875" style="1" customWidth="1"/>
    <col min="2" max="3" width="28.5" style="2" customWidth="1"/>
    <col min="4" max="4" width="21.5" style="3" customWidth="1"/>
    <col min="5" max="5" width="30.625" style="2" customWidth="1"/>
    <col min="6"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8" thickBot="1" x14ac:dyDescent="0.3"/>
    <row r="2" spans="2: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180" x14ac:dyDescent="0.25">
      <c r="B13" s="273" t="s">
        <v>128</v>
      </c>
      <c r="C13" s="18" t="s">
        <v>129</v>
      </c>
      <c r="D13" s="20">
        <v>13</v>
      </c>
      <c r="E13" s="226" t="s">
        <v>130</v>
      </c>
      <c r="F13" s="21" t="s">
        <v>131</v>
      </c>
      <c r="G13" s="22" t="s">
        <v>56</v>
      </c>
      <c r="H13" s="23" t="s">
        <v>132</v>
      </c>
      <c r="I13" s="23" t="s">
        <v>133</v>
      </c>
      <c r="J13" s="50" t="s">
        <v>134</v>
      </c>
      <c r="K13" s="26">
        <v>1</v>
      </c>
      <c r="L13" s="26">
        <v>0</v>
      </c>
      <c r="M13" s="26">
        <v>2</v>
      </c>
      <c r="N13" s="26">
        <v>0</v>
      </c>
      <c r="O13" s="26">
        <v>2</v>
      </c>
      <c r="P13" s="26">
        <v>0</v>
      </c>
      <c r="Q13" s="68">
        <f t="shared" ref="Q13:R15" si="0">K13+M13+O13</f>
        <v>5</v>
      </c>
      <c r="R13" s="68">
        <f t="shared" si="0"/>
        <v>0</v>
      </c>
      <c r="S13" s="26">
        <v>1</v>
      </c>
      <c r="T13" s="26">
        <v>0</v>
      </c>
      <c r="U13" s="26">
        <v>1</v>
      </c>
      <c r="V13" s="26">
        <v>0</v>
      </c>
      <c r="W13" s="26">
        <v>1</v>
      </c>
      <c r="X13" s="26">
        <v>0</v>
      </c>
      <c r="Y13" s="68">
        <f t="shared" ref="Y13:Z15" si="1">S13+U13+W13</f>
        <v>3</v>
      </c>
      <c r="Z13" s="68">
        <f t="shared" si="1"/>
        <v>0</v>
      </c>
      <c r="AA13" s="26">
        <v>1</v>
      </c>
      <c r="AB13" s="26">
        <v>0</v>
      </c>
      <c r="AC13" s="26">
        <v>1</v>
      </c>
      <c r="AD13" s="26">
        <v>0</v>
      </c>
      <c r="AE13" s="28">
        <v>1</v>
      </c>
      <c r="AF13" s="28">
        <v>0</v>
      </c>
      <c r="AG13" s="68">
        <f t="shared" ref="AG13:AH15" si="2">AA13+AC13+AE13</f>
        <v>3</v>
      </c>
      <c r="AH13" s="68">
        <f t="shared" si="2"/>
        <v>0</v>
      </c>
      <c r="AI13" s="26">
        <v>1</v>
      </c>
      <c r="AJ13" s="26">
        <v>0</v>
      </c>
      <c r="AK13" s="26">
        <v>1</v>
      </c>
      <c r="AL13" s="26">
        <v>0</v>
      </c>
      <c r="AM13" s="26">
        <v>0</v>
      </c>
      <c r="AN13" s="26">
        <v>0</v>
      </c>
      <c r="AO13" s="68">
        <f t="shared" ref="AO13:AP15" si="3">AI13+AK13+AM13</f>
        <v>2</v>
      </c>
      <c r="AP13" s="68">
        <f t="shared" si="3"/>
        <v>0</v>
      </c>
      <c r="AQ13" s="69">
        <f t="shared" ref="AQ13:AR15" si="4">Q13+Y13+AG13+AO13</f>
        <v>13</v>
      </c>
      <c r="AR13" s="70">
        <f t="shared" si="4"/>
        <v>0</v>
      </c>
      <c r="AS13" s="59">
        <f>IF(AND(AR13&gt;0,AQ13&gt;0),AR13/AQ13,0)</f>
        <v>0</v>
      </c>
    </row>
    <row r="14" spans="2:45" ht="123.75" customHeight="1" x14ac:dyDescent="0.25">
      <c r="B14" s="274"/>
      <c r="C14" s="18" t="s">
        <v>135</v>
      </c>
      <c r="D14" s="20">
        <v>11</v>
      </c>
      <c r="E14" s="226" t="s">
        <v>136</v>
      </c>
      <c r="F14" s="21" t="s">
        <v>131</v>
      </c>
      <c r="G14" s="22" t="s">
        <v>56</v>
      </c>
      <c r="H14" s="23" t="s">
        <v>137</v>
      </c>
      <c r="I14" s="23" t="s">
        <v>138</v>
      </c>
      <c r="J14" s="50" t="s">
        <v>134</v>
      </c>
      <c r="K14" s="26">
        <v>0</v>
      </c>
      <c r="L14" s="26">
        <v>0</v>
      </c>
      <c r="M14" s="26">
        <v>1</v>
      </c>
      <c r="N14" s="26">
        <v>0</v>
      </c>
      <c r="O14" s="26">
        <v>2</v>
      </c>
      <c r="P14" s="26">
        <v>0</v>
      </c>
      <c r="Q14" s="68">
        <f t="shared" si="0"/>
        <v>3</v>
      </c>
      <c r="R14" s="68">
        <f t="shared" si="0"/>
        <v>0</v>
      </c>
      <c r="S14" s="26">
        <v>2</v>
      </c>
      <c r="T14" s="26">
        <v>0</v>
      </c>
      <c r="U14" s="26">
        <v>0</v>
      </c>
      <c r="V14" s="26">
        <v>0</v>
      </c>
      <c r="W14" s="26">
        <v>1</v>
      </c>
      <c r="X14" s="26">
        <v>0</v>
      </c>
      <c r="Y14" s="68">
        <f t="shared" si="1"/>
        <v>3</v>
      </c>
      <c r="Z14" s="68">
        <f t="shared" si="1"/>
        <v>0</v>
      </c>
      <c r="AA14" s="26">
        <v>2</v>
      </c>
      <c r="AB14" s="26">
        <v>0</v>
      </c>
      <c r="AC14" s="26">
        <v>0</v>
      </c>
      <c r="AD14" s="26">
        <v>0</v>
      </c>
      <c r="AE14" s="28">
        <v>1</v>
      </c>
      <c r="AF14" s="28">
        <v>0</v>
      </c>
      <c r="AG14" s="68">
        <f t="shared" si="2"/>
        <v>3</v>
      </c>
      <c r="AH14" s="68">
        <f t="shared" si="2"/>
        <v>0</v>
      </c>
      <c r="AI14" s="26">
        <v>1</v>
      </c>
      <c r="AJ14" s="26">
        <v>0</v>
      </c>
      <c r="AK14" s="26">
        <v>1</v>
      </c>
      <c r="AL14" s="26">
        <v>0</v>
      </c>
      <c r="AM14" s="26">
        <v>0</v>
      </c>
      <c r="AN14" s="26">
        <v>0</v>
      </c>
      <c r="AO14" s="68">
        <f t="shared" si="3"/>
        <v>2</v>
      </c>
      <c r="AP14" s="68">
        <f t="shared" si="3"/>
        <v>0</v>
      </c>
      <c r="AQ14" s="69">
        <f t="shared" si="4"/>
        <v>11</v>
      </c>
      <c r="AR14" s="70">
        <f t="shared" si="4"/>
        <v>0</v>
      </c>
      <c r="AS14" s="59">
        <f>IF(AND(AR14&gt;0,AQ14&gt;0),AR14/AQ14,0)</f>
        <v>0</v>
      </c>
    </row>
    <row r="15" spans="2:45" ht="141" customHeight="1" x14ac:dyDescent="0.25">
      <c r="B15" s="275"/>
      <c r="C15" s="18" t="s">
        <v>139</v>
      </c>
      <c r="D15" s="20">
        <v>8</v>
      </c>
      <c r="E15" s="226" t="s">
        <v>140</v>
      </c>
      <c r="F15" s="21" t="s">
        <v>131</v>
      </c>
      <c r="G15" s="22" t="s">
        <v>56</v>
      </c>
      <c r="H15" s="23" t="s">
        <v>137</v>
      </c>
      <c r="I15" s="23" t="s">
        <v>141</v>
      </c>
      <c r="J15" s="50" t="s">
        <v>134</v>
      </c>
      <c r="K15" s="26">
        <v>0</v>
      </c>
      <c r="L15" s="26">
        <v>0</v>
      </c>
      <c r="M15" s="26">
        <v>1</v>
      </c>
      <c r="N15" s="26">
        <v>0</v>
      </c>
      <c r="O15" s="26">
        <v>1</v>
      </c>
      <c r="P15" s="26">
        <v>0</v>
      </c>
      <c r="Q15" s="68">
        <f t="shared" si="0"/>
        <v>2</v>
      </c>
      <c r="R15" s="68">
        <f t="shared" si="0"/>
        <v>0</v>
      </c>
      <c r="S15" s="26">
        <v>1</v>
      </c>
      <c r="T15" s="26">
        <v>0</v>
      </c>
      <c r="U15" s="26">
        <v>1</v>
      </c>
      <c r="V15" s="26">
        <v>0</v>
      </c>
      <c r="W15" s="26">
        <v>1</v>
      </c>
      <c r="X15" s="26">
        <v>0</v>
      </c>
      <c r="Y15" s="68">
        <f t="shared" si="1"/>
        <v>3</v>
      </c>
      <c r="Z15" s="68">
        <f t="shared" si="1"/>
        <v>0</v>
      </c>
      <c r="AA15" s="26">
        <v>1</v>
      </c>
      <c r="AB15" s="26">
        <v>0</v>
      </c>
      <c r="AC15" s="26">
        <v>0</v>
      </c>
      <c r="AD15" s="26">
        <v>0</v>
      </c>
      <c r="AE15" s="28">
        <v>1</v>
      </c>
      <c r="AF15" s="28">
        <v>0</v>
      </c>
      <c r="AG15" s="68">
        <f t="shared" si="2"/>
        <v>2</v>
      </c>
      <c r="AH15" s="68">
        <f t="shared" si="2"/>
        <v>0</v>
      </c>
      <c r="AI15" s="26">
        <v>1</v>
      </c>
      <c r="AJ15" s="26">
        <v>0</v>
      </c>
      <c r="AK15" s="26">
        <v>0</v>
      </c>
      <c r="AL15" s="26">
        <v>0</v>
      </c>
      <c r="AM15" s="26">
        <v>0</v>
      </c>
      <c r="AN15" s="26">
        <v>0</v>
      </c>
      <c r="AO15" s="68">
        <f t="shared" si="3"/>
        <v>1</v>
      </c>
      <c r="AP15" s="68">
        <f t="shared" si="3"/>
        <v>0</v>
      </c>
      <c r="AQ15" s="69">
        <f t="shared" si="4"/>
        <v>8</v>
      </c>
      <c r="AR15" s="70">
        <f t="shared" si="4"/>
        <v>0</v>
      </c>
      <c r="AS15" s="59">
        <f>IF(AND(AR15&gt;0,AQ15&gt;0),AR15/AQ15,0)</f>
        <v>0</v>
      </c>
    </row>
    <row r="16" spans="2:45" ht="23.25" x14ac:dyDescent="0.25">
      <c r="B16" s="262" t="s">
        <v>60</v>
      </c>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4"/>
      <c r="AS16" s="41">
        <f>AVERAGE(AS13:AS15)</f>
        <v>0</v>
      </c>
    </row>
    <row r="17" spans="2:10" ht="17.25" x14ac:dyDescent="0.25">
      <c r="B17" s="42"/>
      <c r="C17" s="42"/>
      <c r="D17" s="43"/>
      <c r="E17" s="42"/>
      <c r="F17" s="42"/>
      <c r="G17" s="42"/>
      <c r="H17" s="42"/>
      <c r="I17" s="42"/>
      <c r="J17" s="44"/>
    </row>
    <row r="18" spans="2:10" ht="15.75" x14ac:dyDescent="0.25">
      <c r="B18" s="45" t="s">
        <v>61</v>
      </c>
      <c r="C18" s="265"/>
      <c r="D18" s="266"/>
      <c r="E18" s="266"/>
      <c r="F18" s="266"/>
      <c r="G18" s="266"/>
      <c r="H18" s="266"/>
      <c r="I18" s="266"/>
      <c r="J18" s="267"/>
    </row>
    <row r="19" spans="2:10" ht="17.25" x14ac:dyDescent="0.25">
      <c r="B19" s="42"/>
      <c r="C19" s="268"/>
      <c r="D19" s="268"/>
      <c r="E19" s="268"/>
      <c r="F19" s="268"/>
      <c r="G19" s="268"/>
      <c r="H19" s="268"/>
      <c r="I19" s="268"/>
      <c r="J19" s="268"/>
    </row>
    <row r="20" spans="2:10" ht="17.25" x14ac:dyDescent="0.25">
      <c r="B20" s="46" t="s">
        <v>62</v>
      </c>
      <c r="C20" s="269"/>
      <c r="D20" s="270"/>
      <c r="E20" s="42"/>
      <c r="F20" s="42"/>
      <c r="G20" s="47" t="s">
        <v>64</v>
      </c>
      <c r="H20" s="271" t="s">
        <v>507</v>
      </c>
      <c r="I20" s="272"/>
      <c r="J20" s="272"/>
    </row>
    <row r="21" spans="2:10" ht="17.25" x14ac:dyDescent="0.25">
      <c r="B21" s="42"/>
      <c r="C21" s="42"/>
      <c r="D21" s="43"/>
      <c r="E21" s="42"/>
      <c r="F21" s="42"/>
      <c r="G21" s="42"/>
      <c r="H21" s="42"/>
      <c r="I21" s="42"/>
      <c r="J21" s="44"/>
    </row>
    <row r="22" spans="2:10" ht="17.25" x14ac:dyDescent="0.25">
      <c r="B22" s="42"/>
      <c r="C22" s="42"/>
      <c r="D22" s="43"/>
      <c r="E22" s="42"/>
      <c r="F22" s="42"/>
      <c r="G22" s="42"/>
      <c r="H22" s="42"/>
      <c r="I22" s="42"/>
      <c r="J22" s="44"/>
    </row>
    <row r="23" spans="2:10" ht="17.25" x14ac:dyDescent="0.25">
      <c r="B23" s="42"/>
      <c r="C23" s="42"/>
      <c r="D23" s="43"/>
      <c r="E23" s="42"/>
      <c r="F23" s="42"/>
      <c r="G23" s="42"/>
      <c r="H23" s="42"/>
      <c r="I23" s="42"/>
      <c r="J23" s="44"/>
    </row>
    <row r="24" spans="2:10" ht="17.25" x14ac:dyDescent="0.25">
      <c r="B24" s="42"/>
      <c r="C24" s="42"/>
      <c r="D24" s="43"/>
      <c r="E24" s="276"/>
      <c r="F24" s="276"/>
      <c r="G24" s="276"/>
      <c r="H24" s="276"/>
      <c r="I24" s="48"/>
      <c r="J24" s="42"/>
    </row>
    <row r="25" spans="2:10" ht="17.25" x14ac:dyDescent="0.25">
      <c r="B25" s="42"/>
      <c r="C25" s="42"/>
      <c r="D25" s="43"/>
      <c r="E25" s="42"/>
      <c r="F25" s="42"/>
      <c r="G25" s="44"/>
      <c r="H25" s="42"/>
      <c r="I25" s="42"/>
      <c r="J25" s="42"/>
    </row>
    <row r="26" spans="2:10" ht="17.25" x14ac:dyDescent="0.25">
      <c r="B26" s="42"/>
      <c r="C26" s="42"/>
      <c r="D26" s="43"/>
      <c r="E26" s="276"/>
      <c r="F26" s="276"/>
      <c r="G26" s="276"/>
      <c r="H26" s="276"/>
      <c r="I26" s="48"/>
      <c r="J26" s="42"/>
    </row>
    <row r="27" spans="2:10" ht="17.25" x14ac:dyDescent="0.25">
      <c r="B27" s="42"/>
      <c r="C27" s="42"/>
      <c r="D27" s="43"/>
      <c r="E27" s="42"/>
      <c r="F27" s="42"/>
      <c r="G27" s="44"/>
      <c r="H27" s="42"/>
      <c r="I27" s="42"/>
      <c r="J27" s="42"/>
    </row>
    <row r="28" spans="2:10" ht="17.25" x14ac:dyDescent="0.25">
      <c r="B28" s="42"/>
      <c r="C28" s="42"/>
      <c r="D28" s="43"/>
      <c r="E28" s="276"/>
      <c r="F28" s="276"/>
      <c r="G28" s="276"/>
      <c r="H28" s="276"/>
      <c r="I28" s="48"/>
      <c r="J28" s="42"/>
    </row>
  </sheetData>
  <mergeCells count="49">
    <mergeCell ref="B13:B15"/>
    <mergeCell ref="E24:H24"/>
    <mergeCell ref="E26:H26"/>
    <mergeCell ref="E28:H28"/>
    <mergeCell ref="AM11:AN11"/>
    <mergeCell ref="AO11:AP11"/>
    <mergeCell ref="B16:AR16"/>
    <mergeCell ref="C18:J18"/>
    <mergeCell ref="C19:J19"/>
    <mergeCell ref="C20:D20"/>
    <mergeCell ref="H20:J20"/>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75" priority="4" operator="between">
      <formula>0.7</formula>
      <formula>1</formula>
    </cfRule>
    <cfRule type="cellIs" dxfId="74" priority="5" operator="between">
      <formula>0.51</formula>
      <formula>0.69</formula>
    </cfRule>
    <cfRule type="cellIs" dxfId="73" priority="6" operator="between">
      <formula>0</formula>
      <formula>0.5</formula>
    </cfRule>
  </conditionalFormatting>
  <conditionalFormatting sqref="AS14:AS15">
    <cfRule type="cellIs" dxfId="72" priority="1" operator="between">
      <formula>0.7</formula>
      <formula>1</formula>
    </cfRule>
    <cfRule type="cellIs" dxfId="71" priority="2" operator="between">
      <formula>0.51</formula>
      <formula>0.69</formula>
    </cfRule>
    <cfRule type="cellIs" dxfId="70" priority="3" operator="between">
      <formula>0</formula>
      <formula>0.5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AS35"/>
  <sheetViews>
    <sheetView topLeftCell="B27" zoomScale="59" workbookViewId="0">
      <selection activeCell="B33" sqref="A33:XFD35"/>
    </sheetView>
  </sheetViews>
  <sheetFormatPr baseColWidth="10" defaultColWidth="17.375" defaultRowHeight="15" customHeight="1" x14ac:dyDescent="0.25"/>
  <cols>
    <col min="1" max="1" width="6" style="1" hidden="1" customWidth="1"/>
    <col min="2" max="2" width="33" style="2" customWidth="1"/>
    <col min="3" max="3" width="28.5" style="2" customWidth="1"/>
    <col min="4" max="4" width="21.5" style="3" customWidth="1"/>
    <col min="5" max="5" width="23.125" style="2" customWidth="1"/>
    <col min="6" max="6" width="25.125" style="2" customWidth="1"/>
    <col min="7" max="7" width="21.5" style="2" customWidth="1"/>
    <col min="8" max="8" width="28.5" style="2" customWidth="1"/>
    <col min="9" max="9" width="79.5" style="2" customWidth="1"/>
    <col min="10" max="10" width="44" style="4" customWidth="1"/>
    <col min="11" max="42" width="14.375" style="1" customWidth="1"/>
    <col min="43" max="43" width="14.875" style="1" customWidth="1"/>
    <col min="44" max="45" width="15" style="1" customWidth="1"/>
    <col min="46" max="16384" width="17.375" style="1"/>
  </cols>
  <sheetData>
    <row r="1" spans="1:45" ht="15" customHeight="1" thickBot="1" x14ac:dyDescent="0.3"/>
    <row r="2" spans="1:45" ht="16.5" customHeight="1"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6.5" customHeight="1"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ht="16.5" customHeight="1"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6.5" customHeight="1"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6.5" customHeight="1"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4.25" customHeight="1" x14ac:dyDescent="0.25">
      <c r="B7" s="9"/>
      <c r="C7" s="9"/>
      <c r="D7" s="10"/>
      <c r="E7" s="9"/>
      <c r="F7" s="9"/>
      <c r="G7" s="9"/>
      <c r="H7" s="9"/>
      <c r="I7" s="9"/>
      <c r="J7" s="11"/>
      <c r="AR7" s="227"/>
      <c r="AS7" s="228"/>
    </row>
    <row r="8" spans="1:45" ht="15" customHeight="1"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3.5" customHeight="1"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3.5" customHeight="1" x14ac:dyDescent="0.25">
      <c r="B10" s="250"/>
      <c r="C10" s="252"/>
      <c r="D10" s="252"/>
      <c r="E10" s="252"/>
      <c r="F10" s="252"/>
      <c r="G10" s="252"/>
      <c r="H10" s="252"/>
      <c r="I10" s="252"/>
      <c r="J10" s="252"/>
      <c r="K10" s="277" t="s">
        <v>20</v>
      </c>
      <c r="L10" s="277"/>
      <c r="M10" s="277"/>
      <c r="N10" s="277"/>
      <c r="O10" s="277"/>
      <c r="P10" s="277"/>
      <c r="Q10" s="277"/>
      <c r="R10" s="277"/>
      <c r="S10" s="277" t="s">
        <v>21</v>
      </c>
      <c r="T10" s="277"/>
      <c r="U10" s="277"/>
      <c r="V10" s="277"/>
      <c r="W10" s="277"/>
      <c r="X10" s="277"/>
      <c r="Y10" s="277"/>
      <c r="Z10" s="277"/>
      <c r="AA10" s="277" t="s">
        <v>22</v>
      </c>
      <c r="AB10" s="277"/>
      <c r="AC10" s="277"/>
      <c r="AD10" s="277"/>
      <c r="AE10" s="277"/>
      <c r="AF10" s="277"/>
      <c r="AG10" s="277"/>
      <c r="AH10" s="277"/>
      <c r="AI10" s="277" t="s">
        <v>23</v>
      </c>
      <c r="AJ10" s="277"/>
      <c r="AK10" s="277"/>
      <c r="AL10" s="277"/>
      <c r="AM10" s="277"/>
      <c r="AN10" s="277"/>
      <c r="AO10" s="277"/>
      <c r="AP10" s="277"/>
      <c r="AQ10" s="257"/>
      <c r="AR10" s="258"/>
      <c r="AS10" s="258"/>
    </row>
    <row r="11" spans="1:45" ht="17.25" customHeight="1" x14ac:dyDescent="0.25">
      <c r="B11" s="250"/>
      <c r="C11" s="252"/>
      <c r="D11" s="252"/>
      <c r="E11" s="252"/>
      <c r="F11" s="252"/>
      <c r="G11" s="252"/>
      <c r="H11" s="252"/>
      <c r="I11" s="252"/>
      <c r="J11" s="252"/>
      <c r="K11" s="277" t="s">
        <v>24</v>
      </c>
      <c r="L11" s="277"/>
      <c r="M11" s="277" t="s">
        <v>25</v>
      </c>
      <c r="N11" s="277"/>
      <c r="O11" s="254" t="s">
        <v>26</v>
      </c>
      <c r="P11" s="255"/>
      <c r="Q11" s="254" t="s">
        <v>27</v>
      </c>
      <c r="R11" s="255"/>
      <c r="S11" s="277" t="s">
        <v>28</v>
      </c>
      <c r="T11" s="277"/>
      <c r="U11" s="277" t="s">
        <v>29</v>
      </c>
      <c r="V11" s="277"/>
      <c r="W11" s="277" t="s">
        <v>30</v>
      </c>
      <c r="X11" s="277"/>
      <c r="Y11" s="254" t="s">
        <v>27</v>
      </c>
      <c r="Z11" s="255"/>
      <c r="AA11" s="277" t="s">
        <v>31</v>
      </c>
      <c r="AB11" s="277"/>
      <c r="AC11" s="277" t="s">
        <v>32</v>
      </c>
      <c r="AD11" s="277"/>
      <c r="AE11" s="277" t="s">
        <v>33</v>
      </c>
      <c r="AF11" s="277"/>
      <c r="AG11" s="254" t="s">
        <v>27</v>
      </c>
      <c r="AH11" s="255"/>
      <c r="AI11" s="277" t="s">
        <v>34</v>
      </c>
      <c r="AJ11" s="277"/>
      <c r="AK11" s="277" t="s">
        <v>35</v>
      </c>
      <c r="AL11" s="277"/>
      <c r="AM11" s="277" t="s">
        <v>36</v>
      </c>
      <c r="AN11" s="277"/>
      <c r="AO11" s="254" t="s">
        <v>37</v>
      </c>
      <c r="AP11" s="255"/>
      <c r="AQ11" s="257"/>
      <c r="AR11" s="258"/>
      <c r="AS11" s="258"/>
    </row>
    <row r="12" spans="1:45" ht="15.75" customHeight="1" x14ac:dyDescent="0.25">
      <c r="B12" s="251"/>
      <c r="C12" s="253"/>
      <c r="D12" s="253"/>
      <c r="E12" s="253"/>
      <c r="F12" s="253"/>
      <c r="G12" s="253"/>
      <c r="H12" s="253"/>
      <c r="I12" s="253"/>
      <c r="J12" s="253"/>
      <c r="K12" s="71" t="s">
        <v>38</v>
      </c>
      <c r="L12" s="72" t="s">
        <v>39</v>
      </c>
      <c r="M12" s="71" t="s">
        <v>38</v>
      </c>
      <c r="N12" s="72" t="s">
        <v>39</v>
      </c>
      <c r="O12" s="71" t="s">
        <v>38</v>
      </c>
      <c r="P12" s="72" t="s">
        <v>39</v>
      </c>
      <c r="Q12" s="71" t="s">
        <v>38</v>
      </c>
      <c r="R12" s="72" t="s">
        <v>39</v>
      </c>
      <c r="S12" s="71" t="s">
        <v>38</v>
      </c>
      <c r="T12" s="72" t="s">
        <v>39</v>
      </c>
      <c r="U12" s="71" t="s">
        <v>38</v>
      </c>
      <c r="V12" s="72" t="s">
        <v>39</v>
      </c>
      <c r="W12" s="71" t="s">
        <v>38</v>
      </c>
      <c r="X12" s="72" t="s">
        <v>39</v>
      </c>
      <c r="Y12" s="71" t="s">
        <v>38</v>
      </c>
      <c r="Z12" s="72" t="s">
        <v>39</v>
      </c>
      <c r="AA12" s="71" t="s">
        <v>38</v>
      </c>
      <c r="AB12" s="72" t="s">
        <v>39</v>
      </c>
      <c r="AC12" s="71" t="s">
        <v>38</v>
      </c>
      <c r="AD12" s="72" t="s">
        <v>39</v>
      </c>
      <c r="AE12" s="71" t="s">
        <v>38</v>
      </c>
      <c r="AF12" s="72" t="s">
        <v>39</v>
      </c>
      <c r="AG12" s="71" t="s">
        <v>38</v>
      </c>
      <c r="AH12" s="72" t="s">
        <v>39</v>
      </c>
      <c r="AI12" s="71" t="s">
        <v>38</v>
      </c>
      <c r="AJ12" s="72" t="s">
        <v>39</v>
      </c>
      <c r="AK12" s="71" t="s">
        <v>38</v>
      </c>
      <c r="AL12" s="72" t="s">
        <v>39</v>
      </c>
      <c r="AM12" s="71" t="s">
        <v>38</v>
      </c>
      <c r="AN12" s="72" t="s">
        <v>39</v>
      </c>
      <c r="AO12" s="71" t="s">
        <v>38</v>
      </c>
      <c r="AP12" s="72" t="s">
        <v>39</v>
      </c>
      <c r="AQ12" s="257"/>
      <c r="AR12" s="258"/>
      <c r="AS12" s="258"/>
    </row>
    <row r="13" spans="1:45" ht="150" customHeight="1" x14ac:dyDescent="0.25">
      <c r="A13" s="73" t="s">
        <v>143</v>
      </c>
      <c r="B13" s="278" t="s">
        <v>144</v>
      </c>
      <c r="C13" s="136" t="s">
        <v>145</v>
      </c>
      <c r="D13" s="91">
        <v>45</v>
      </c>
      <c r="E13" s="136" t="s">
        <v>146</v>
      </c>
      <c r="F13" s="136" t="s">
        <v>147</v>
      </c>
      <c r="G13" s="137">
        <v>40</v>
      </c>
      <c r="H13" s="136" t="s">
        <v>148</v>
      </c>
      <c r="I13" s="136" t="s">
        <v>149</v>
      </c>
      <c r="J13" s="138" t="s">
        <v>150</v>
      </c>
      <c r="K13" s="74">
        <v>0</v>
      </c>
      <c r="L13" s="74">
        <v>0</v>
      </c>
      <c r="M13" s="74">
        <v>0</v>
      </c>
      <c r="N13" s="74">
        <v>0</v>
      </c>
      <c r="O13" s="74">
        <v>3</v>
      </c>
      <c r="P13" s="74">
        <v>0</v>
      </c>
      <c r="Q13" s="75">
        <f>K13+M13+O13</f>
        <v>3</v>
      </c>
      <c r="R13" s="75">
        <f>L13+N13+P13</f>
        <v>0</v>
      </c>
      <c r="S13" s="74">
        <v>7</v>
      </c>
      <c r="T13" s="74">
        <v>0</v>
      </c>
      <c r="U13" s="74">
        <v>8</v>
      </c>
      <c r="V13" s="74">
        <v>0</v>
      </c>
      <c r="W13" s="74">
        <v>5</v>
      </c>
      <c r="X13" s="74">
        <v>0</v>
      </c>
      <c r="Y13" s="75">
        <f>S13+U13+W13</f>
        <v>20</v>
      </c>
      <c r="Z13" s="75">
        <f>T13+V13+X13</f>
        <v>0</v>
      </c>
      <c r="AA13" s="74">
        <v>5</v>
      </c>
      <c r="AB13" s="74">
        <v>0</v>
      </c>
      <c r="AC13" s="74">
        <v>7</v>
      </c>
      <c r="AD13" s="74">
        <v>0</v>
      </c>
      <c r="AE13" s="74">
        <v>5</v>
      </c>
      <c r="AF13" s="74">
        <v>0</v>
      </c>
      <c r="AG13" s="75">
        <f>AA13+AC13+AE13</f>
        <v>17</v>
      </c>
      <c r="AH13" s="75">
        <f>AB13+AD13+AF13</f>
        <v>0</v>
      </c>
      <c r="AI13" s="74">
        <v>5</v>
      </c>
      <c r="AJ13" s="74">
        <v>0</v>
      </c>
      <c r="AK13" s="74">
        <v>0</v>
      </c>
      <c r="AL13" s="74">
        <v>0</v>
      </c>
      <c r="AM13" s="74">
        <v>0</v>
      </c>
      <c r="AN13" s="74">
        <v>0</v>
      </c>
      <c r="AO13" s="75">
        <f>AI13+AK13+AM13</f>
        <v>5</v>
      </c>
      <c r="AP13" s="75">
        <f>AJ13+AL13+AN13</f>
        <v>0</v>
      </c>
      <c r="AQ13" s="29">
        <f>Q13+Y13+AG13+AO13</f>
        <v>45</v>
      </c>
      <c r="AR13" s="76">
        <f>R13+Z13+AH13+AP13</f>
        <v>0</v>
      </c>
      <c r="AS13" s="77">
        <f t="shared" ref="AS13:AS26" si="0">IF(AND(AR13&gt;0,AQ13&gt;0),AR13/AQ13,0)</f>
        <v>0</v>
      </c>
    </row>
    <row r="14" spans="1:45" ht="176.25" customHeight="1" x14ac:dyDescent="0.25">
      <c r="A14" s="73" t="s">
        <v>143</v>
      </c>
      <c r="B14" s="279"/>
      <c r="C14" s="136" t="s">
        <v>151</v>
      </c>
      <c r="D14" s="91">
        <v>120000</v>
      </c>
      <c r="E14" s="136" t="s">
        <v>152</v>
      </c>
      <c r="F14" s="136" t="s">
        <v>153</v>
      </c>
      <c r="G14" s="137">
        <v>115000</v>
      </c>
      <c r="H14" s="136" t="s">
        <v>154</v>
      </c>
      <c r="I14" s="136" t="s">
        <v>155</v>
      </c>
      <c r="J14" s="93" t="s">
        <v>156</v>
      </c>
      <c r="K14" s="74">
        <v>8350</v>
      </c>
      <c r="L14" s="74">
        <v>0</v>
      </c>
      <c r="M14" s="74">
        <v>10650</v>
      </c>
      <c r="N14" s="74">
        <v>0</v>
      </c>
      <c r="O14" s="74">
        <v>10220</v>
      </c>
      <c r="P14" s="74">
        <v>0</v>
      </c>
      <c r="Q14" s="75">
        <f t="shared" ref="Q14:R26" si="1">K14+M14+O14</f>
        <v>29220</v>
      </c>
      <c r="R14" s="75">
        <f t="shared" si="1"/>
        <v>0</v>
      </c>
      <c r="S14" s="74">
        <v>10650</v>
      </c>
      <c r="T14" s="74">
        <v>0</v>
      </c>
      <c r="U14" s="74">
        <v>10650</v>
      </c>
      <c r="V14" s="74">
        <v>0</v>
      </c>
      <c r="W14" s="74">
        <v>8650</v>
      </c>
      <c r="X14" s="74">
        <v>0</v>
      </c>
      <c r="Y14" s="75">
        <f t="shared" ref="Y14:Z26" si="2">S14+U14+W14</f>
        <v>29950</v>
      </c>
      <c r="Z14" s="75">
        <f t="shared" si="2"/>
        <v>0</v>
      </c>
      <c r="AA14" s="74">
        <v>10650</v>
      </c>
      <c r="AB14" s="74">
        <v>0</v>
      </c>
      <c r="AC14" s="74">
        <v>10650</v>
      </c>
      <c r="AD14" s="74">
        <v>0</v>
      </c>
      <c r="AE14" s="74">
        <v>10650</v>
      </c>
      <c r="AF14" s="74">
        <v>0</v>
      </c>
      <c r="AG14" s="75">
        <f t="shared" ref="AG14:AH26" si="3">AA14+AC14+AE14</f>
        <v>31950</v>
      </c>
      <c r="AH14" s="75">
        <f t="shared" si="3"/>
        <v>0</v>
      </c>
      <c r="AI14" s="74">
        <v>10650</v>
      </c>
      <c r="AJ14" s="74">
        <v>0</v>
      </c>
      <c r="AK14" s="74">
        <v>10650</v>
      </c>
      <c r="AL14" s="74">
        <v>0</v>
      </c>
      <c r="AM14" s="74">
        <v>7580</v>
      </c>
      <c r="AN14" s="74">
        <v>0</v>
      </c>
      <c r="AO14" s="75">
        <f t="shared" ref="AO14:AP26" si="4">AI14+AK14+AM14</f>
        <v>28880</v>
      </c>
      <c r="AP14" s="75">
        <f t="shared" si="4"/>
        <v>0</v>
      </c>
      <c r="AQ14" s="29">
        <f t="shared" ref="AQ14:AR26" si="5">Q14+Y14+AG14+AO14</f>
        <v>120000</v>
      </c>
      <c r="AR14" s="76">
        <f t="shared" si="5"/>
        <v>0</v>
      </c>
      <c r="AS14" s="77">
        <f t="shared" si="0"/>
        <v>0</v>
      </c>
    </row>
    <row r="15" spans="1:45" ht="218.25" customHeight="1" x14ac:dyDescent="0.25">
      <c r="A15" s="73" t="s">
        <v>143</v>
      </c>
      <c r="B15" s="279"/>
      <c r="C15" s="136" t="s">
        <v>151</v>
      </c>
      <c r="D15" s="91">
        <v>12700</v>
      </c>
      <c r="E15" s="136" t="s">
        <v>157</v>
      </c>
      <c r="F15" s="136" t="s">
        <v>158</v>
      </c>
      <c r="G15" s="137">
        <v>11600</v>
      </c>
      <c r="H15" s="136" t="s">
        <v>159</v>
      </c>
      <c r="I15" s="136" t="s">
        <v>160</v>
      </c>
      <c r="J15" s="93" t="s">
        <v>161</v>
      </c>
      <c r="K15" s="78">
        <v>850</v>
      </c>
      <c r="L15" s="78">
        <v>0</v>
      </c>
      <c r="M15" s="78">
        <v>1100</v>
      </c>
      <c r="N15" s="78">
        <v>0</v>
      </c>
      <c r="O15" s="78">
        <v>1100</v>
      </c>
      <c r="P15" s="78">
        <v>0</v>
      </c>
      <c r="Q15" s="75">
        <f t="shared" si="1"/>
        <v>3050</v>
      </c>
      <c r="R15" s="75">
        <f t="shared" si="1"/>
        <v>0</v>
      </c>
      <c r="S15" s="78">
        <v>1100</v>
      </c>
      <c r="T15" s="78">
        <v>0</v>
      </c>
      <c r="U15" s="78">
        <v>1100</v>
      </c>
      <c r="V15" s="78">
        <v>0</v>
      </c>
      <c r="W15" s="78">
        <v>1100</v>
      </c>
      <c r="X15" s="78">
        <v>0</v>
      </c>
      <c r="Y15" s="75">
        <f t="shared" si="2"/>
        <v>3300</v>
      </c>
      <c r="Z15" s="75">
        <f t="shared" si="2"/>
        <v>0</v>
      </c>
      <c r="AA15" s="78">
        <v>1100</v>
      </c>
      <c r="AB15" s="78">
        <v>0</v>
      </c>
      <c r="AC15" s="78">
        <v>1100</v>
      </c>
      <c r="AD15" s="78">
        <v>0</v>
      </c>
      <c r="AE15" s="78">
        <v>1100</v>
      </c>
      <c r="AF15" s="78">
        <v>0</v>
      </c>
      <c r="AG15" s="75">
        <f t="shared" si="3"/>
        <v>3300</v>
      </c>
      <c r="AH15" s="75">
        <f t="shared" si="3"/>
        <v>0</v>
      </c>
      <c r="AI15" s="78">
        <v>1100</v>
      </c>
      <c r="AJ15" s="78">
        <v>0</v>
      </c>
      <c r="AK15" s="78">
        <v>1100</v>
      </c>
      <c r="AL15" s="78">
        <v>0</v>
      </c>
      <c r="AM15" s="78">
        <v>850</v>
      </c>
      <c r="AN15" s="78">
        <v>0</v>
      </c>
      <c r="AO15" s="75">
        <f t="shared" si="4"/>
        <v>3050</v>
      </c>
      <c r="AP15" s="75">
        <f t="shared" si="4"/>
        <v>0</v>
      </c>
      <c r="AQ15" s="29">
        <f t="shared" si="5"/>
        <v>12700</v>
      </c>
      <c r="AR15" s="76">
        <f t="shared" si="5"/>
        <v>0</v>
      </c>
      <c r="AS15" s="77">
        <f t="shared" si="0"/>
        <v>0</v>
      </c>
    </row>
    <row r="16" spans="1:45" s="84" customFormat="1" ht="133.5" hidden="1" customHeight="1" x14ac:dyDescent="0.25">
      <c r="A16" s="73" t="s">
        <v>143</v>
      </c>
      <c r="B16" s="279"/>
      <c r="C16" s="90" t="s">
        <v>151</v>
      </c>
      <c r="D16" s="91">
        <v>117000</v>
      </c>
      <c r="E16" s="90" t="s">
        <v>162</v>
      </c>
      <c r="F16" s="90" t="s">
        <v>163</v>
      </c>
      <c r="G16" s="92">
        <v>112000</v>
      </c>
      <c r="H16" s="90" t="s">
        <v>164</v>
      </c>
      <c r="I16" s="90" t="s">
        <v>165</v>
      </c>
      <c r="J16" s="93" t="s">
        <v>150</v>
      </c>
      <c r="K16" s="79">
        <v>8440</v>
      </c>
      <c r="L16" s="79">
        <v>0</v>
      </c>
      <c r="M16" s="79">
        <v>10299</v>
      </c>
      <c r="N16" s="79">
        <v>0</v>
      </c>
      <c r="O16" s="79">
        <v>8725</v>
      </c>
      <c r="P16" s="79">
        <v>0</v>
      </c>
      <c r="Q16" s="80">
        <f t="shared" si="1"/>
        <v>27464</v>
      </c>
      <c r="R16" s="80">
        <f t="shared" si="1"/>
        <v>0</v>
      </c>
      <c r="S16" s="79">
        <v>10299</v>
      </c>
      <c r="T16" s="79">
        <v>0</v>
      </c>
      <c r="U16" s="79">
        <v>10299</v>
      </c>
      <c r="V16" s="79">
        <v>0</v>
      </c>
      <c r="W16" s="79">
        <v>10299</v>
      </c>
      <c r="X16" s="79">
        <v>0</v>
      </c>
      <c r="Y16" s="80">
        <f t="shared" si="2"/>
        <v>30897</v>
      </c>
      <c r="Z16" s="80">
        <f t="shared" si="2"/>
        <v>0</v>
      </c>
      <c r="AA16" s="79">
        <v>10299</v>
      </c>
      <c r="AB16" s="79">
        <v>0</v>
      </c>
      <c r="AC16" s="79">
        <v>10299</v>
      </c>
      <c r="AD16" s="79">
        <v>0</v>
      </c>
      <c r="AE16" s="79">
        <v>10299</v>
      </c>
      <c r="AF16" s="79">
        <v>0</v>
      </c>
      <c r="AG16" s="80">
        <f t="shared" si="3"/>
        <v>30897</v>
      </c>
      <c r="AH16" s="80">
        <f t="shared" si="3"/>
        <v>0</v>
      </c>
      <c r="AI16" s="79">
        <v>10299</v>
      </c>
      <c r="AJ16" s="79">
        <v>0</v>
      </c>
      <c r="AK16" s="79">
        <v>10249</v>
      </c>
      <c r="AL16" s="79">
        <v>0</v>
      </c>
      <c r="AM16" s="79">
        <v>7194</v>
      </c>
      <c r="AN16" s="79">
        <v>0</v>
      </c>
      <c r="AO16" s="80">
        <f t="shared" si="4"/>
        <v>27742</v>
      </c>
      <c r="AP16" s="80">
        <f t="shared" si="4"/>
        <v>0</v>
      </c>
      <c r="AQ16" s="81">
        <f t="shared" si="5"/>
        <v>117000</v>
      </c>
      <c r="AR16" s="82">
        <f t="shared" si="5"/>
        <v>0</v>
      </c>
      <c r="AS16" s="83">
        <f t="shared" si="0"/>
        <v>0</v>
      </c>
    </row>
    <row r="17" spans="1:45" s="84" customFormat="1" ht="168" hidden="1" customHeight="1" x14ac:dyDescent="0.25">
      <c r="A17" s="85" t="s">
        <v>166</v>
      </c>
      <c r="B17" s="279"/>
      <c r="C17" s="90" t="s">
        <v>151</v>
      </c>
      <c r="D17" s="139">
        <v>16000</v>
      </c>
      <c r="E17" s="140" t="s">
        <v>162</v>
      </c>
      <c r="F17" s="141" t="s">
        <v>167</v>
      </c>
      <c r="G17" s="142">
        <v>15665</v>
      </c>
      <c r="H17" s="143" t="s">
        <v>168</v>
      </c>
      <c r="I17" s="144" t="s">
        <v>169</v>
      </c>
      <c r="J17" s="126" t="s">
        <v>170</v>
      </c>
      <c r="K17" s="86">
        <v>1300</v>
      </c>
      <c r="L17" s="86">
        <v>0</v>
      </c>
      <c r="M17" s="86">
        <v>1300</v>
      </c>
      <c r="N17" s="86">
        <v>0</v>
      </c>
      <c r="O17" s="86">
        <v>1300</v>
      </c>
      <c r="P17" s="86">
        <v>0</v>
      </c>
      <c r="Q17" s="87">
        <f>K17+M17+O17</f>
        <v>3900</v>
      </c>
      <c r="R17" s="87">
        <f>L17+N17+P17</f>
        <v>0</v>
      </c>
      <c r="S17" s="86">
        <v>1300</v>
      </c>
      <c r="T17" s="86">
        <v>0</v>
      </c>
      <c r="U17" s="86">
        <v>1300</v>
      </c>
      <c r="V17" s="86">
        <v>0</v>
      </c>
      <c r="W17" s="86">
        <v>1300</v>
      </c>
      <c r="X17" s="86">
        <v>0</v>
      </c>
      <c r="Y17" s="87">
        <f>S17+U17+W17</f>
        <v>3900</v>
      </c>
      <c r="Z17" s="87">
        <f>T17+V17+X17</f>
        <v>0</v>
      </c>
      <c r="AA17" s="86">
        <v>1300</v>
      </c>
      <c r="AB17" s="86">
        <v>0</v>
      </c>
      <c r="AC17" s="86">
        <v>1300</v>
      </c>
      <c r="AD17" s="86">
        <v>0</v>
      </c>
      <c r="AE17" s="86">
        <v>1300</v>
      </c>
      <c r="AF17" s="86">
        <v>0</v>
      </c>
      <c r="AG17" s="87">
        <f>AA17+AC17+AE17</f>
        <v>3900</v>
      </c>
      <c r="AH17" s="87">
        <f>AB17+AD17+AF17</f>
        <v>0</v>
      </c>
      <c r="AI17" s="86">
        <v>1300</v>
      </c>
      <c r="AJ17" s="86">
        <v>0</v>
      </c>
      <c r="AK17" s="86">
        <v>1500</v>
      </c>
      <c r="AL17" s="86">
        <v>0</v>
      </c>
      <c r="AM17" s="86">
        <v>1500</v>
      </c>
      <c r="AN17" s="86">
        <v>0</v>
      </c>
      <c r="AO17" s="87">
        <f t="shared" si="4"/>
        <v>4300</v>
      </c>
      <c r="AP17" s="87">
        <f>AJ17+AL17+AN17</f>
        <v>0</v>
      </c>
      <c r="AQ17" s="88">
        <f t="shared" si="5"/>
        <v>16000</v>
      </c>
      <c r="AR17" s="82">
        <f t="shared" si="5"/>
        <v>0</v>
      </c>
      <c r="AS17" s="83">
        <f t="shared" si="0"/>
        <v>0</v>
      </c>
    </row>
    <row r="18" spans="1:45" s="98" customFormat="1" ht="150" customHeight="1" x14ac:dyDescent="0.25">
      <c r="A18" s="89" t="s">
        <v>171</v>
      </c>
      <c r="B18" s="279"/>
      <c r="C18" s="90" t="s">
        <v>151</v>
      </c>
      <c r="D18" s="91">
        <f>SUM(D16:D17)</f>
        <v>133000</v>
      </c>
      <c r="E18" s="90" t="s">
        <v>162</v>
      </c>
      <c r="F18" s="90" t="s">
        <v>163</v>
      </c>
      <c r="G18" s="92">
        <f>SUM(G16:G17)</f>
        <v>127665</v>
      </c>
      <c r="H18" s="90" t="s">
        <v>172</v>
      </c>
      <c r="I18" s="90" t="s">
        <v>165</v>
      </c>
      <c r="J18" s="93" t="s">
        <v>173</v>
      </c>
      <c r="K18" s="94">
        <f t="shared" ref="K18:AP18" si="6">SUM(K16:K17)</f>
        <v>9740</v>
      </c>
      <c r="L18" s="94">
        <f>L16+L17</f>
        <v>0</v>
      </c>
      <c r="M18" s="94">
        <f t="shared" si="6"/>
        <v>11599</v>
      </c>
      <c r="N18" s="94">
        <f t="shared" si="6"/>
        <v>0</v>
      </c>
      <c r="O18" s="94">
        <f t="shared" si="6"/>
        <v>10025</v>
      </c>
      <c r="P18" s="94">
        <f t="shared" si="6"/>
        <v>0</v>
      </c>
      <c r="Q18" s="95">
        <f t="shared" si="6"/>
        <v>31364</v>
      </c>
      <c r="R18" s="95">
        <f t="shared" si="6"/>
        <v>0</v>
      </c>
      <c r="S18" s="94">
        <f t="shared" si="6"/>
        <v>11599</v>
      </c>
      <c r="T18" s="94">
        <f t="shared" si="6"/>
        <v>0</v>
      </c>
      <c r="U18" s="94">
        <f t="shared" si="6"/>
        <v>11599</v>
      </c>
      <c r="V18" s="94">
        <f t="shared" si="6"/>
        <v>0</v>
      </c>
      <c r="W18" s="94">
        <f t="shared" si="6"/>
        <v>11599</v>
      </c>
      <c r="X18" s="94">
        <f t="shared" si="6"/>
        <v>0</v>
      </c>
      <c r="Y18" s="95">
        <f t="shared" si="6"/>
        <v>34797</v>
      </c>
      <c r="Z18" s="95">
        <f t="shared" si="6"/>
        <v>0</v>
      </c>
      <c r="AA18" s="94">
        <f t="shared" si="6"/>
        <v>11599</v>
      </c>
      <c r="AB18" s="94">
        <f t="shared" si="6"/>
        <v>0</v>
      </c>
      <c r="AC18" s="94">
        <f t="shared" si="6"/>
        <v>11599</v>
      </c>
      <c r="AD18" s="94">
        <f t="shared" si="6"/>
        <v>0</v>
      </c>
      <c r="AE18" s="94">
        <f t="shared" si="6"/>
        <v>11599</v>
      </c>
      <c r="AF18" s="94">
        <f t="shared" si="6"/>
        <v>0</v>
      </c>
      <c r="AG18" s="95">
        <f t="shared" si="6"/>
        <v>34797</v>
      </c>
      <c r="AH18" s="95">
        <f t="shared" si="6"/>
        <v>0</v>
      </c>
      <c r="AI18" s="94">
        <f t="shared" si="6"/>
        <v>11599</v>
      </c>
      <c r="AJ18" s="94">
        <f t="shared" si="6"/>
        <v>0</v>
      </c>
      <c r="AK18" s="94">
        <f t="shared" si="6"/>
        <v>11749</v>
      </c>
      <c r="AL18" s="94">
        <f t="shared" si="6"/>
        <v>0</v>
      </c>
      <c r="AM18" s="94">
        <f t="shared" si="6"/>
        <v>8694</v>
      </c>
      <c r="AN18" s="94">
        <f t="shared" si="6"/>
        <v>0</v>
      </c>
      <c r="AO18" s="95">
        <f t="shared" si="6"/>
        <v>32042</v>
      </c>
      <c r="AP18" s="95">
        <f t="shared" si="6"/>
        <v>0</v>
      </c>
      <c r="AQ18" s="53">
        <f t="shared" si="5"/>
        <v>133000</v>
      </c>
      <c r="AR18" s="96">
        <f t="shared" si="5"/>
        <v>0</v>
      </c>
      <c r="AS18" s="97">
        <f t="shared" si="0"/>
        <v>0</v>
      </c>
    </row>
    <row r="19" spans="1:45" ht="126" customHeight="1" x14ac:dyDescent="0.25">
      <c r="A19" s="73" t="s">
        <v>143</v>
      </c>
      <c r="B19" s="279"/>
      <c r="C19" s="90" t="s">
        <v>174</v>
      </c>
      <c r="D19" s="91">
        <v>19500</v>
      </c>
      <c r="E19" s="90" t="s">
        <v>175</v>
      </c>
      <c r="F19" s="90" t="s">
        <v>176</v>
      </c>
      <c r="G19" s="92">
        <v>19500</v>
      </c>
      <c r="H19" s="90" t="s">
        <v>177</v>
      </c>
      <c r="I19" s="90" t="s">
        <v>178</v>
      </c>
      <c r="J19" s="138" t="s">
        <v>179</v>
      </c>
      <c r="K19" s="78">
        <v>1700</v>
      </c>
      <c r="L19" s="78">
        <v>0</v>
      </c>
      <c r="M19" s="78">
        <v>1700</v>
      </c>
      <c r="N19" s="78">
        <v>0</v>
      </c>
      <c r="O19" s="78">
        <v>1250</v>
      </c>
      <c r="P19" s="78">
        <v>0</v>
      </c>
      <c r="Q19" s="95">
        <f t="shared" si="1"/>
        <v>4650</v>
      </c>
      <c r="R19" s="95">
        <f t="shared" si="1"/>
        <v>0</v>
      </c>
      <c r="S19" s="78">
        <v>1700</v>
      </c>
      <c r="T19" s="78">
        <v>0</v>
      </c>
      <c r="U19" s="78">
        <v>1700</v>
      </c>
      <c r="V19" s="78">
        <v>0</v>
      </c>
      <c r="W19" s="78">
        <v>1700</v>
      </c>
      <c r="X19" s="78">
        <v>0</v>
      </c>
      <c r="Y19" s="95">
        <f t="shared" si="2"/>
        <v>5100</v>
      </c>
      <c r="Z19" s="95">
        <f t="shared" si="2"/>
        <v>0</v>
      </c>
      <c r="AA19" s="78">
        <v>1700</v>
      </c>
      <c r="AB19" s="78">
        <v>0</v>
      </c>
      <c r="AC19" s="78">
        <v>1700</v>
      </c>
      <c r="AD19" s="78">
        <v>0</v>
      </c>
      <c r="AE19" s="78">
        <v>1700</v>
      </c>
      <c r="AF19" s="78">
        <v>0</v>
      </c>
      <c r="AG19" s="95">
        <f t="shared" si="3"/>
        <v>5100</v>
      </c>
      <c r="AH19" s="95">
        <f t="shared" si="3"/>
        <v>0</v>
      </c>
      <c r="AI19" s="78">
        <v>1700</v>
      </c>
      <c r="AJ19" s="78">
        <v>0</v>
      </c>
      <c r="AK19" s="78">
        <v>1700</v>
      </c>
      <c r="AL19" s="78">
        <v>0</v>
      </c>
      <c r="AM19" s="78">
        <v>1250</v>
      </c>
      <c r="AN19" s="78">
        <v>0</v>
      </c>
      <c r="AO19" s="95">
        <f t="shared" si="4"/>
        <v>4650</v>
      </c>
      <c r="AP19" s="95">
        <f t="shared" si="4"/>
        <v>0</v>
      </c>
      <c r="AQ19" s="53">
        <f t="shared" si="5"/>
        <v>19500</v>
      </c>
      <c r="AR19" s="96">
        <f t="shared" si="5"/>
        <v>0</v>
      </c>
      <c r="AS19" s="77">
        <f t="shared" si="0"/>
        <v>0</v>
      </c>
    </row>
    <row r="20" spans="1:45" ht="168" customHeight="1" x14ac:dyDescent="0.25">
      <c r="A20" s="73" t="s">
        <v>143</v>
      </c>
      <c r="B20" s="279"/>
      <c r="C20" s="90" t="s">
        <v>180</v>
      </c>
      <c r="D20" s="91">
        <v>13</v>
      </c>
      <c r="E20" s="90" t="s">
        <v>181</v>
      </c>
      <c r="F20" s="90" t="s">
        <v>182</v>
      </c>
      <c r="G20" s="92">
        <v>15</v>
      </c>
      <c r="H20" s="90" t="s">
        <v>183</v>
      </c>
      <c r="I20" s="90" t="s">
        <v>184</v>
      </c>
      <c r="J20" s="93" t="s">
        <v>150</v>
      </c>
      <c r="K20" s="99">
        <v>0</v>
      </c>
      <c r="L20" s="99">
        <v>0</v>
      </c>
      <c r="M20" s="99">
        <v>1</v>
      </c>
      <c r="N20" s="99">
        <v>0</v>
      </c>
      <c r="O20" s="99">
        <v>1</v>
      </c>
      <c r="P20" s="99">
        <v>0</v>
      </c>
      <c r="Q20" s="100">
        <f t="shared" si="1"/>
        <v>2</v>
      </c>
      <c r="R20" s="100">
        <f t="shared" si="1"/>
        <v>0</v>
      </c>
      <c r="S20" s="99">
        <v>2</v>
      </c>
      <c r="T20" s="99">
        <v>0</v>
      </c>
      <c r="U20" s="99">
        <v>2</v>
      </c>
      <c r="V20" s="99">
        <v>0</v>
      </c>
      <c r="W20" s="99">
        <v>2</v>
      </c>
      <c r="X20" s="99">
        <v>0</v>
      </c>
      <c r="Y20" s="100">
        <f t="shared" si="2"/>
        <v>6</v>
      </c>
      <c r="Z20" s="100">
        <f t="shared" si="2"/>
        <v>0</v>
      </c>
      <c r="AA20" s="99">
        <v>2</v>
      </c>
      <c r="AB20" s="99">
        <v>0</v>
      </c>
      <c r="AC20" s="99">
        <v>1</v>
      </c>
      <c r="AD20" s="99">
        <v>0</v>
      </c>
      <c r="AE20" s="99">
        <v>2</v>
      </c>
      <c r="AF20" s="99">
        <v>0</v>
      </c>
      <c r="AG20" s="100">
        <f t="shared" si="3"/>
        <v>5</v>
      </c>
      <c r="AH20" s="100">
        <f t="shared" si="3"/>
        <v>0</v>
      </c>
      <c r="AI20" s="99">
        <v>0</v>
      </c>
      <c r="AJ20" s="99">
        <v>0</v>
      </c>
      <c r="AK20" s="99">
        <v>0</v>
      </c>
      <c r="AL20" s="99">
        <v>0</v>
      </c>
      <c r="AM20" s="99">
        <v>0</v>
      </c>
      <c r="AN20" s="99">
        <v>0</v>
      </c>
      <c r="AO20" s="100">
        <f t="shared" si="4"/>
        <v>0</v>
      </c>
      <c r="AP20" s="100">
        <f t="shared" si="4"/>
        <v>0</v>
      </c>
      <c r="AQ20" s="101">
        <f t="shared" si="5"/>
        <v>13</v>
      </c>
      <c r="AR20" s="102">
        <f t="shared" si="5"/>
        <v>0</v>
      </c>
      <c r="AS20" s="103">
        <f t="shared" si="0"/>
        <v>0</v>
      </c>
    </row>
    <row r="21" spans="1:45" ht="168" customHeight="1" x14ac:dyDescent="0.25">
      <c r="A21" s="85" t="s">
        <v>185</v>
      </c>
      <c r="B21" s="279"/>
      <c r="C21" s="145" t="s">
        <v>186</v>
      </c>
      <c r="D21" s="146">
        <v>8000</v>
      </c>
      <c r="E21" s="147" t="s">
        <v>187</v>
      </c>
      <c r="F21" s="141" t="s">
        <v>188</v>
      </c>
      <c r="G21" s="142" t="s">
        <v>189</v>
      </c>
      <c r="H21" s="148" t="s">
        <v>190</v>
      </c>
      <c r="I21" s="143" t="s">
        <v>191</v>
      </c>
      <c r="J21" s="126" t="s">
        <v>170</v>
      </c>
      <c r="K21" s="99">
        <v>600</v>
      </c>
      <c r="L21" s="99">
        <v>0</v>
      </c>
      <c r="M21" s="99">
        <v>700</v>
      </c>
      <c r="N21" s="99">
        <v>0</v>
      </c>
      <c r="O21" s="99">
        <v>700</v>
      </c>
      <c r="P21" s="99">
        <v>0</v>
      </c>
      <c r="Q21" s="100">
        <f t="shared" si="1"/>
        <v>2000</v>
      </c>
      <c r="R21" s="100">
        <f t="shared" si="1"/>
        <v>0</v>
      </c>
      <c r="S21" s="99">
        <v>700</v>
      </c>
      <c r="T21" s="99">
        <v>0</v>
      </c>
      <c r="U21" s="99">
        <v>700</v>
      </c>
      <c r="V21" s="99">
        <v>0</v>
      </c>
      <c r="W21" s="99">
        <v>700</v>
      </c>
      <c r="X21" s="99">
        <v>0</v>
      </c>
      <c r="Y21" s="100">
        <f t="shared" si="2"/>
        <v>2100</v>
      </c>
      <c r="Z21" s="100">
        <f t="shared" si="2"/>
        <v>0</v>
      </c>
      <c r="AA21" s="99">
        <v>700</v>
      </c>
      <c r="AB21" s="99">
        <v>0</v>
      </c>
      <c r="AC21" s="99">
        <v>700</v>
      </c>
      <c r="AD21" s="99">
        <v>0</v>
      </c>
      <c r="AE21" s="99">
        <v>700</v>
      </c>
      <c r="AF21" s="99">
        <v>0</v>
      </c>
      <c r="AG21" s="100">
        <f t="shared" si="3"/>
        <v>2100</v>
      </c>
      <c r="AH21" s="100">
        <f t="shared" si="3"/>
        <v>0</v>
      </c>
      <c r="AI21" s="99">
        <v>700</v>
      </c>
      <c r="AJ21" s="99">
        <v>0</v>
      </c>
      <c r="AK21" s="99">
        <v>700</v>
      </c>
      <c r="AL21" s="99">
        <v>0</v>
      </c>
      <c r="AM21" s="99">
        <v>400</v>
      </c>
      <c r="AN21" s="99">
        <v>0</v>
      </c>
      <c r="AO21" s="100">
        <f t="shared" si="4"/>
        <v>1800</v>
      </c>
      <c r="AP21" s="100">
        <f t="shared" si="4"/>
        <v>0</v>
      </c>
      <c r="AQ21" s="101">
        <f t="shared" si="5"/>
        <v>8000</v>
      </c>
      <c r="AR21" s="102">
        <f t="shared" si="5"/>
        <v>0</v>
      </c>
      <c r="AS21" s="103">
        <f t="shared" si="0"/>
        <v>0</v>
      </c>
    </row>
    <row r="22" spans="1:45" ht="168" customHeight="1" x14ac:dyDescent="0.25">
      <c r="A22" s="85" t="s">
        <v>185</v>
      </c>
      <c r="B22" s="279"/>
      <c r="C22" s="149" t="s">
        <v>192</v>
      </c>
      <c r="D22" s="146">
        <v>2000</v>
      </c>
      <c r="E22" s="140" t="s">
        <v>193</v>
      </c>
      <c r="F22" s="141" t="s">
        <v>194</v>
      </c>
      <c r="G22" s="142" t="s">
        <v>189</v>
      </c>
      <c r="H22" s="126" t="s">
        <v>195</v>
      </c>
      <c r="I22" s="143" t="s">
        <v>196</v>
      </c>
      <c r="J22" s="126" t="s">
        <v>170</v>
      </c>
      <c r="K22" s="99">
        <v>0</v>
      </c>
      <c r="L22" s="99">
        <v>0</v>
      </c>
      <c r="M22" s="99">
        <v>200</v>
      </c>
      <c r="N22" s="99">
        <v>0</v>
      </c>
      <c r="O22" s="99">
        <v>200</v>
      </c>
      <c r="P22" s="99">
        <v>0</v>
      </c>
      <c r="Q22" s="100">
        <f t="shared" si="1"/>
        <v>400</v>
      </c>
      <c r="R22" s="100">
        <f t="shared" si="1"/>
        <v>0</v>
      </c>
      <c r="S22" s="99">
        <v>200</v>
      </c>
      <c r="T22" s="99">
        <v>0</v>
      </c>
      <c r="U22" s="99">
        <v>200</v>
      </c>
      <c r="V22" s="99">
        <v>0</v>
      </c>
      <c r="W22" s="99">
        <v>200</v>
      </c>
      <c r="X22" s="99">
        <v>0</v>
      </c>
      <c r="Y22" s="100">
        <f t="shared" si="2"/>
        <v>600</v>
      </c>
      <c r="Z22" s="100">
        <f t="shared" si="2"/>
        <v>0</v>
      </c>
      <c r="AA22" s="99">
        <v>200</v>
      </c>
      <c r="AB22" s="99">
        <v>0</v>
      </c>
      <c r="AC22" s="99">
        <v>200</v>
      </c>
      <c r="AD22" s="99">
        <v>0</v>
      </c>
      <c r="AE22" s="99">
        <v>200</v>
      </c>
      <c r="AF22" s="99">
        <v>0</v>
      </c>
      <c r="AG22" s="100">
        <f t="shared" si="3"/>
        <v>600</v>
      </c>
      <c r="AH22" s="100">
        <f t="shared" si="3"/>
        <v>0</v>
      </c>
      <c r="AI22" s="99">
        <v>200</v>
      </c>
      <c r="AJ22" s="99">
        <v>0</v>
      </c>
      <c r="AK22" s="99">
        <v>200</v>
      </c>
      <c r="AL22" s="99">
        <v>0</v>
      </c>
      <c r="AM22" s="99">
        <v>0</v>
      </c>
      <c r="AN22" s="99">
        <v>0</v>
      </c>
      <c r="AO22" s="100">
        <f t="shared" si="4"/>
        <v>400</v>
      </c>
      <c r="AP22" s="100">
        <f t="shared" si="4"/>
        <v>0</v>
      </c>
      <c r="AQ22" s="101">
        <f t="shared" si="5"/>
        <v>2000</v>
      </c>
      <c r="AR22" s="102">
        <f t="shared" si="5"/>
        <v>0</v>
      </c>
      <c r="AS22" s="103">
        <f t="shared" si="0"/>
        <v>0</v>
      </c>
    </row>
    <row r="23" spans="1:45" ht="168" customHeight="1" x14ac:dyDescent="0.25">
      <c r="A23" s="85" t="s">
        <v>185</v>
      </c>
      <c r="B23" s="279"/>
      <c r="C23" s="150" t="s">
        <v>197</v>
      </c>
      <c r="D23" s="146">
        <v>3000</v>
      </c>
      <c r="E23" s="140" t="s">
        <v>198</v>
      </c>
      <c r="F23" s="141" t="s">
        <v>199</v>
      </c>
      <c r="G23" s="142" t="s">
        <v>189</v>
      </c>
      <c r="H23" s="126" t="s">
        <v>200</v>
      </c>
      <c r="I23" s="143" t="s">
        <v>201</v>
      </c>
      <c r="J23" s="126" t="s">
        <v>170</v>
      </c>
      <c r="K23" s="99">
        <v>100</v>
      </c>
      <c r="L23" s="99">
        <v>0</v>
      </c>
      <c r="M23" s="99">
        <v>200</v>
      </c>
      <c r="N23" s="99">
        <v>0</v>
      </c>
      <c r="O23" s="99">
        <v>300</v>
      </c>
      <c r="P23" s="99">
        <v>0</v>
      </c>
      <c r="Q23" s="100">
        <f t="shared" si="1"/>
        <v>600</v>
      </c>
      <c r="R23" s="100">
        <f t="shared" si="1"/>
        <v>0</v>
      </c>
      <c r="S23" s="99">
        <v>300</v>
      </c>
      <c r="T23" s="99">
        <v>0</v>
      </c>
      <c r="U23" s="99">
        <v>300</v>
      </c>
      <c r="V23" s="99">
        <v>0</v>
      </c>
      <c r="W23" s="99">
        <v>300</v>
      </c>
      <c r="X23" s="99">
        <v>0</v>
      </c>
      <c r="Y23" s="100">
        <f t="shared" si="2"/>
        <v>900</v>
      </c>
      <c r="Z23" s="100">
        <f t="shared" si="2"/>
        <v>0</v>
      </c>
      <c r="AA23" s="99">
        <v>300</v>
      </c>
      <c r="AB23" s="99">
        <v>0</v>
      </c>
      <c r="AC23" s="99">
        <v>300</v>
      </c>
      <c r="AD23" s="99">
        <v>0</v>
      </c>
      <c r="AE23" s="99">
        <v>300</v>
      </c>
      <c r="AF23" s="99">
        <v>0</v>
      </c>
      <c r="AG23" s="100">
        <f t="shared" si="3"/>
        <v>900</v>
      </c>
      <c r="AH23" s="100">
        <f t="shared" si="3"/>
        <v>0</v>
      </c>
      <c r="AI23" s="99">
        <v>300</v>
      </c>
      <c r="AJ23" s="99">
        <v>0</v>
      </c>
      <c r="AK23" s="99">
        <v>300</v>
      </c>
      <c r="AL23" s="99">
        <v>0</v>
      </c>
      <c r="AM23" s="99">
        <v>0</v>
      </c>
      <c r="AN23" s="99">
        <v>0</v>
      </c>
      <c r="AO23" s="100">
        <f t="shared" si="4"/>
        <v>600</v>
      </c>
      <c r="AP23" s="100">
        <f t="shared" si="4"/>
        <v>0</v>
      </c>
      <c r="AQ23" s="101">
        <f t="shared" si="5"/>
        <v>3000</v>
      </c>
      <c r="AR23" s="102">
        <f t="shared" si="5"/>
        <v>0</v>
      </c>
      <c r="AS23" s="103">
        <f t="shared" si="0"/>
        <v>0</v>
      </c>
    </row>
    <row r="24" spans="1:45" ht="168" customHeight="1" x14ac:dyDescent="0.25">
      <c r="A24" s="85" t="s">
        <v>185</v>
      </c>
      <c r="B24" s="279"/>
      <c r="C24" s="149" t="s">
        <v>202</v>
      </c>
      <c r="D24" s="122">
        <v>1000</v>
      </c>
      <c r="E24" s="147" t="s">
        <v>203</v>
      </c>
      <c r="F24" s="151" t="s">
        <v>204</v>
      </c>
      <c r="G24" s="142" t="s">
        <v>189</v>
      </c>
      <c r="H24" s="126" t="s">
        <v>205</v>
      </c>
      <c r="I24" s="143" t="s">
        <v>206</v>
      </c>
      <c r="J24" s="126" t="s">
        <v>170</v>
      </c>
      <c r="K24" s="99">
        <v>0</v>
      </c>
      <c r="L24" s="99">
        <v>0</v>
      </c>
      <c r="M24" s="99">
        <v>100</v>
      </c>
      <c r="N24" s="99">
        <v>0</v>
      </c>
      <c r="O24" s="99">
        <v>100</v>
      </c>
      <c r="P24" s="99">
        <v>0</v>
      </c>
      <c r="Q24" s="100">
        <f t="shared" si="1"/>
        <v>200</v>
      </c>
      <c r="R24" s="100">
        <f t="shared" si="1"/>
        <v>0</v>
      </c>
      <c r="S24" s="99">
        <v>100</v>
      </c>
      <c r="T24" s="99">
        <v>0</v>
      </c>
      <c r="U24" s="99">
        <v>100</v>
      </c>
      <c r="V24" s="99"/>
      <c r="W24" s="99">
        <v>100</v>
      </c>
      <c r="X24" s="99">
        <v>0</v>
      </c>
      <c r="Y24" s="100">
        <f t="shared" si="2"/>
        <v>300</v>
      </c>
      <c r="Z24" s="100"/>
      <c r="AA24" s="99">
        <v>100</v>
      </c>
      <c r="AB24" s="99">
        <v>0</v>
      </c>
      <c r="AC24" s="99">
        <v>100</v>
      </c>
      <c r="AD24" s="99">
        <v>0</v>
      </c>
      <c r="AE24" s="99">
        <v>100</v>
      </c>
      <c r="AF24" s="99">
        <v>0</v>
      </c>
      <c r="AG24" s="100">
        <f t="shared" si="3"/>
        <v>300</v>
      </c>
      <c r="AH24" s="100">
        <f t="shared" si="3"/>
        <v>0</v>
      </c>
      <c r="AI24" s="99">
        <v>100</v>
      </c>
      <c r="AJ24" s="99">
        <v>0</v>
      </c>
      <c r="AK24" s="99">
        <v>100</v>
      </c>
      <c r="AL24" s="99">
        <v>0</v>
      </c>
      <c r="AM24" s="99">
        <v>0</v>
      </c>
      <c r="AN24" s="99">
        <v>0</v>
      </c>
      <c r="AO24" s="100">
        <f t="shared" si="4"/>
        <v>200</v>
      </c>
      <c r="AP24" s="100">
        <f t="shared" si="4"/>
        <v>0</v>
      </c>
      <c r="AQ24" s="101">
        <f t="shared" si="5"/>
        <v>1000</v>
      </c>
      <c r="AR24" s="102">
        <f t="shared" si="5"/>
        <v>0</v>
      </c>
      <c r="AS24" s="103">
        <f t="shared" si="0"/>
        <v>0</v>
      </c>
    </row>
    <row r="25" spans="1:45" ht="168" customHeight="1" x14ac:dyDescent="0.25">
      <c r="A25" s="85" t="s">
        <v>185</v>
      </c>
      <c r="B25" s="279"/>
      <c r="C25" s="149" t="s">
        <v>207</v>
      </c>
      <c r="D25" s="152">
        <v>10000</v>
      </c>
      <c r="E25" s="140" t="s">
        <v>208</v>
      </c>
      <c r="F25" s="141" t="s">
        <v>209</v>
      </c>
      <c r="G25" s="142" t="s">
        <v>189</v>
      </c>
      <c r="H25" s="143" t="s">
        <v>210</v>
      </c>
      <c r="I25" s="143" t="s">
        <v>211</v>
      </c>
      <c r="J25" s="126" t="s">
        <v>170</v>
      </c>
      <c r="K25" s="99">
        <v>0</v>
      </c>
      <c r="L25" s="99">
        <v>0</v>
      </c>
      <c r="M25" s="99">
        <v>1000</v>
      </c>
      <c r="N25" s="99">
        <v>0</v>
      </c>
      <c r="O25" s="99">
        <v>1000</v>
      </c>
      <c r="P25" s="99">
        <v>0</v>
      </c>
      <c r="Q25" s="100">
        <f t="shared" si="1"/>
        <v>2000</v>
      </c>
      <c r="R25" s="100">
        <f t="shared" si="1"/>
        <v>0</v>
      </c>
      <c r="S25" s="99">
        <v>1000</v>
      </c>
      <c r="T25" s="99">
        <v>0</v>
      </c>
      <c r="U25" s="99">
        <v>1000</v>
      </c>
      <c r="V25" s="99">
        <v>0</v>
      </c>
      <c r="W25" s="99">
        <v>1000</v>
      </c>
      <c r="X25" s="99">
        <v>0</v>
      </c>
      <c r="Y25" s="100">
        <f t="shared" si="2"/>
        <v>3000</v>
      </c>
      <c r="Z25" s="100">
        <f t="shared" si="2"/>
        <v>0</v>
      </c>
      <c r="AA25" s="99">
        <v>1000</v>
      </c>
      <c r="AB25" s="99">
        <v>0</v>
      </c>
      <c r="AC25" s="99">
        <v>1000</v>
      </c>
      <c r="AD25" s="99">
        <v>0</v>
      </c>
      <c r="AE25" s="99">
        <v>1000</v>
      </c>
      <c r="AF25" s="99">
        <v>0</v>
      </c>
      <c r="AG25" s="100">
        <f t="shared" si="3"/>
        <v>3000</v>
      </c>
      <c r="AH25" s="100">
        <f t="shared" si="3"/>
        <v>0</v>
      </c>
      <c r="AI25" s="99">
        <v>1000</v>
      </c>
      <c r="AJ25" s="99">
        <v>0</v>
      </c>
      <c r="AK25" s="99">
        <v>1000</v>
      </c>
      <c r="AL25" s="99">
        <v>0</v>
      </c>
      <c r="AM25" s="99">
        <v>0</v>
      </c>
      <c r="AN25" s="99">
        <v>0</v>
      </c>
      <c r="AO25" s="100">
        <f t="shared" si="4"/>
        <v>2000</v>
      </c>
      <c r="AP25" s="100">
        <f t="shared" si="4"/>
        <v>0</v>
      </c>
      <c r="AQ25" s="101">
        <f t="shared" si="5"/>
        <v>10000</v>
      </c>
      <c r="AR25" s="102">
        <f t="shared" si="5"/>
        <v>0</v>
      </c>
      <c r="AS25" s="103">
        <f t="shared" si="0"/>
        <v>0</v>
      </c>
    </row>
    <row r="26" spans="1:45" ht="168" customHeight="1" x14ac:dyDescent="0.25">
      <c r="A26" s="85" t="s">
        <v>212</v>
      </c>
      <c r="B26" s="280"/>
      <c r="C26" s="153" t="s">
        <v>213</v>
      </c>
      <c r="D26" s="146">
        <v>60</v>
      </c>
      <c r="E26" s="140" t="s">
        <v>214</v>
      </c>
      <c r="F26" s="151" t="s">
        <v>74</v>
      </c>
      <c r="G26" s="142">
        <v>5</v>
      </c>
      <c r="H26" s="143" t="s">
        <v>215</v>
      </c>
      <c r="I26" s="143" t="s">
        <v>216</v>
      </c>
      <c r="J26" s="126" t="s">
        <v>170</v>
      </c>
      <c r="K26" s="99">
        <v>0</v>
      </c>
      <c r="L26" s="99">
        <v>0</v>
      </c>
      <c r="M26" s="99">
        <v>20</v>
      </c>
      <c r="N26" s="99">
        <v>0</v>
      </c>
      <c r="O26" s="99">
        <v>0</v>
      </c>
      <c r="P26" s="99">
        <v>0</v>
      </c>
      <c r="Q26" s="100">
        <f t="shared" si="1"/>
        <v>20</v>
      </c>
      <c r="R26" s="100">
        <f t="shared" si="1"/>
        <v>0</v>
      </c>
      <c r="S26" s="99">
        <v>0</v>
      </c>
      <c r="T26" s="99">
        <v>0</v>
      </c>
      <c r="U26" s="99">
        <v>20</v>
      </c>
      <c r="V26" s="99">
        <v>0</v>
      </c>
      <c r="W26" s="99">
        <v>0</v>
      </c>
      <c r="X26" s="99">
        <v>0</v>
      </c>
      <c r="Y26" s="100">
        <f t="shared" si="2"/>
        <v>20</v>
      </c>
      <c r="Z26" s="100">
        <f t="shared" si="2"/>
        <v>0</v>
      </c>
      <c r="AA26" s="99">
        <v>0</v>
      </c>
      <c r="AB26" s="99">
        <v>0</v>
      </c>
      <c r="AC26" s="99">
        <v>20</v>
      </c>
      <c r="AD26" s="99">
        <v>0</v>
      </c>
      <c r="AE26" s="99">
        <v>0</v>
      </c>
      <c r="AF26" s="99">
        <v>0</v>
      </c>
      <c r="AG26" s="100">
        <f t="shared" si="3"/>
        <v>20</v>
      </c>
      <c r="AH26" s="100">
        <f t="shared" si="3"/>
        <v>0</v>
      </c>
      <c r="AI26" s="99">
        <v>0</v>
      </c>
      <c r="AJ26" s="99">
        <v>0</v>
      </c>
      <c r="AK26" s="99">
        <v>0</v>
      </c>
      <c r="AL26" s="99">
        <v>0</v>
      </c>
      <c r="AM26" s="99">
        <v>0</v>
      </c>
      <c r="AN26" s="99">
        <v>0</v>
      </c>
      <c r="AO26" s="100">
        <f t="shared" si="4"/>
        <v>0</v>
      </c>
      <c r="AP26" s="100">
        <f t="shared" si="4"/>
        <v>0</v>
      </c>
      <c r="AQ26" s="101">
        <f t="shared" si="5"/>
        <v>60</v>
      </c>
      <c r="AR26" s="102">
        <f t="shared" si="5"/>
        <v>0</v>
      </c>
      <c r="AS26" s="103">
        <f t="shared" si="0"/>
        <v>0</v>
      </c>
    </row>
    <row r="27" spans="1:45" ht="36" customHeight="1" x14ac:dyDescent="0.25">
      <c r="B27" s="302"/>
      <c r="C27" s="302"/>
      <c r="D27" s="302"/>
      <c r="E27" s="303"/>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4"/>
      <c r="AR27" s="304"/>
      <c r="AS27" s="304"/>
    </row>
    <row r="28" spans="1:45" ht="60" hidden="1" customHeight="1" x14ac:dyDescent="0.25">
      <c r="B28" s="281" t="s">
        <v>7</v>
      </c>
      <c r="C28" s="282" t="s">
        <v>8</v>
      </c>
      <c r="D28" s="282" t="s">
        <v>9</v>
      </c>
      <c r="E28" s="282" t="s">
        <v>10</v>
      </c>
      <c r="F28" s="282" t="s">
        <v>11</v>
      </c>
      <c r="G28" s="282" t="s">
        <v>12</v>
      </c>
      <c r="H28" s="282" t="s">
        <v>13</v>
      </c>
      <c r="I28" s="282" t="s">
        <v>14</v>
      </c>
      <c r="J28" s="282" t="s">
        <v>15</v>
      </c>
      <c r="K28" s="277" t="s">
        <v>16</v>
      </c>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83" t="s">
        <v>17</v>
      </c>
      <c r="AR28" s="284" t="s">
        <v>18</v>
      </c>
      <c r="AS28" s="284" t="s">
        <v>19</v>
      </c>
    </row>
    <row r="29" spans="1:45" ht="60" hidden="1" customHeight="1" x14ac:dyDescent="0.25">
      <c r="B29" s="281"/>
      <c r="C29" s="282"/>
      <c r="D29" s="282"/>
      <c r="E29" s="282"/>
      <c r="F29" s="282"/>
      <c r="G29" s="282"/>
      <c r="H29" s="282"/>
      <c r="I29" s="282"/>
      <c r="J29" s="282"/>
      <c r="K29" s="259" t="s">
        <v>20</v>
      </c>
      <c r="L29" s="259"/>
      <c r="M29" s="259"/>
      <c r="N29" s="259"/>
      <c r="O29" s="259"/>
      <c r="P29" s="259"/>
      <c r="Q29" s="259"/>
      <c r="R29" s="259"/>
      <c r="S29" s="259" t="s">
        <v>21</v>
      </c>
      <c r="T29" s="259"/>
      <c r="U29" s="259"/>
      <c r="V29" s="259"/>
      <c r="W29" s="259"/>
      <c r="X29" s="259"/>
      <c r="Y29" s="259"/>
      <c r="Z29" s="259"/>
      <c r="AA29" s="259" t="s">
        <v>22</v>
      </c>
      <c r="AB29" s="259"/>
      <c r="AC29" s="259"/>
      <c r="AD29" s="259"/>
      <c r="AE29" s="259"/>
      <c r="AF29" s="259"/>
      <c r="AG29" s="259"/>
      <c r="AH29" s="259"/>
      <c r="AI29" s="259" t="s">
        <v>23</v>
      </c>
      <c r="AJ29" s="259"/>
      <c r="AK29" s="259"/>
      <c r="AL29" s="259"/>
      <c r="AM29" s="259"/>
      <c r="AN29" s="259"/>
      <c r="AO29" s="259"/>
      <c r="AP29" s="259"/>
      <c r="AQ29" s="283"/>
      <c r="AR29" s="284"/>
      <c r="AS29" s="284"/>
    </row>
    <row r="30" spans="1:45" ht="60" hidden="1" customHeight="1" x14ac:dyDescent="0.25">
      <c r="B30" s="281"/>
      <c r="C30" s="282"/>
      <c r="D30" s="282"/>
      <c r="E30" s="282"/>
      <c r="F30" s="282"/>
      <c r="G30" s="282"/>
      <c r="H30" s="282"/>
      <c r="I30" s="282"/>
      <c r="J30" s="282"/>
      <c r="K30" s="259" t="s">
        <v>24</v>
      </c>
      <c r="L30" s="259"/>
      <c r="M30" s="259" t="s">
        <v>25</v>
      </c>
      <c r="N30" s="259"/>
      <c r="O30" s="259" t="s">
        <v>26</v>
      </c>
      <c r="P30" s="259"/>
      <c r="Q30" s="277" t="s">
        <v>27</v>
      </c>
      <c r="R30" s="277"/>
      <c r="S30" s="259" t="s">
        <v>28</v>
      </c>
      <c r="T30" s="259"/>
      <c r="U30" s="259" t="s">
        <v>29</v>
      </c>
      <c r="V30" s="259"/>
      <c r="W30" s="259" t="s">
        <v>30</v>
      </c>
      <c r="X30" s="259"/>
      <c r="Y30" s="277" t="s">
        <v>27</v>
      </c>
      <c r="Z30" s="277"/>
      <c r="AA30" s="259" t="s">
        <v>31</v>
      </c>
      <c r="AB30" s="259"/>
      <c r="AC30" s="259" t="s">
        <v>32</v>
      </c>
      <c r="AD30" s="259"/>
      <c r="AE30" s="259" t="s">
        <v>33</v>
      </c>
      <c r="AF30" s="259"/>
      <c r="AG30" s="277" t="s">
        <v>27</v>
      </c>
      <c r="AH30" s="277"/>
      <c r="AI30" s="259" t="s">
        <v>34</v>
      </c>
      <c r="AJ30" s="259"/>
      <c r="AK30" s="259" t="s">
        <v>35</v>
      </c>
      <c r="AL30" s="259"/>
      <c r="AM30" s="259" t="s">
        <v>36</v>
      </c>
      <c r="AN30" s="259"/>
      <c r="AO30" s="277" t="s">
        <v>37</v>
      </c>
      <c r="AP30" s="277"/>
      <c r="AQ30" s="283"/>
      <c r="AR30" s="284"/>
      <c r="AS30" s="284"/>
    </row>
    <row r="31" spans="1:45" ht="60" hidden="1" customHeight="1" x14ac:dyDescent="0.25">
      <c r="B31" s="281"/>
      <c r="C31" s="282"/>
      <c r="D31" s="282"/>
      <c r="E31" s="282"/>
      <c r="F31" s="282"/>
      <c r="G31" s="282"/>
      <c r="H31" s="282"/>
      <c r="I31" s="282"/>
      <c r="J31" s="282"/>
      <c r="K31" s="104" t="s">
        <v>38</v>
      </c>
      <c r="L31" s="105" t="s">
        <v>39</v>
      </c>
      <c r="M31" s="104" t="s">
        <v>38</v>
      </c>
      <c r="N31" s="105" t="s">
        <v>39</v>
      </c>
      <c r="O31" s="104" t="s">
        <v>38</v>
      </c>
      <c r="P31" s="105" t="s">
        <v>39</v>
      </c>
      <c r="Q31" s="106" t="s">
        <v>38</v>
      </c>
      <c r="R31" s="107" t="s">
        <v>39</v>
      </c>
      <c r="S31" s="104" t="s">
        <v>38</v>
      </c>
      <c r="T31" s="105" t="s">
        <v>39</v>
      </c>
      <c r="U31" s="104" t="s">
        <v>38</v>
      </c>
      <c r="V31" s="105" t="s">
        <v>39</v>
      </c>
      <c r="W31" s="104" t="s">
        <v>38</v>
      </c>
      <c r="X31" s="105" t="s">
        <v>39</v>
      </c>
      <c r="Y31" s="106" t="s">
        <v>38</v>
      </c>
      <c r="Z31" s="107" t="s">
        <v>39</v>
      </c>
      <c r="AA31" s="104" t="s">
        <v>38</v>
      </c>
      <c r="AB31" s="105" t="s">
        <v>39</v>
      </c>
      <c r="AC31" s="104" t="s">
        <v>38</v>
      </c>
      <c r="AD31" s="105" t="s">
        <v>39</v>
      </c>
      <c r="AE31" s="104" t="s">
        <v>38</v>
      </c>
      <c r="AF31" s="105" t="s">
        <v>39</v>
      </c>
      <c r="AG31" s="106" t="s">
        <v>38</v>
      </c>
      <c r="AH31" s="107" t="s">
        <v>39</v>
      </c>
      <c r="AI31" s="104" t="s">
        <v>38</v>
      </c>
      <c r="AJ31" s="105" t="s">
        <v>39</v>
      </c>
      <c r="AK31" s="104" t="s">
        <v>38</v>
      </c>
      <c r="AL31" s="105" t="s">
        <v>39</v>
      </c>
      <c r="AM31" s="104" t="s">
        <v>38</v>
      </c>
      <c r="AN31" s="105" t="s">
        <v>39</v>
      </c>
      <c r="AO31" s="106" t="s">
        <v>38</v>
      </c>
      <c r="AP31" s="107" t="s">
        <v>39</v>
      </c>
      <c r="AQ31" s="283"/>
      <c r="AR31" s="284"/>
      <c r="AS31" s="284"/>
    </row>
    <row r="33" spans="2:10" ht="24" customHeight="1" x14ac:dyDescent="0.25">
      <c r="B33" s="45" t="s">
        <v>61</v>
      </c>
      <c r="C33" s="265"/>
      <c r="D33" s="266"/>
      <c r="E33" s="266"/>
      <c r="F33" s="266"/>
      <c r="G33" s="266"/>
      <c r="H33" s="266"/>
      <c r="I33" s="266"/>
      <c r="J33" s="267"/>
    </row>
    <row r="34" spans="2:10" ht="15" customHeight="1" x14ac:dyDescent="0.25">
      <c r="B34" s="42"/>
      <c r="C34" s="268"/>
      <c r="D34" s="268"/>
      <c r="E34" s="268"/>
      <c r="F34" s="268"/>
      <c r="G34" s="268"/>
      <c r="H34" s="268"/>
      <c r="I34" s="268"/>
      <c r="J34" s="268"/>
    </row>
    <row r="35" spans="2:10" ht="27.75" customHeight="1" x14ac:dyDescent="0.25">
      <c r="B35" s="46" t="s">
        <v>62</v>
      </c>
      <c r="C35" s="269"/>
      <c r="D35" s="270"/>
      <c r="E35" s="42"/>
      <c r="F35" s="42"/>
      <c r="G35" s="47" t="s">
        <v>64</v>
      </c>
      <c r="H35" s="271" t="s">
        <v>508</v>
      </c>
      <c r="I35" s="272"/>
      <c r="J35" s="272"/>
    </row>
  </sheetData>
  <mergeCells count="79">
    <mergeCell ref="C33:J33"/>
    <mergeCell ref="C34:J34"/>
    <mergeCell ref="C35:D35"/>
    <mergeCell ref="H35:J35"/>
    <mergeCell ref="AE30:AF30"/>
    <mergeCell ref="AG30:AH30"/>
    <mergeCell ref="AI30:AJ30"/>
    <mergeCell ref="AK30:AL30"/>
    <mergeCell ref="AM30:AN30"/>
    <mergeCell ref="AI11:AJ11"/>
    <mergeCell ref="AK11:AL11"/>
    <mergeCell ref="H28:H31"/>
    <mergeCell ref="I28:I31"/>
    <mergeCell ref="J28:J31"/>
    <mergeCell ref="K28:AP28"/>
    <mergeCell ref="U30:V30"/>
    <mergeCell ref="W30:X30"/>
    <mergeCell ref="Y30:Z30"/>
    <mergeCell ref="AA30:AB30"/>
    <mergeCell ref="K29:R29"/>
    <mergeCell ref="S29:Z29"/>
    <mergeCell ref="AA29:AH29"/>
    <mergeCell ref="AI29:AP29"/>
    <mergeCell ref="K30:L30"/>
    <mergeCell ref="M30:N30"/>
    <mergeCell ref="B13:B26"/>
    <mergeCell ref="AQ27:AS27"/>
    <mergeCell ref="B28:B31"/>
    <mergeCell ref="C28:C31"/>
    <mergeCell ref="D28:D31"/>
    <mergeCell ref="E28:E31"/>
    <mergeCell ref="F28:F31"/>
    <mergeCell ref="G28:G31"/>
    <mergeCell ref="AQ28:AQ31"/>
    <mergeCell ref="AS28:AS31"/>
    <mergeCell ref="O30:P30"/>
    <mergeCell ref="Q30:R30"/>
    <mergeCell ref="S30:T30"/>
    <mergeCell ref="AR28:AR31"/>
    <mergeCell ref="AO30:AP30"/>
    <mergeCell ref="AC30:AD30"/>
    <mergeCell ref="S10:Z10"/>
    <mergeCell ref="AA10:AH10"/>
    <mergeCell ref="AI10:AP10"/>
    <mergeCell ref="K11:L11"/>
    <mergeCell ref="M11:N11"/>
    <mergeCell ref="O11:P11"/>
    <mergeCell ref="Q11:R11"/>
    <mergeCell ref="S11:T11"/>
    <mergeCell ref="U11:V11"/>
    <mergeCell ref="W11:X11"/>
    <mergeCell ref="AM11:AN11"/>
    <mergeCell ref="AO11:AP11"/>
    <mergeCell ref="AA11:AB11"/>
    <mergeCell ref="AC11:AD11"/>
    <mergeCell ref="AE11:AF11"/>
    <mergeCell ref="AG11:AH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AS26">
    <cfRule type="cellIs" dxfId="69" priority="5" operator="between">
      <formula>0.7</formula>
      <formula>1</formula>
    </cfRule>
    <cfRule type="cellIs" dxfId="68" priority="6" operator="between">
      <formula>0.51</formula>
      <formula>0.69</formula>
    </cfRule>
    <cfRule type="cellIs" dxfId="67" priority="7" operator="between">
      <formula>0</formula>
      <formula>0.5</formula>
    </cfRule>
  </conditionalFormatting>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66"/>
  </sheetPr>
  <dimension ref="A1:AS30"/>
  <sheetViews>
    <sheetView topLeftCell="B26" zoomScale="50" zoomScaleNormal="50" workbookViewId="0">
      <selection activeCell="B28" sqref="A28:XFD30"/>
    </sheetView>
  </sheetViews>
  <sheetFormatPr baseColWidth="10" defaultColWidth="17.375" defaultRowHeight="15" customHeight="1" x14ac:dyDescent="0.25"/>
  <cols>
    <col min="1" max="1" width="6" style="1" hidden="1" customWidth="1"/>
    <col min="2" max="2" width="33" style="2" customWidth="1"/>
    <col min="3" max="3" width="28.5" style="2" customWidth="1"/>
    <col min="4" max="4" width="21.5" style="3" customWidth="1"/>
    <col min="5" max="5" width="23.125" style="2" customWidth="1"/>
    <col min="6" max="6" width="25.125" style="2" customWidth="1"/>
    <col min="7" max="7" width="21.5" style="2" customWidth="1"/>
    <col min="8" max="8" width="28.5" style="2" customWidth="1"/>
    <col min="9" max="9" width="79.5" style="2" customWidth="1"/>
    <col min="10" max="10" width="44" style="4" customWidth="1"/>
    <col min="11" max="42" width="14.375" style="1" customWidth="1"/>
    <col min="43" max="43" width="14.875" style="1" customWidth="1"/>
    <col min="44" max="45" width="15" style="1" customWidth="1"/>
    <col min="46" max="16384" width="17.375" style="1"/>
  </cols>
  <sheetData>
    <row r="1" spans="2:45" ht="15" customHeight="1" thickBot="1" x14ac:dyDescent="0.3"/>
    <row r="2" spans="2:45" ht="16.5" customHeight="1"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2:45" ht="16.5" customHeight="1"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2:45" ht="16.5" customHeight="1"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2:45" ht="16.5" customHeight="1"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2:45" ht="16.5" customHeight="1"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2:45" ht="14.25" customHeight="1" x14ac:dyDescent="0.25">
      <c r="B7" s="9"/>
      <c r="C7" s="9"/>
      <c r="D7" s="10"/>
      <c r="E7" s="9"/>
      <c r="F7" s="9"/>
      <c r="G7" s="9"/>
      <c r="H7" s="9"/>
      <c r="I7" s="9"/>
      <c r="J7" s="11"/>
      <c r="AR7" s="227"/>
      <c r="AS7" s="228"/>
    </row>
    <row r="8" spans="2:45" ht="15" customHeight="1"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3.5" customHeight="1"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3.5" customHeight="1" x14ac:dyDescent="0.25">
      <c r="B10" s="250"/>
      <c r="C10" s="252"/>
      <c r="D10" s="252"/>
      <c r="E10" s="252"/>
      <c r="F10" s="252"/>
      <c r="G10" s="252"/>
      <c r="H10" s="252"/>
      <c r="I10" s="252"/>
      <c r="J10" s="252"/>
      <c r="K10" s="277" t="s">
        <v>20</v>
      </c>
      <c r="L10" s="277"/>
      <c r="M10" s="277"/>
      <c r="N10" s="277"/>
      <c r="O10" s="277"/>
      <c r="P10" s="277"/>
      <c r="Q10" s="277"/>
      <c r="R10" s="277"/>
      <c r="S10" s="277" t="s">
        <v>21</v>
      </c>
      <c r="T10" s="277"/>
      <c r="U10" s="277"/>
      <c r="V10" s="277"/>
      <c r="W10" s="277"/>
      <c r="X10" s="277"/>
      <c r="Y10" s="277"/>
      <c r="Z10" s="277"/>
      <c r="AA10" s="277" t="s">
        <v>22</v>
      </c>
      <c r="AB10" s="277"/>
      <c r="AC10" s="277"/>
      <c r="AD10" s="277"/>
      <c r="AE10" s="277"/>
      <c r="AF10" s="277"/>
      <c r="AG10" s="277"/>
      <c r="AH10" s="277"/>
      <c r="AI10" s="277" t="s">
        <v>23</v>
      </c>
      <c r="AJ10" s="277"/>
      <c r="AK10" s="277"/>
      <c r="AL10" s="277"/>
      <c r="AM10" s="277"/>
      <c r="AN10" s="277"/>
      <c r="AO10" s="277"/>
      <c r="AP10" s="277"/>
      <c r="AQ10" s="257"/>
      <c r="AR10" s="258"/>
      <c r="AS10" s="258"/>
    </row>
    <row r="11" spans="2:45" ht="17.25" customHeight="1" x14ac:dyDescent="0.25">
      <c r="B11" s="250"/>
      <c r="C11" s="252"/>
      <c r="D11" s="252"/>
      <c r="E11" s="252"/>
      <c r="F11" s="252"/>
      <c r="G11" s="252"/>
      <c r="H11" s="252"/>
      <c r="I11" s="252"/>
      <c r="J11" s="252"/>
      <c r="K11" s="277" t="s">
        <v>24</v>
      </c>
      <c r="L11" s="277"/>
      <c r="M11" s="277" t="s">
        <v>25</v>
      </c>
      <c r="N11" s="277"/>
      <c r="O11" s="254" t="s">
        <v>26</v>
      </c>
      <c r="P11" s="255"/>
      <c r="Q11" s="254" t="s">
        <v>27</v>
      </c>
      <c r="R11" s="255"/>
      <c r="S11" s="277" t="s">
        <v>28</v>
      </c>
      <c r="T11" s="277"/>
      <c r="U11" s="277" t="s">
        <v>29</v>
      </c>
      <c r="V11" s="277"/>
      <c r="W11" s="277" t="s">
        <v>30</v>
      </c>
      <c r="X11" s="277"/>
      <c r="Y11" s="254" t="s">
        <v>27</v>
      </c>
      <c r="Z11" s="255"/>
      <c r="AA11" s="277" t="s">
        <v>31</v>
      </c>
      <c r="AB11" s="277"/>
      <c r="AC11" s="277" t="s">
        <v>32</v>
      </c>
      <c r="AD11" s="277"/>
      <c r="AE11" s="277" t="s">
        <v>33</v>
      </c>
      <c r="AF11" s="277"/>
      <c r="AG11" s="254" t="s">
        <v>27</v>
      </c>
      <c r="AH11" s="255"/>
      <c r="AI11" s="277" t="s">
        <v>34</v>
      </c>
      <c r="AJ11" s="277"/>
      <c r="AK11" s="277" t="s">
        <v>35</v>
      </c>
      <c r="AL11" s="277"/>
      <c r="AM11" s="277" t="s">
        <v>36</v>
      </c>
      <c r="AN11" s="277"/>
      <c r="AO11" s="254" t="s">
        <v>37</v>
      </c>
      <c r="AP11" s="255"/>
      <c r="AQ11" s="257"/>
      <c r="AR11" s="258"/>
      <c r="AS11" s="258"/>
    </row>
    <row r="12" spans="2:45" ht="26.25" customHeight="1" x14ac:dyDescent="0.25">
      <c r="B12" s="251"/>
      <c r="C12" s="253"/>
      <c r="D12" s="253"/>
      <c r="E12" s="253"/>
      <c r="F12" s="253"/>
      <c r="G12" s="253"/>
      <c r="H12" s="253"/>
      <c r="I12" s="253"/>
      <c r="J12" s="253"/>
      <c r="K12" s="71" t="s">
        <v>38</v>
      </c>
      <c r="L12" s="72" t="s">
        <v>39</v>
      </c>
      <c r="M12" s="71" t="s">
        <v>38</v>
      </c>
      <c r="N12" s="72" t="s">
        <v>39</v>
      </c>
      <c r="O12" s="71" t="s">
        <v>38</v>
      </c>
      <c r="P12" s="72" t="s">
        <v>39</v>
      </c>
      <c r="Q12" s="71" t="s">
        <v>38</v>
      </c>
      <c r="R12" s="72" t="s">
        <v>39</v>
      </c>
      <c r="S12" s="71" t="s">
        <v>38</v>
      </c>
      <c r="T12" s="72" t="s">
        <v>39</v>
      </c>
      <c r="U12" s="71" t="s">
        <v>38</v>
      </c>
      <c r="V12" s="72" t="s">
        <v>39</v>
      </c>
      <c r="W12" s="71" t="s">
        <v>38</v>
      </c>
      <c r="X12" s="72" t="s">
        <v>39</v>
      </c>
      <c r="Y12" s="71" t="s">
        <v>38</v>
      </c>
      <c r="Z12" s="72" t="s">
        <v>39</v>
      </c>
      <c r="AA12" s="71" t="s">
        <v>38</v>
      </c>
      <c r="AB12" s="72" t="s">
        <v>39</v>
      </c>
      <c r="AC12" s="71" t="s">
        <v>38</v>
      </c>
      <c r="AD12" s="72" t="s">
        <v>39</v>
      </c>
      <c r="AE12" s="71" t="s">
        <v>38</v>
      </c>
      <c r="AF12" s="72" t="s">
        <v>39</v>
      </c>
      <c r="AG12" s="71" t="s">
        <v>38</v>
      </c>
      <c r="AH12" s="72" t="s">
        <v>39</v>
      </c>
      <c r="AI12" s="71" t="s">
        <v>38</v>
      </c>
      <c r="AJ12" s="72" t="s">
        <v>39</v>
      </c>
      <c r="AK12" s="71" t="s">
        <v>38</v>
      </c>
      <c r="AL12" s="72" t="s">
        <v>39</v>
      </c>
      <c r="AM12" s="71" t="s">
        <v>38</v>
      </c>
      <c r="AN12" s="72" t="s">
        <v>39</v>
      </c>
      <c r="AO12" s="71" t="s">
        <v>38</v>
      </c>
      <c r="AP12" s="72" t="s">
        <v>39</v>
      </c>
      <c r="AQ12" s="257"/>
      <c r="AR12" s="258"/>
      <c r="AS12" s="258"/>
    </row>
    <row r="13" spans="2:45" ht="60" hidden="1" customHeight="1" x14ac:dyDescent="0.25">
      <c r="B13" s="281" t="s">
        <v>7</v>
      </c>
      <c r="C13" s="282" t="s">
        <v>8</v>
      </c>
      <c r="D13" s="282" t="s">
        <v>9</v>
      </c>
      <c r="E13" s="282" t="s">
        <v>10</v>
      </c>
      <c r="F13" s="282" t="s">
        <v>11</v>
      </c>
      <c r="G13" s="282" t="s">
        <v>12</v>
      </c>
      <c r="H13" s="282" t="s">
        <v>13</v>
      </c>
      <c r="I13" s="282" t="s">
        <v>14</v>
      </c>
      <c r="J13" s="282" t="s">
        <v>15</v>
      </c>
      <c r="K13" s="277" t="s">
        <v>16</v>
      </c>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83" t="s">
        <v>17</v>
      </c>
      <c r="AR13" s="284" t="s">
        <v>18</v>
      </c>
      <c r="AS13" s="284" t="s">
        <v>19</v>
      </c>
    </row>
    <row r="14" spans="2:45" ht="60" hidden="1" customHeight="1" x14ac:dyDescent="0.25">
      <c r="B14" s="281"/>
      <c r="C14" s="282"/>
      <c r="D14" s="282"/>
      <c r="E14" s="282"/>
      <c r="F14" s="282"/>
      <c r="G14" s="282"/>
      <c r="H14" s="282"/>
      <c r="I14" s="282"/>
      <c r="J14" s="282"/>
      <c r="K14" s="259" t="s">
        <v>20</v>
      </c>
      <c r="L14" s="259"/>
      <c r="M14" s="259"/>
      <c r="N14" s="259"/>
      <c r="O14" s="259"/>
      <c r="P14" s="259"/>
      <c r="Q14" s="259"/>
      <c r="R14" s="259"/>
      <c r="S14" s="259" t="s">
        <v>21</v>
      </c>
      <c r="T14" s="259"/>
      <c r="U14" s="259"/>
      <c r="V14" s="259"/>
      <c r="W14" s="259"/>
      <c r="X14" s="259"/>
      <c r="Y14" s="259"/>
      <c r="Z14" s="259"/>
      <c r="AA14" s="259" t="s">
        <v>22</v>
      </c>
      <c r="AB14" s="259"/>
      <c r="AC14" s="259"/>
      <c r="AD14" s="259"/>
      <c r="AE14" s="259"/>
      <c r="AF14" s="259"/>
      <c r="AG14" s="259"/>
      <c r="AH14" s="259"/>
      <c r="AI14" s="259" t="s">
        <v>23</v>
      </c>
      <c r="AJ14" s="259"/>
      <c r="AK14" s="259"/>
      <c r="AL14" s="259"/>
      <c r="AM14" s="259"/>
      <c r="AN14" s="259"/>
      <c r="AO14" s="259"/>
      <c r="AP14" s="259"/>
      <c r="AQ14" s="283"/>
      <c r="AR14" s="284"/>
      <c r="AS14" s="284"/>
    </row>
    <row r="15" spans="2:45" ht="60" hidden="1" customHeight="1" x14ac:dyDescent="0.25">
      <c r="B15" s="281"/>
      <c r="C15" s="282"/>
      <c r="D15" s="282"/>
      <c r="E15" s="282"/>
      <c r="F15" s="282"/>
      <c r="G15" s="282"/>
      <c r="H15" s="282"/>
      <c r="I15" s="282"/>
      <c r="J15" s="282"/>
      <c r="K15" s="259" t="s">
        <v>24</v>
      </c>
      <c r="L15" s="259"/>
      <c r="M15" s="259" t="s">
        <v>25</v>
      </c>
      <c r="N15" s="259"/>
      <c r="O15" s="259" t="s">
        <v>26</v>
      </c>
      <c r="P15" s="259"/>
      <c r="Q15" s="277" t="s">
        <v>27</v>
      </c>
      <c r="R15" s="277"/>
      <c r="S15" s="259" t="s">
        <v>28</v>
      </c>
      <c r="T15" s="259"/>
      <c r="U15" s="259" t="s">
        <v>29</v>
      </c>
      <c r="V15" s="259"/>
      <c r="W15" s="259" t="s">
        <v>30</v>
      </c>
      <c r="X15" s="259"/>
      <c r="Y15" s="277" t="s">
        <v>27</v>
      </c>
      <c r="Z15" s="277"/>
      <c r="AA15" s="259" t="s">
        <v>31</v>
      </c>
      <c r="AB15" s="259"/>
      <c r="AC15" s="259" t="s">
        <v>32</v>
      </c>
      <c r="AD15" s="259"/>
      <c r="AE15" s="259" t="s">
        <v>33</v>
      </c>
      <c r="AF15" s="259"/>
      <c r="AG15" s="277" t="s">
        <v>27</v>
      </c>
      <c r="AH15" s="277"/>
      <c r="AI15" s="259" t="s">
        <v>34</v>
      </c>
      <c r="AJ15" s="259"/>
      <c r="AK15" s="259" t="s">
        <v>35</v>
      </c>
      <c r="AL15" s="259"/>
      <c r="AM15" s="259" t="s">
        <v>36</v>
      </c>
      <c r="AN15" s="259"/>
      <c r="AO15" s="277" t="s">
        <v>37</v>
      </c>
      <c r="AP15" s="277"/>
      <c r="AQ15" s="283"/>
      <c r="AR15" s="284"/>
      <c r="AS15" s="284"/>
    </row>
    <row r="16" spans="2:45" ht="60" hidden="1" customHeight="1" x14ac:dyDescent="0.25">
      <c r="B16" s="281"/>
      <c r="C16" s="282"/>
      <c r="D16" s="282"/>
      <c r="E16" s="282"/>
      <c r="F16" s="282"/>
      <c r="G16" s="282"/>
      <c r="H16" s="282"/>
      <c r="I16" s="282"/>
      <c r="J16" s="282"/>
      <c r="K16" s="104" t="s">
        <v>38</v>
      </c>
      <c r="L16" s="105" t="s">
        <v>39</v>
      </c>
      <c r="M16" s="104" t="s">
        <v>38</v>
      </c>
      <c r="N16" s="105" t="s">
        <v>39</v>
      </c>
      <c r="O16" s="104" t="s">
        <v>38</v>
      </c>
      <c r="P16" s="105" t="s">
        <v>39</v>
      </c>
      <c r="Q16" s="106" t="s">
        <v>38</v>
      </c>
      <c r="R16" s="107" t="s">
        <v>39</v>
      </c>
      <c r="S16" s="104" t="s">
        <v>38</v>
      </c>
      <c r="T16" s="105" t="s">
        <v>39</v>
      </c>
      <c r="U16" s="104" t="s">
        <v>38</v>
      </c>
      <c r="V16" s="105" t="s">
        <v>39</v>
      </c>
      <c r="W16" s="104" t="s">
        <v>38</v>
      </c>
      <c r="X16" s="105" t="s">
        <v>39</v>
      </c>
      <c r="Y16" s="106" t="s">
        <v>38</v>
      </c>
      <c r="Z16" s="107" t="s">
        <v>39</v>
      </c>
      <c r="AA16" s="104" t="s">
        <v>38</v>
      </c>
      <c r="AB16" s="105" t="s">
        <v>39</v>
      </c>
      <c r="AC16" s="104" t="s">
        <v>38</v>
      </c>
      <c r="AD16" s="105" t="s">
        <v>39</v>
      </c>
      <c r="AE16" s="104" t="s">
        <v>38</v>
      </c>
      <c r="AF16" s="105" t="s">
        <v>39</v>
      </c>
      <c r="AG16" s="106" t="s">
        <v>38</v>
      </c>
      <c r="AH16" s="107" t="s">
        <v>39</v>
      </c>
      <c r="AI16" s="104" t="s">
        <v>38</v>
      </c>
      <c r="AJ16" s="105" t="s">
        <v>39</v>
      </c>
      <c r="AK16" s="104" t="s">
        <v>38</v>
      </c>
      <c r="AL16" s="105" t="s">
        <v>39</v>
      </c>
      <c r="AM16" s="104" t="s">
        <v>38</v>
      </c>
      <c r="AN16" s="105" t="s">
        <v>39</v>
      </c>
      <c r="AO16" s="106" t="s">
        <v>38</v>
      </c>
      <c r="AP16" s="107" t="s">
        <v>39</v>
      </c>
      <c r="AQ16" s="283"/>
      <c r="AR16" s="284"/>
      <c r="AS16" s="284"/>
    </row>
    <row r="17" spans="1:45" ht="255.75" customHeight="1" x14ac:dyDescent="0.25">
      <c r="A17" s="108" t="s">
        <v>217</v>
      </c>
      <c r="B17" s="306" t="s">
        <v>218</v>
      </c>
      <c r="C17" s="305" t="s">
        <v>219</v>
      </c>
      <c r="D17" s="154">
        <v>15882</v>
      </c>
      <c r="E17" s="155" t="s">
        <v>162</v>
      </c>
      <c r="F17" s="156" t="s">
        <v>167</v>
      </c>
      <c r="G17" s="124" t="s">
        <v>56</v>
      </c>
      <c r="H17" s="125" t="s">
        <v>220</v>
      </c>
      <c r="I17" s="125" t="s">
        <v>221</v>
      </c>
      <c r="J17" s="125" t="s">
        <v>222</v>
      </c>
      <c r="K17" s="109">
        <v>1458</v>
      </c>
      <c r="L17" s="109">
        <v>0</v>
      </c>
      <c r="M17" s="109">
        <v>1617</v>
      </c>
      <c r="N17" s="109">
        <v>0</v>
      </c>
      <c r="O17" s="109">
        <v>1405</v>
      </c>
      <c r="P17" s="109">
        <v>0</v>
      </c>
      <c r="Q17" s="110">
        <f>O17+M17+K17</f>
        <v>4480</v>
      </c>
      <c r="R17" s="100">
        <f t="shared" ref="R17:R26" si="0">L17+N17+P17</f>
        <v>0</v>
      </c>
      <c r="S17" s="109">
        <v>1010</v>
      </c>
      <c r="T17" s="109">
        <v>0</v>
      </c>
      <c r="U17" s="109">
        <v>1200</v>
      </c>
      <c r="V17" s="109">
        <v>0</v>
      </c>
      <c r="W17" s="109">
        <v>1430</v>
      </c>
      <c r="X17" s="109">
        <v>0</v>
      </c>
      <c r="Y17" s="110">
        <f>W17+U17+S17</f>
        <v>3640</v>
      </c>
      <c r="Z17" s="100">
        <f t="shared" ref="Z17:Z26" si="1">T17+V17+X17</f>
        <v>0</v>
      </c>
      <c r="AA17" s="109">
        <v>1421</v>
      </c>
      <c r="AB17" s="109">
        <v>0</v>
      </c>
      <c r="AC17" s="109">
        <v>1335</v>
      </c>
      <c r="AD17" s="109">
        <v>0</v>
      </c>
      <c r="AE17" s="111">
        <v>1374</v>
      </c>
      <c r="AF17" s="111">
        <v>0</v>
      </c>
      <c r="AG17" s="110">
        <f>AE17+AC17+AA17</f>
        <v>4130</v>
      </c>
      <c r="AH17" s="100">
        <f t="shared" ref="AH17:AH19" si="2">AB17+AD17+AF17</f>
        <v>0</v>
      </c>
      <c r="AI17" s="109">
        <v>1502</v>
      </c>
      <c r="AJ17" s="109">
        <v>0</v>
      </c>
      <c r="AK17" s="109">
        <v>1130</v>
      </c>
      <c r="AL17" s="109">
        <v>0</v>
      </c>
      <c r="AM17" s="109">
        <v>1000</v>
      </c>
      <c r="AN17" s="109">
        <v>0</v>
      </c>
      <c r="AO17" s="110">
        <f>AM17+AK17+AI17</f>
        <v>3632</v>
      </c>
      <c r="AP17" s="100">
        <f t="shared" ref="AP17:AP19" si="3">AJ17+AL17+AN17</f>
        <v>0</v>
      </c>
      <c r="AQ17" s="110">
        <f t="shared" ref="AQ17:AR19" si="4">AO17+AG17+Y17+Q17</f>
        <v>15882</v>
      </c>
      <c r="AR17" s="110">
        <f t="shared" si="4"/>
        <v>0</v>
      </c>
      <c r="AS17" s="112">
        <f t="shared" ref="AS17:AS26" si="5">IF(AQ17=0,"N.A.",AR17/AQ17)</f>
        <v>0</v>
      </c>
    </row>
    <row r="18" spans="1:45" ht="242.25" customHeight="1" x14ac:dyDescent="0.25">
      <c r="A18" s="108" t="s">
        <v>217</v>
      </c>
      <c r="B18" s="306"/>
      <c r="C18" s="305" t="s">
        <v>219</v>
      </c>
      <c r="D18" s="154">
        <v>300</v>
      </c>
      <c r="E18" s="155" t="s">
        <v>223</v>
      </c>
      <c r="F18" s="156" t="s">
        <v>167</v>
      </c>
      <c r="G18" s="124" t="s">
        <v>56</v>
      </c>
      <c r="H18" s="125" t="s">
        <v>224</v>
      </c>
      <c r="I18" s="125" t="s">
        <v>221</v>
      </c>
      <c r="J18" s="125" t="s">
        <v>222</v>
      </c>
      <c r="K18" s="109">
        <v>15</v>
      </c>
      <c r="L18" s="109">
        <v>0</v>
      </c>
      <c r="M18" s="109">
        <v>24</v>
      </c>
      <c r="N18" s="109">
        <v>0</v>
      </c>
      <c r="O18" s="109">
        <v>31</v>
      </c>
      <c r="P18" s="109">
        <v>0</v>
      </c>
      <c r="Q18" s="110">
        <f>O18+M18+K18</f>
        <v>70</v>
      </c>
      <c r="R18" s="100">
        <f t="shared" si="0"/>
        <v>0</v>
      </c>
      <c r="S18" s="109">
        <v>18</v>
      </c>
      <c r="T18" s="109">
        <v>0</v>
      </c>
      <c r="U18" s="109">
        <v>25</v>
      </c>
      <c r="V18" s="109">
        <v>0</v>
      </c>
      <c r="W18" s="109">
        <v>7</v>
      </c>
      <c r="X18" s="109">
        <v>0</v>
      </c>
      <c r="Y18" s="110">
        <f>W18+U18+S18</f>
        <v>50</v>
      </c>
      <c r="Z18" s="100">
        <f t="shared" si="1"/>
        <v>0</v>
      </c>
      <c r="AA18" s="109">
        <v>31</v>
      </c>
      <c r="AB18" s="109">
        <v>0</v>
      </c>
      <c r="AC18" s="109">
        <v>46</v>
      </c>
      <c r="AD18" s="109">
        <v>0</v>
      </c>
      <c r="AE18" s="111">
        <v>26</v>
      </c>
      <c r="AF18" s="111">
        <v>0</v>
      </c>
      <c r="AG18" s="110">
        <f>AE18+AC18+AA18</f>
        <v>103</v>
      </c>
      <c r="AH18" s="100">
        <f t="shared" si="2"/>
        <v>0</v>
      </c>
      <c r="AI18" s="109">
        <v>40</v>
      </c>
      <c r="AJ18" s="109">
        <v>0</v>
      </c>
      <c r="AK18" s="109">
        <v>30</v>
      </c>
      <c r="AL18" s="109">
        <v>0</v>
      </c>
      <c r="AM18" s="109">
        <v>7</v>
      </c>
      <c r="AN18" s="109">
        <v>0</v>
      </c>
      <c r="AO18" s="110">
        <f>AM18+AK18+AI18</f>
        <v>77</v>
      </c>
      <c r="AP18" s="100">
        <f t="shared" si="3"/>
        <v>0</v>
      </c>
      <c r="AQ18" s="110">
        <f t="shared" si="4"/>
        <v>300</v>
      </c>
      <c r="AR18" s="110">
        <f t="shared" si="4"/>
        <v>0</v>
      </c>
      <c r="AS18" s="113"/>
    </row>
    <row r="19" spans="1:45" ht="331.5" customHeight="1" x14ac:dyDescent="0.25">
      <c r="A19" s="108" t="s">
        <v>217</v>
      </c>
      <c r="B19" s="306"/>
      <c r="C19" s="305" t="s">
        <v>225</v>
      </c>
      <c r="D19" s="154">
        <v>15</v>
      </c>
      <c r="E19" s="123" t="s">
        <v>226</v>
      </c>
      <c r="F19" s="123" t="s">
        <v>227</v>
      </c>
      <c r="G19" s="124" t="s">
        <v>56</v>
      </c>
      <c r="H19" s="125" t="s">
        <v>228</v>
      </c>
      <c r="I19" s="125" t="s">
        <v>229</v>
      </c>
      <c r="J19" s="125" t="s">
        <v>222</v>
      </c>
      <c r="K19" s="109">
        <v>1</v>
      </c>
      <c r="L19" s="109">
        <v>0</v>
      </c>
      <c r="M19" s="109">
        <v>1</v>
      </c>
      <c r="N19" s="109">
        <v>0</v>
      </c>
      <c r="O19" s="109">
        <v>1</v>
      </c>
      <c r="P19" s="109">
        <v>0</v>
      </c>
      <c r="Q19" s="110">
        <f>O19+M19+K19</f>
        <v>3</v>
      </c>
      <c r="R19" s="100">
        <f t="shared" si="0"/>
        <v>0</v>
      </c>
      <c r="S19" s="109">
        <v>1</v>
      </c>
      <c r="T19" s="109">
        <v>0</v>
      </c>
      <c r="U19" s="109">
        <v>2</v>
      </c>
      <c r="V19" s="109">
        <v>0</v>
      </c>
      <c r="W19" s="109">
        <v>1</v>
      </c>
      <c r="X19" s="109"/>
      <c r="Y19" s="110">
        <f>W19+U19+S19</f>
        <v>4</v>
      </c>
      <c r="Z19" s="100">
        <f t="shared" si="1"/>
        <v>0</v>
      </c>
      <c r="AA19" s="109">
        <v>3</v>
      </c>
      <c r="AB19" s="109">
        <v>0</v>
      </c>
      <c r="AC19" s="109">
        <v>3</v>
      </c>
      <c r="AD19" s="109">
        <v>0</v>
      </c>
      <c r="AE19" s="111">
        <v>1</v>
      </c>
      <c r="AF19" s="111">
        <v>0</v>
      </c>
      <c r="AG19" s="110">
        <f>AE19+AC19+AA19</f>
        <v>7</v>
      </c>
      <c r="AH19" s="100">
        <f t="shared" si="2"/>
        <v>0</v>
      </c>
      <c r="AI19" s="109">
        <v>1</v>
      </c>
      <c r="AJ19" s="109">
        <v>0</v>
      </c>
      <c r="AK19" s="109">
        <v>0</v>
      </c>
      <c r="AL19" s="109">
        <v>0</v>
      </c>
      <c r="AM19" s="109">
        <v>0</v>
      </c>
      <c r="AN19" s="109">
        <v>0</v>
      </c>
      <c r="AO19" s="110">
        <f>AM19+AK19+AI19</f>
        <v>1</v>
      </c>
      <c r="AP19" s="100">
        <f t="shared" si="3"/>
        <v>0</v>
      </c>
      <c r="AQ19" s="110">
        <f t="shared" si="4"/>
        <v>15</v>
      </c>
      <c r="AR19" s="110">
        <f t="shared" si="4"/>
        <v>0</v>
      </c>
      <c r="AS19" s="112">
        <f t="shared" si="5"/>
        <v>0</v>
      </c>
    </row>
    <row r="20" spans="1:45" s="84" customFormat="1" ht="316.5" hidden="1" customHeight="1" x14ac:dyDescent="0.25">
      <c r="A20" s="114" t="s">
        <v>230</v>
      </c>
      <c r="B20" s="306"/>
      <c r="C20" s="305" t="s">
        <v>235</v>
      </c>
      <c r="D20" s="157">
        <v>110</v>
      </c>
      <c r="E20" s="123" t="s">
        <v>231</v>
      </c>
      <c r="F20" s="123" t="s">
        <v>231</v>
      </c>
      <c r="G20" s="124">
        <v>120</v>
      </c>
      <c r="H20" s="125" t="s">
        <v>232</v>
      </c>
      <c r="I20" s="125" t="s">
        <v>233</v>
      </c>
      <c r="J20" s="125" t="s">
        <v>222</v>
      </c>
      <c r="K20" s="115">
        <v>2</v>
      </c>
      <c r="L20" s="115">
        <v>0</v>
      </c>
      <c r="M20" s="115">
        <v>0</v>
      </c>
      <c r="N20" s="115">
        <v>0</v>
      </c>
      <c r="O20" s="115">
        <v>8</v>
      </c>
      <c r="P20" s="115">
        <v>0</v>
      </c>
      <c r="Q20" s="116">
        <f>SUM(K20,M20,O20)</f>
        <v>10</v>
      </c>
      <c r="R20" s="117">
        <f t="shared" si="0"/>
        <v>0</v>
      </c>
      <c r="S20" s="115">
        <v>8</v>
      </c>
      <c r="T20" s="115">
        <v>0</v>
      </c>
      <c r="U20" s="115">
        <v>11</v>
      </c>
      <c r="V20" s="115">
        <v>0</v>
      </c>
      <c r="W20" s="115">
        <v>20</v>
      </c>
      <c r="X20" s="115">
        <v>0</v>
      </c>
      <c r="Y20" s="116">
        <f>SUM(S20,U20,W20)</f>
        <v>39</v>
      </c>
      <c r="Z20" s="117">
        <f t="shared" si="1"/>
        <v>0</v>
      </c>
      <c r="AA20" s="115">
        <v>9</v>
      </c>
      <c r="AB20" s="115">
        <v>0</v>
      </c>
      <c r="AC20" s="115">
        <v>10</v>
      </c>
      <c r="AD20" s="115">
        <v>0</v>
      </c>
      <c r="AE20" s="115">
        <v>11</v>
      </c>
      <c r="AF20" s="115">
        <v>0</v>
      </c>
      <c r="AG20" s="116">
        <f>SUM(AA20,AC20,AE20)</f>
        <v>30</v>
      </c>
      <c r="AH20" s="116">
        <f>SUM(AB20,AD20,AF20)</f>
        <v>0</v>
      </c>
      <c r="AI20" s="115">
        <v>11</v>
      </c>
      <c r="AJ20" s="115">
        <v>0</v>
      </c>
      <c r="AK20" s="115">
        <v>10</v>
      </c>
      <c r="AL20" s="115">
        <v>0</v>
      </c>
      <c r="AM20" s="115">
        <v>10</v>
      </c>
      <c r="AN20" s="115">
        <v>0</v>
      </c>
      <c r="AO20" s="116">
        <f>SUM(AI20,AK20,AM20)</f>
        <v>31</v>
      </c>
      <c r="AP20" s="118">
        <f>SUM(AJ20,AL20,AN20)</f>
        <v>0</v>
      </c>
      <c r="AQ20" s="118">
        <f>SUM(Q20,Y20,AG20,AO20)</f>
        <v>110</v>
      </c>
      <c r="AR20" s="118">
        <f>SUM(R20,Z20,AH20,AP20)</f>
        <v>0</v>
      </c>
      <c r="AS20" s="119">
        <f t="shared" si="5"/>
        <v>0</v>
      </c>
    </row>
    <row r="21" spans="1:45" s="84" customFormat="1" ht="162" hidden="1" customHeight="1" x14ac:dyDescent="0.25">
      <c r="A21" s="120" t="s">
        <v>234</v>
      </c>
      <c r="B21" s="306"/>
      <c r="C21" s="149" t="s">
        <v>235</v>
      </c>
      <c r="D21" s="122">
        <v>80</v>
      </c>
      <c r="E21" s="158" t="s">
        <v>231</v>
      </c>
      <c r="F21" s="158" t="s">
        <v>231</v>
      </c>
      <c r="G21" s="142" t="s">
        <v>189</v>
      </c>
      <c r="H21" s="143" t="s">
        <v>236</v>
      </c>
      <c r="I21" s="143" t="s">
        <v>237</v>
      </c>
      <c r="J21" s="126" t="s">
        <v>170</v>
      </c>
      <c r="K21" s="115">
        <v>0</v>
      </c>
      <c r="L21" s="115">
        <v>0</v>
      </c>
      <c r="M21" s="115">
        <v>0</v>
      </c>
      <c r="N21" s="115">
        <v>0</v>
      </c>
      <c r="O21" s="115">
        <v>20</v>
      </c>
      <c r="P21" s="115">
        <v>0</v>
      </c>
      <c r="Q21" s="116">
        <f t="shared" ref="Q21" si="6">K21+M21+O21</f>
        <v>20</v>
      </c>
      <c r="R21" s="117">
        <f t="shared" si="0"/>
        <v>0</v>
      </c>
      <c r="S21" s="115">
        <v>0</v>
      </c>
      <c r="T21" s="115">
        <v>0</v>
      </c>
      <c r="U21" s="115">
        <v>0</v>
      </c>
      <c r="V21" s="115">
        <v>0</v>
      </c>
      <c r="W21" s="115">
        <v>20</v>
      </c>
      <c r="X21" s="115">
        <v>0</v>
      </c>
      <c r="Y21" s="116">
        <f t="shared" ref="Y21" si="7">S21+U21+W21</f>
        <v>20</v>
      </c>
      <c r="Z21" s="117">
        <f t="shared" si="1"/>
        <v>0</v>
      </c>
      <c r="AA21" s="115">
        <v>0</v>
      </c>
      <c r="AB21" s="115">
        <v>0</v>
      </c>
      <c r="AC21" s="115">
        <v>20</v>
      </c>
      <c r="AD21" s="115">
        <v>0</v>
      </c>
      <c r="AE21" s="115">
        <v>0</v>
      </c>
      <c r="AF21" s="115">
        <v>0</v>
      </c>
      <c r="AG21" s="116">
        <f t="shared" ref="AG21:AH21" si="8">AA21+AC21+AE21</f>
        <v>20</v>
      </c>
      <c r="AH21" s="116">
        <f t="shared" si="8"/>
        <v>0</v>
      </c>
      <c r="AI21" s="115">
        <v>0</v>
      </c>
      <c r="AJ21" s="115">
        <v>0</v>
      </c>
      <c r="AK21" s="115">
        <v>20</v>
      </c>
      <c r="AL21" s="115">
        <v>0</v>
      </c>
      <c r="AM21" s="115">
        <v>0</v>
      </c>
      <c r="AN21" s="115">
        <v>0</v>
      </c>
      <c r="AO21" s="116">
        <f t="shared" ref="AO21:AP21" si="9">AI21+AK21+AM21</f>
        <v>20</v>
      </c>
      <c r="AP21" s="118">
        <f t="shared" si="9"/>
        <v>0</v>
      </c>
      <c r="AQ21" s="118">
        <f t="shared" ref="AQ21:AR21" si="10">Q21+Y21+AG21+AO21</f>
        <v>80</v>
      </c>
      <c r="AR21" s="118">
        <f t="shared" si="10"/>
        <v>0</v>
      </c>
      <c r="AS21" s="119">
        <f t="shared" ref="AS21:AS22" si="11">IF(AND(AR21&gt;0,AQ21&gt;0),AR21/AQ21,0)</f>
        <v>0</v>
      </c>
    </row>
    <row r="22" spans="1:45" s="98" customFormat="1" ht="343.5" customHeight="1" x14ac:dyDescent="0.25">
      <c r="A22" s="121" t="s">
        <v>238</v>
      </c>
      <c r="B22" s="306"/>
      <c r="C22" s="305" t="s">
        <v>235</v>
      </c>
      <c r="D22" s="122">
        <f>SUM(D20:D21)</f>
        <v>190</v>
      </c>
      <c r="E22" s="123" t="s">
        <v>231</v>
      </c>
      <c r="F22" s="123" t="s">
        <v>231</v>
      </c>
      <c r="G22" s="124">
        <v>120</v>
      </c>
      <c r="H22" s="125" t="s">
        <v>232</v>
      </c>
      <c r="I22" s="125" t="s">
        <v>233</v>
      </c>
      <c r="J22" s="126" t="s">
        <v>239</v>
      </c>
      <c r="K22" s="111">
        <f t="shared" ref="K22:Q22" si="12">SUM(K20:K21)</f>
        <v>2</v>
      </c>
      <c r="L22" s="111">
        <f t="shared" si="12"/>
        <v>0</v>
      </c>
      <c r="M22" s="111">
        <f t="shared" si="12"/>
        <v>0</v>
      </c>
      <c r="N22" s="111">
        <f t="shared" si="12"/>
        <v>0</v>
      </c>
      <c r="O22" s="111">
        <f t="shared" si="12"/>
        <v>28</v>
      </c>
      <c r="P22" s="111">
        <f t="shared" si="12"/>
        <v>0</v>
      </c>
      <c r="Q22" s="110">
        <f t="shared" si="12"/>
        <v>30</v>
      </c>
      <c r="R22" s="100">
        <f t="shared" si="0"/>
        <v>0</v>
      </c>
      <c r="S22" s="111">
        <f t="shared" ref="S22:Y22" si="13">SUM(S20:S21)</f>
        <v>8</v>
      </c>
      <c r="T22" s="111">
        <f t="shared" si="13"/>
        <v>0</v>
      </c>
      <c r="U22" s="111">
        <f t="shared" si="13"/>
        <v>11</v>
      </c>
      <c r="V22" s="111">
        <f t="shared" si="13"/>
        <v>0</v>
      </c>
      <c r="W22" s="111">
        <f t="shared" si="13"/>
        <v>40</v>
      </c>
      <c r="X22" s="111">
        <f t="shared" si="13"/>
        <v>0</v>
      </c>
      <c r="Y22" s="110">
        <f t="shared" si="13"/>
        <v>59</v>
      </c>
      <c r="Z22" s="100">
        <f t="shared" si="1"/>
        <v>0</v>
      </c>
      <c r="AA22" s="111">
        <f t="shared" ref="AA22:AR22" si="14">SUM(AA20:AA21)</f>
        <v>9</v>
      </c>
      <c r="AB22" s="111">
        <f t="shared" si="14"/>
        <v>0</v>
      </c>
      <c r="AC22" s="111">
        <f t="shared" si="14"/>
        <v>30</v>
      </c>
      <c r="AD22" s="111">
        <f t="shared" si="14"/>
        <v>0</v>
      </c>
      <c r="AE22" s="111">
        <f t="shared" si="14"/>
        <v>11</v>
      </c>
      <c r="AF22" s="111">
        <f t="shared" si="14"/>
        <v>0</v>
      </c>
      <c r="AG22" s="110">
        <f t="shared" si="14"/>
        <v>50</v>
      </c>
      <c r="AH22" s="110">
        <f t="shared" si="14"/>
        <v>0</v>
      </c>
      <c r="AI22" s="111">
        <f t="shared" si="14"/>
        <v>11</v>
      </c>
      <c r="AJ22" s="111">
        <f t="shared" si="14"/>
        <v>0</v>
      </c>
      <c r="AK22" s="111">
        <f t="shared" si="14"/>
        <v>30</v>
      </c>
      <c r="AL22" s="111">
        <f t="shared" si="14"/>
        <v>0</v>
      </c>
      <c r="AM22" s="111">
        <f t="shared" si="14"/>
        <v>10</v>
      </c>
      <c r="AN22" s="111">
        <f t="shared" si="14"/>
        <v>0</v>
      </c>
      <c r="AO22" s="110">
        <f t="shared" si="14"/>
        <v>51</v>
      </c>
      <c r="AP22" s="127">
        <f t="shared" si="14"/>
        <v>0</v>
      </c>
      <c r="AQ22" s="127">
        <f t="shared" si="14"/>
        <v>190</v>
      </c>
      <c r="AR22" s="127">
        <f t="shared" si="14"/>
        <v>0</v>
      </c>
      <c r="AS22" s="128">
        <f t="shared" si="11"/>
        <v>0</v>
      </c>
    </row>
    <row r="23" spans="1:45" ht="182.25" customHeight="1" x14ac:dyDescent="0.25">
      <c r="A23" s="108" t="s">
        <v>217</v>
      </c>
      <c r="B23" s="306"/>
      <c r="C23" s="305" t="s">
        <v>240</v>
      </c>
      <c r="D23" s="159">
        <v>50</v>
      </c>
      <c r="E23" s="123" t="s">
        <v>241</v>
      </c>
      <c r="F23" s="123" t="s">
        <v>241</v>
      </c>
      <c r="G23" s="124" t="s">
        <v>56</v>
      </c>
      <c r="H23" s="125" t="s">
        <v>242</v>
      </c>
      <c r="I23" s="125" t="s">
        <v>243</v>
      </c>
      <c r="J23" s="125" t="s">
        <v>222</v>
      </c>
      <c r="K23" s="109">
        <v>0</v>
      </c>
      <c r="L23" s="109">
        <v>0</v>
      </c>
      <c r="M23" s="109">
        <v>0</v>
      </c>
      <c r="N23" s="109">
        <v>0</v>
      </c>
      <c r="O23" s="109">
        <v>5</v>
      </c>
      <c r="P23" s="109">
        <v>0</v>
      </c>
      <c r="Q23" s="110">
        <f>SUM(K23,M23,O23)</f>
        <v>5</v>
      </c>
      <c r="R23" s="100">
        <f t="shared" si="0"/>
        <v>0</v>
      </c>
      <c r="S23" s="109">
        <v>5</v>
      </c>
      <c r="T23" s="109">
        <v>0</v>
      </c>
      <c r="U23" s="109">
        <v>5</v>
      </c>
      <c r="V23" s="109">
        <v>0</v>
      </c>
      <c r="W23" s="109">
        <v>10</v>
      </c>
      <c r="X23" s="109">
        <v>0</v>
      </c>
      <c r="Y23" s="110">
        <f>SUM(S23,U23,W23)</f>
        <v>20</v>
      </c>
      <c r="Z23" s="100">
        <f t="shared" si="1"/>
        <v>0</v>
      </c>
      <c r="AA23" s="109">
        <v>5</v>
      </c>
      <c r="AB23" s="109">
        <v>0</v>
      </c>
      <c r="AC23" s="109">
        <v>10</v>
      </c>
      <c r="AD23" s="109">
        <v>0</v>
      </c>
      <c r="AE23" s="111">
        <v>0</v>
      </c>
      <c r="AF23" s="111">
        <v>0</v>
      </c>
      <c r="AG23" s="110">
        <f>SUM(AA23,AC23,AE23)</f>
        <v>15</v>
      </c>
      <c r="AH23" s="110"/>
      <c r="AI23" s="109">
        <v>5</v>
      </c>
      <c r="AJ23" s="109">
        <v>0</v>
      </c>
      <c r="AK23" s="109">
        <v>5</v>
      </c>
      <c r="AL23" s="109">
        <v>0</v>
      </c>
      <c r="AM23" s="109">
        <v>0</v>
      </c>
      <c r="AN23" s="109">
        <v>0</v>
      </c>
      <c r="AO23" s="110">
        <f>SUM(AI23,AK23,AM23)</f>
        <v>10</v>
      </c>
      <c r="AP23" s="127">
        <f>SUM(AJ23,AL23,AN23)</f>
        <v>0</v>
      </c>
      <c r="AQ23" s="127">
        <f>SUM(Q23,Y23,AG23,AO23)</f>
        <v>50</v>
      </c>
      <c r="AR23" s="127">
        <f>SUM(R23,Z23,AH23,AP23)</f>
        <v>0</v>
      </c>
      <c r="AS23" s="112">
        <f t="shared" si="5"/>
        <v>0</v>
      </c>
    </row>
    <row r="24" spans="1:45" ht="217.5" customHeight="1" x14ac:dyDescent="0.25">
      <c r="A24" s="108" t="s">
        <v>217</v>
      </c>
      <c r="B24" s="306"/>
      <c r="C24" s="305" t="s">
        <v>244</v>
      </c>
      <c r="D24" s="160">
        <v>7</v>
      </c>
      <c r="E24" s="123" t="s">
        <v>245</v>
      </c>
      <c r="F24" s="123" t="s">
        <v>245</v>
      </c>
      <c r="G24" s="124" t="s">
        <v>56</v>
      </c>
      <c r="H24" s="125" t="s">
        <v>246</v>
      </c>
      <c r="I24" s="125" t="s">
        <v>247</v>
      </c>
      <c r="J24" s="125" t="s">
        <v>222</v>
      </c>
      <c r="K24" s="129">
        <v>0</v>
      </c>
      <c r="L24" s="129">
        <v>0</v>
      </c>
      <c r="M24" s="129">
        <v>0</v>
      </c>
      <c r="N24" s="129">
        <v>0</v>
      </c>
      <c r="O24" s="129">
        <v>0</v>
      </c>
      <c r="P24" s="129">
        <v>0</v>
      </c>
      <c r="Q24" s="130">
        <f>K24+M24+O24</f>
        <v>0</v>
      </c>
      <c r="R24" s="100">
        <f t="shared" si="0"/>
        <v>0</v>
      </c>
      <c r="S24" s="131">
        <v>1</v>
      </c>
      <c r="T24" s="131">
        <v>0</v>
      </c>
      <c r="U24" s="131">
        <v>1</v>
      </c>
      <c r="V24" s="131">
        <v>0</v>
      </c>
      <c r="W24" s="131">
        <v>1</v>
      </c>
      <c r="X24" s="131">
        <v>0</v>
      </c>
      <c r="Y24" s="127">
        <f>S24+U24+W24</f>
        <v>3</v>
      </c>
      <c r="Z24" s="100">
        <f t="shared" si="1"/>
        <v>0</v>
      </c>
      <c r="AA24" s="131">
        <v>1</v>
      </c>
      <c r="AB24" s="131">
        <v>0</v>
      </c>
      <c r="AC24" s="131">
        <v>1</v>
      </c>
      <c r="AD24" s="131">
        <v>0</v>
      </c>
      <c r="AE24" s="132">
        <v>1</v>
      </c>
      <c r="AF24" s="132">
        <v>0</v>
      </c>
      <c r="AG24" s="127">
        <f>AA24+AC24+AE24</f>
        <v>3</v>
      </c>
      <c r="AH24" s="127">
        <f>AB24+AD24+AF24</f>
        <v>0</v>
      </c>
      <c r="AI24" s="131">
        <v>1</v>
      </c>
      <c r="AJ24" s="131">
        <v>0</v>
      </c>
      <c r="AK24" s="131">
        <v>0</v>
      </c>
      <c r="AL24" s="131">
        <v>0</v>
      </c>
      <c r="AM24" s="131">
        <v>0</v>
      </c>
      <c r="AN24" s="131">
        <v>0</v>
      </c>
      <c r="AO24" s="127">
        <f>AI24+AK24+AM24</f>
        <v>1</v>
      </c>
      <c r="AP24" s="127">
        <f>AJ24+AL24+AN24</f>
        <v>0</v>
      </c>
      <c r="AQ24" s="127">
        <f t="shared" ref="AQ24:AR26" si="15">Q24+Y24+AG24+AO24</f>
        <v>7</v>
      </c>
      <c r="AR24" s="127">
        <f t="shared" si="15"/>
        <v>0</v>
      </c>
      <c r="AS24" s="112">
        <f t="shared" si="5"/>
        <v>0</v>
      </c>
    </row>
    <row r="25" spans="1:45" ht="119.25" customHeight="1" x14ac:dyDescent="0.25">
      <c r="A25" s="108" t="s">
        <v>217</v>
      </c>
      <c r="B25" s="306"/>
      <c r="C25" s="149" t="s">
        <v>248</v>
      </c>
      <c r="D25" s="161">
        <v>1</v>
      </c>
      <c r="E25" s="140" t="s">
        <v>249</v>
      </c>
      <c r="F25" s="141" t="s">
        <v>250</v>
      </c>
      <c r="G25" s="142" t="s">
        <v>189</v>
      </c>
      <c r="H25" s="149" t="s">
        <v>251</v>
      </c>
      <c r="I25" s="143" t="s">
        <v>252</v>
      </c>
      <c r="J25" s="126" t="s">
        <v>170</v>
      </c>
      <c r="K25" s="133">
        <v>1</v>
      </c>
      <c r="L25" s="133">
        <v>0</v>
      </c>
      <c r="M25" s="133">
        <v>1</v>
      </c>
      <c r="N25" s="133">
        <v>0</v>
      </c>
      <c r="O25" s="133">
        <v>1</v>
      </c>
      <c r="P25" s="133">
        <v>0</v>
      </c>
      <c r="Q25" s="130">
        <f t="shared" ref="Q25:Q26" si="16">K25+M25+O25</f>
        <v>3</v>
      </c>
      <c r="R25" s="134">
        <f t="shared" si="0"/>
        <v>0</v>
      </c>
      <c r="S25" s="133">
        <v>1</v>
      </c>
      <c r="T25" s="133">
        <v>0</v>
      </c>
      <c r="U25" s="133">
        <v>1</v>
      </c>
      <c r="V25" s="133">
        <v>0</v>
      </c>
      <c r="W25" s="133">
        <v>1</v>
      </c>
      <c r="X25" s="133">
        <v>0</v>
      </c>
      <c r="Y25" s="127">
        <f t="shared" ref="Y25:Y26" si="17">S25+U25+W25</f>
        <v>3</v>
      </c>
      <c r="Z25" s="134">
        <f t="shared" si="1"/>
        <v>0</v>
      </c>
      <c r="AA25" s="133">
        <v>1</v>
      </c>
      <c r="AB25" s="133">
        <v>0</v>
      </c>
      <c r="AC25" s="133">
        <v>1</v>
      </c>
      <c r="AD25" s="133">
        <v>0</v>
      </c>
      <c r="AE25" s="133">
        <v>1</v>
      </c>
      <c r="AF25" s="133">
        <v>0</v>
      </c>
      <c r="AG25" s="127">
        <f t="shared" ref="AG25:AH26" si="18">AA25+AC25+AE25</f>
        <v>3</v>
      </c>
      <c r="AH25" s="127">
        <f t="shared" si="18"/>
        <v>0</v>
      </c>
      <c r="AI25" s="133">
        <v>1</v>
      </c>
      <c r="AJ25" s="133">
        <v>0</v>
      </c>
      <c r="AK25" s="133">
        <v>1</v>
      </c>
      <c r="AL25" s="133">
        <v>0</v>
      </c>
      <c r="AM25" s="133">
        <v>1</v>
      </c>
      <c r="AN25" s="133">
        <v>0</v>
      </c>
      <c r="AO25" s="127">
        <f t="shared" ref="AO25:AP26" si="19">AI25+AK25+AM25</f>
        <v>3</v>
      </c>
      <c r="AP25" s="127">
        <f t="shared" si="19"/>
        <v>0</v>
      </c>
      <c r="AQ25" s="127">
        <f t="shared" si="15"/>
        <v>12</v>
      </c>
      <c r="AR25" s="127">
        <f t="shared" si="15"/>
        <v>0</v>
      </c>
      <c r="AS25" s="135">
        <f t="shared" si="5"/>
        <v>0</v>
      </c>
    </row>
    <row r="26" spans="1:45" ht="132" customHeight="1" x14ac:dyDescent="0.25">
      <c r="A26" s="108" t="s">
        <v>217</v>
      </c>
      <c r="B26" s="306"/>
      <c r="C26" s="149" t="s">
        <v>253</v>
      </c>
      <c r="D26" s="162">
        <v>600</v>
      </c>
      <c r="E26" s="163" t="s">
        <v>254</v>
      </c>
      <c r="F26" s="141" t="s">
        <v>255</v>
      </c>
      <c r="G26" s="142" t="s">
        <v>189</v>
      </c>
      <c r="H26" s="143" t="s">
        <v>256</v>
      </c>
      <c r="I26" s="143" t="s">
        <v>257</v>
      </c>
      <c r="J26" s="126" t="s">
        <v>170</v>
      </c>
      <c r="K26" s="133">
        <v>50</v>
      </c>
      <c r="L26" s="133">
        <v>0</v>
      </c>
      <c r="M26" s="133">
        <v>50</v>
      </c>
      <c r="N26" s="133">
        <v>0</v>
      </c>
      <c r="O26" s="133">
        <v>50</v>
      </c>
      <c r="P26" s="133">
        <v>0</v>
      </c>
      <c r="Q26" s="130">
        <f t="shared" si="16"/>
        <v>150</v>
      </c>
      <c r="R26" s="134">
        <f t="shared" si="0"/>
        <v>0</v>
      </c>
      <c r="S26" s="133">
        <v>50</v>
      </c>
      <c r="T26" s="133">
        <v>0</v>
      </c>
      <c r="U26" s="133">
        <v>50</v>
      </c>
      <c r="V26" s="133">
        <v>0</v>
      </c>
      <c r="W26" s="133">
        <v>50</v>
      </c>
      <c r="X26" s="133">
        <v>0</v>
      </c>
      <c r="Y26" s="127">
        <f t="shared" si="17"/>
        <v>150</v>
      </c>
      <c r="Z26" s="134">
        <f t="shared" si="1"/>
        <v>0</v>
      </c>
      <c r="AA26" s="133">
        <v>50</v>
      </c>
      <c r="AB26" s="133">
        <v>0</v>
      </c>
      <c r="AC26" s="133">
        <v>50</v>
      </c>
      <c r="AD26" s="133">
        <v>0</v>
      </c>
      <c r="AE26" s="133">
        <v>50</v>
      </c>
      <c r="AF26" s="133">
        <v>0</v>
      </c>
      <c r="AG26" s="127">
        <f t="shared" si="18"/>
        <v>150</v>
      </c>
      <c r="AH26" s="127">
        <f t="shared" si="18"/>
        <v>0</v>
      </c>
      <c r="AI26" s="133">
        <v>50</v>
      </c>
      <c r="AJ26" s="133">
        <v>0</v>
      </c>
      <c r="AK26" s="133">
        <v>50</v>
      </c>
      <c r="AL26" s="133">
        <v>0</v>
      </c>
      <c r="AM26" s="133">
        <v>50</v>
      </c>
      <c r="AN26" s="133">
        <v>0</v>
      </c>
      <c r="AO26" s="127">
        <f t="shared" si="19"/>
        <v>150</v>
      </c>
      <c r="AP26" s="127">
        <f t="shared" si="19"/>
        <v>0</v>
      </c>
      <c r="AQ26" s="127">
        <f t="shared" si="15"/>
        <v>600</v>
      </c>
      <c r="AR26" s="127">
        <f t="shared" si="15"/>
        <v>0</v>
      </c>
      <c r="AS26" s="135">
        <f t="shared" si="5"/>
        <v>0</v>
      </c>
    </row>
    <row r="28" spans="1:45" ht="24" customHeight="1" x14ac:dyDescent="0.25">
      <c r="B28" s="45" t="s">
        <v>61</v>
      </c>
      <c r="C28" s="265"/>
      <c r="D28" s="266"/>
      <c r="E28" s="266"/>
      <c r="F28" s="266"/>
      <c r="G28" s="266"/>
      <c r="H28" s="266"/>
      <c r="I28" s="266"/>
      <c r="J28" s="267"/>
    </row>
    <row r="29" spans="1:45" ht="15" customHeight="1" x14ac:dyDescent="0.25">
      <c r="B29" s="42"/>
      <c r="C29" s="268"/>
      <c r="D29" s="268"/>
      <c r="E29" s="268"/>
      <c r="F29" s="268"/>
      <c r="G29" s="268"/>
      <c r="H29" s="268"/>
      <c r="I29" s="268"/>
      <c r="J29" s="268"/>
    </row>
    <row r="30" spans="1:45" ht="27.75" customHeight="1" x14ac:dyDescent="0.25">
      <c r="B30" s="46" t="s">
        <v>62</v>
      </c>
      <c r="C30" s="269"/>
      <c r="D30" s="270"/>
      <c r="E30" s="42"/>
      <c r="F30" s="42"/>
      <c r="G30" s="47" t="s">
        <v>64</v>
      </c>
      <c r="H30" s="271"/>
      <c r="I30" s="272"/>
      <c r="J30" s="272"/>
    </row>
  </sheetData>
  <mergeCells count="78">
    <mergeCell ref="C28:J28"/>
    <mergeCell ref="C29:J29"/>
    <mergeCell ref="C30:D30"/>
    <mergeCell ref="H30:J30"/>
    <mergeCell ref="AO15:AP15"/>
    <mergeCell ref="B17:B26"/>
    <mergeCell ref="AC15:AD15"/>
    <mergeCell ref="AE15:AF15"/>
    <mergeCell ref="AG15:AH15"/>
    <mergeCell ref="AI15:AJ15"/>
    <mergeCell ref="AK15:AL15"/>
    <mergeCell ref="AM15:AN15"/>
    <mergeCell ref="H13:H16"/>
    <mergeCell ref="I13:I16"/>
    <mergeCell ref="J13:J16"/>
    <mergeCell ref="AA15:AB15"/>
    <mergeCell ref="AS13:AS16"/>
    <mergeCell ref="K14:R14"/>
    <mergeCell ref="S14:Z14"/>
    <mergeCell ref="AA14:AH14"/>
    <mergeCell ref="AI14:AP14"/>
    <mergeCell ref="K15:L15"/>
    <mergeCell ref="M15:N15"/>
    <mergeCell ref="O15:P15"/>
    <mergeCell ref="Q15:R15"/>
    <mergeCell ref="S15:T15"/>
    <mergeCell ref="K13:AP13"/>
    <mergeCell ref="AQ13:AQ16"/>
    <mergeCell ref="AR13:AR16"/>
    <mergeCell ref="U15:V15"/>
    <mergeCell ref="W15:X15"/>
    <mergeCell ref="Y15:Z15"/>
    <mergeCell ref="K9:AP9"/>
    <mergeCell ref="AM11:AN11"/>
    <mergeCell ref="AO11:AP11"/>
    <mergeCell ref="B13:B16"/>
    <mergeCell ref="C13:C16"/>
    <mergeCell ref="D13:D16"/>
    <mergeCell ref="E13:E16"/>
    <mergeCell ref="F13:F16"/>
    <mergeCell ref="G13:G16"/>
    <mergeCell ref="AA11:AB11"/>
    <mergeCell ref="AC11:AD11"/>
    <mergeCell ref="AE11:AF11"/>
    <mergeCell ref="AG11:AH11"/>
    <mergeCell ref="AI11:AJ11"/>
    <mergeCell ref="AK11:AL11"/>
    <mergeCell ref="O11:P11"/>
    <mergeCell ref="AI10:AP10"/>
    <mergeCell ref="K11:L11"/>
    <mergeCell ref="M11:N11"/>
    <mergeCell ref="S11:T11"/>
    <mergeCell ref="U11:V11"/>
    <mergeCell ref="W11:X11"/>
    <mergeCell ref="Y11:Z11"/>
    <mergeCell ref="Q11:R11"/>
    <mergeCell ref="AQ8:AS8"/>
    <mergeCell ref="B9:B12"/>
    <mergeCell ref="C9:C12"/>
    <mergeCell ref="D9:D12"/>
    <mergeCell ref="E9:E12"/>
    <mergeCell ref="F9:F12"/>
    <mergeCell ref="G9:G12"/>
    <mergeCell ref="H9:H12"/>
    <mergeCell ref="I9:I12"/>
    <mergeCell ref="J9:J12"/>
    <mergeCell ref="AQ9:AQ12"/>
    <mergeCell ref="AR9:AR12"/>
    <mergeCell ref="AS9:AS12"/>
    <mergeCell ref="K10:R10"/>
    <mergeCell ref="S10:Z10"/>
    <mergeCell ref="AA10:AH10"/>
    <mergeCell ref="AR7:AS7"/>
    <mergeCell ref="B2:B6"/>
    <mergeCell ref="C2:AQ6"/>
    <mergeCell ref="AR2:AS2"/>
    <mergeCell ref="AR5:AS5"/>
    <mergeCell ref="AR6:AS6"/>
  </mergeCells>
  <conditionalFormatting sqref="AS17:AS26">
    <cfRule type="cellIs" dxfId="66" priority="1" operator="equal">
      <formula>"N.A."</formula>
    </cfRule>
    <cfRule type="cellIs" dxfId="65" priority="2" operator="lessThanOrEqual">
      <formula>0.69</formula>
    </cfRule>
    <cfRule type="cellIs" dxfId="64" priority="3" operator="between">
      <formula>0.7</formula>
      <formula>0.89</formula>
    </cfRule>
    <cfRule type="cellIs" dxfId="63" priority="4" operator="greaterThanOrEqual">
      <formula>0.9</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B1:AS29"/>
  <sheetViews>
    <sheetView zoomScale="70" zoomScaleNormal="70" workbookViewId="0">
      <selection activeCell="D14" sqref="D14"/>
    </sheetView>
  </sheetViews>
  <sheetFormatPr baseColWidth="10" defaultColWidth="17.375" defaultRowHeight="15" customHeight="1" x14ac:dyDescent="0.25"/>
  <cols>
    <col min="1" max="1" width="4.375" style="1" customWidth="1"/>
    <col min="2" max="3" width="28.5" style="2" customWidth="1"/>
    <col min="4" max="4" width="25.5" style="3" customWidth="1"/>
    <col min="5" max="7" width="21.5" style="2" customWidth="1"/>
    <col min="8" max="8" width="28.5" style="2" customWidth="1"/>
    <col min="9" max="9" width="50" style="2" customWidth="1"/>
    <col min="10" max="10" width="28.5" style="4" customWidth="1"/>
    <col min="11" max="42" width="14.375" style="1" customWidth="1"/>
    <col min="43" max="43" width="14.875" style="1" customWidth="1"/>
    <col min="44" max="45" width="15" style="1" customWidth="1"/>
    <col min="46" max="16384" width="17.375" style="1"/>
  </cols>
  <sheetData>
    <row r="1" spans="2:45" ht="15" customHeight="1" thickBot="1" x14ac:dyDescent="0.3"/>
    <row r="2" spans="2:45" ht="15.75" x14ac:dyDescent="0.25">
      <c r="B2" s="229"/>
      <c r="C2" s="285" t="s">
        <v>0</v>
      </c>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7"/>
      <c r="AR2" s="241" t="s">
        <v>1</v>
      </c>
      <c r="AS2" s="242"/>
    </row>
    <row r="3" spans="2:45" ht="15.75" x14ac:dyDescent="0.25">
      <c r="B3" s="230"/>
      <c r="C3" s="288"/>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90"/>
      <c r="AR3" s="5" t="s">
        <v>2</v>
      </c>
      <c r="AS3" s="6" t="s">
        <v>3</v>
      </c>
    </row>
    <row r="4" spans="2:45" x14ac:dyDescent="0.2">
      <c r="B4" s="230"/>
      <c r="C4" s="288"/>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90"/>
      <c r="AR4" s="7">
        <v>3</v>
      </c>
      <c r="AS4" s="8" t="s">
        <v>4</v>
      </c>
    </row>
    <row r="5" spans="2:45" ht="15.75" x14ac:dyDescent="0.25">
      <c r="B5" s="230"/>
      <c r="C5" s="288"/>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90"/>
      <c r="AR5" s="243" t="s">
        <v>5</v>
      </c>
      <c r="AS5" s="244"/>
    </row>
    <row r="6" spans="2:45" ht="15.75" thickBot="1" x14ac:dyDescent="0.25">
      <c r="B6" s="231"/>
      <c r="C6" s="291"/>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3"/>
      <c r="AR6" s="245" t="s">
        <v>6</v>
      </c>
      <c r="AS6" s="246"/>
    </row>
    <row r="7" spans="2:45" ht="17.25" x14ac:dyDescent="0.25">
      <c r="B7" s="9"/>
      <c r="C7" s="9"/>
      <c r="D7" s="10"/>
      <c r="E7" s="9"/>
      <c r="F7" s="9"/>
      <c r="G7" s="9"/>
      <c r="H7" s="9"/>
      <c r="I7" s="9"/>
      <c r="J7" s="11"/>
      <c r="AR7" s="227"/>
      <c r="AS7" s="228"/>
    </row>
    <row r="8" spans="2: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2: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2: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2: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2: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2:45" ht="105" x14ac:dyDescent="0.25">
      <c r="B13" s="294" t="s">
        <v>258</v>
      </c>
      <c r="C13" s="297" t="s">
        <v>259</v>
      </c>
      <c r="D13" s="20">
        <v>50</v>
      </c>
      <c r="E13" s="164" t="s">
        <v>260</v>
      </c>
      <c r="F13" s="165" t="s">
        <v>261</v>
      </c>
      <c r="G13" s="22">
        <v>30</v>
      </c>
      <c r="H13" s="166" t="s">
        <v>262</v>
      </c>
      <c r="I13" s="167" t="s">
        <v>263</v>
      </c>
      <c r="J13" s="168" t="s">
        <v>264</v>
      </c>
      <c r="K13" s="169">
        <v>0</v>
      </c>
      <c r="L13" s="169">
        <v>0</v>
      </c>
      <c r="M13" s="169">
        <v>2</v>
      </c>
      <c r="N13" s="169">
        <v>0</v>
      </c>
      <c r="O13" s="169">
        <v>3</v>
      </c>
      <c r="P13" s="169">
        <v>0</v>
      </c>
      <c r="Q13" s="170">
        <f>K13+M13+O13</f>
        <v>5</v>
      </c>
      <c r="R13" s="170">
        <f>L13+N13+P13</f>
        <v>0</v>
      </c>
      <c r="S13" s="169">
        <v>7</v>
      </c>
      <c r="T13" s="169">
        <v>0</v>
      </c>
      <c r="U13" s="169">
        <v>7</v>
      </c>
      <c r="V13" s="169">
        <v>0</v>
      </c>
      <c r="W13" s="169">
        <v>7</v>
      </c>
      <c r="X13" s="169">
        <v>0</v>
      </c>
      <c r="Y13" s="170">
        <f>S13+U13+W13</f>
        <v>21</v>
      </c>
      <c r="Z13" s="170">
        <f>T13+V13+X13</f>
        <v>0</v>
      </c>
      <c r="AA13" s="169">
        <v>6</v>
      </c>
      <c r="AB13" s="169">
        <v>0</v>
      </c>
      <c r="AC13" s="169">
        <v>6</v>
      </c>
      <c r="AD13" s="169">
        <v>0</v>
      </c>
      <c r="AE13" s="171">
        <v>5</v>
      </c>
      <c r="AF13" s="171">
        <v>0</v>
      </c>
      <c r="AG13" s="170">
        <f>AA13+AC13+AE13</f>
        <v>17</v>
      </c>
      <c r="AH13" s="170">
        <f>AB13+AD13+AF13</f>
        <v>0</v>
      </c>
      <c r="AI13" s="169">
        <v>2</v>
      </c>
      <c r="AJ13" s="169">
        <v>0</v>
      </c>
      <c r="AK13" s="169">
        <v>2</v>
      </c>
      <c r="AL13" s="169">
        <v>0</v>
      </c>
      <c r="AM13" s="169">
        <v>1</v>
      </c>
      <c r="AN13" s="169">
        <v>0</v>
      </c>
      <c r="AO13" s="170">
        <f>AI13+AK13+AM13</f>
        <v>5</v>
      </c>
      <c r="AP13" s="170">
        <f>AJ13+AL13+AN13</f>
        <v>0</v>
      </c>
      <c r="AQ13" s="69">
        <f>Q13+Y13+AG13+AO13</f>
        <v>48</v>
      </c>
      <c r="AR13" s="172">
        <f>R13+Z13+AH13+AP13</f>
        <v>0</v>
      </c>
      <c r="AS13" s="173">
        <f t="shared" ref="AS13:AS16" si="0">IF(AND(AR13&gt;0,AQ13&gt;0),AR13/AQ13,0)</f>
        <v>0</v>
      </c>
    </row>
    <row r="14" spans="2:45" ht="105" x14ac:dyDescent="0.25">
      <c r="B14" s="295"/>
      <c r="C14" s="298"/>
      <c r="D14" s="36">
        <v>0.5</v>
      </c>
      <c r="E14" s="164" t="s">
        <v>265</v>
      </c>
      <c r="F14" s="165" t="s">
        <v>266</v>
      </c>
      <c r="G14" s="174">
        <v>0.23</v>
      </c>
      <c r="H14" s="166" t="s">
        <v>267</v>
      </c>
      <c r="I14" s="167" t="s">
        <v>268</v>
      </c>
      <c r="J14" s="168" t="s">
        <v>264</v>
      </c>
      <c r="K14" s="175">
        <v>0</v>
      </c>
      <c r="L14" s="175">
        <v>0</v>
      </c>
      <c r="M14" s="175">
        <v>0</v>
      </c>
      <c r="N14" s="175">
        <v>0</v>
      </c>
      <c r="O14" s="175">
        <v>0</v>
      </c>
      <c r="P14" s="175">
        <v>0</v>
      </c>
      <c r="Q14" s="176">
        <f>K14+M14+O14</f>
        <v>0</v>
      </c>
      <c r="R14" s="176">
        <f>L14+N14+P14</f>
        <v>0</v>
      </c>
      <c r="S14" s="177">
        <v>0</v>
      </c>
      <c r="T14" s="177">
        <v>0</v>
      </c>
      <c r="U14" s="177">
        <v>0</v>
      </c>
      <c r="V14" s="177">
        <v>0</v>
      </c>
      <c r="W14" s="177">
        <v>0.05</v>
      </c>
      <c r="X14" s="177">
        <v>0</v>
      </c>
      <c r="Y14" s="176">
        <f>S14+U14+W14</f>
        <v>0.05</v>
      </c>
      <c r="Z14" s="176">
        <f>T14+V14+X14</f>
        <v>0</v>
      </c>
      <c r="AA14" s="177">
        <v>0.1</v>
      </c>
      <c r="AB14" s="177">
        <v>0</v>
      </c>
      <c r="AC14" s="177">
        <v>0.1</v>
      </c>
      <c r="AD14" s="177">
        <v>0</v>
      </c>
      <c r="AE14" s="177">
        <v>0.1</v>
      </c>
      <c r="AF14" s="177">
        <v>0</v>
      </c>
      <c r="AG14" s="176">
        <f>AA14+AC14+AE14</f>
        <v>0.30000000000000004</v>
      </c>
      <c r="AH14" s="176">
        <f>AB14+AD14+AF14</f>
        <v>0</v>
      </c>
      <c r="AI14" s="177">
        <v>0.1</v>
      </c>
      <c r="AJ14" s="177">
        <v>0</v>
      </c>
      <c r="AK14" s="177">
        <v>0.05</v>
      </c>
      <c r="AL14" s="177">
        <v>0</v>
      </c>
      <c r="AM14" s="177">
        <v>0</v>
      </c>
      <c r="AN14" s="177">
        <v>0</v>
      </c>
      <c r="AO14" s="176">
        <f>AI14+AK14+AM14</f>
        <v>0.15000000000000002</v>
      </c>
      <c r="AP14" s="176">
        <f>AJ14+AL14+AN14</f>
        <v>0</v>
      </c>
      <c r="AQ14" s="176">
        <f>Q14+Y14+AG14+AO14</f>
        <v>0.5</v>
      </c>
      <c r="AR14" s="176">
        <f>R14+Z14+AH14+AP14</f>
        <v>0</v>
      </c>
      <c r="AS14" s="173">
        <f t="shared" si="0"/>
        <v>0</v>
      </c>
    </row>
    <row r="15" spans="2:45" ht="105" x14ac:dyDescent="0.25">
      <c r="B15" s="295"/>
      <c r="C15" s="20" t="s">
        <v>269</v>
      </c>
      <c r="D15" s="20">
        <v>70</v>
      </c>
      <c r="E15" s="164" t="s">
        <v>270</v>
      </c>
      <c r="F15" s="165" t="s">
        <v>271</v>
      </c>
      <c r="G15" s="22">
        <v>38</v>
      </c>
      <c r="H15" s="166" t="s">
        <v>272</v>
      </c>
      <c r="I15" s="167" t="s">
        <v>273</v>
      </c>
      <c r="J15" s="168" t="s">
        <v>264</v>
      </c>
      <c r="K15" s="169">
        <v>0</v>
      </c>
      <c r="L15" s="169">
        <v>0</v>
      </c>
      <c r="M15" s="169">
        <v>3</v>
      </c>
      <c r="N15" s="169">
        <v>0</v>
      </c>
      <c r="O15" s="169">
        <v>3</v>
      </c>
      <c r="P15" s="169">
        <v>0</v>
      </c>
      <c r="Q15" s="170">
        <f t="shared" ref="Q15:R16" si="1">K15+M15+O15</f>
        <v>6</v>
      </c>
      <c r="R15" s="170">
        <f t="shared" si="1"/>
        <v>0</v>
      </c>
      <c r="S15" s="169">
        <v>6</v>
      </c>
      <c r="T15" s="169">
        <v>0</v>
      </c>
      <c r="U15" s="169">
        <v>6</v>
      </c>
      <c r="V15" s="169">
        <v>0</v>
      </c>
      <c r="W15" s="169">
        <v>6</v>
      </c>
      <c r="X15" s="169">
        <v>0</v>
      </c>
      <c r="Y15" s="170">
        <f t="shared" ref="Y15:Z16" si="2">S15+U15+W15</f>
        <v>18</v>
      </c>
      <c r="Z15" s="170">
        <f t="shared" si="2"/>
        <v>0</v>
      </c>
      <c r="AA15" s="169">
        <v>8</v>
      </c>
      <c r="AB15" s="169">
        <v>0</v>
      </c>
      <c r="AC15" s="169">
        <v>8</v>
      </c>
      <c r="AD15" s="169">
        <v>0</v>
      </c>
      <c r="AE15" s="171">
        <v>8</v>
      </c>
      <c r="AF15" s="171">
        <v>0</v>
      </c>
      <c r="AG15" s="170">
        <f t="shared" ref="AG15:AH16" si="3">AA15+AC15+AE15</f>
        <v>24</v>
      </c>
      <c r="AH15" s="170">
        <f t="shared" si="3"/>
        <v>0</v>
      </c>
      <c r="AI15" s="169">
        <v>8</v>
      </c>
      <c r="AJ15" s="169">
        <v>0</v>
      </c>
      <c r="AK15" s="169">
        <v>7</v>
      </c>
      <c r="AL15" s="169">
        <v>0</v>
      </c>
      <c r="AM15" s="169">
        <v>7</v>
      </c>
      <c r="AN15" s="169">
        <v>0</v>
      </c>
      <c r="AO15" s="170">
        <f t="shared" ref="AO15:AP16" si="4">AI15+AK15+AM15</f>
        <v>22</v>
      </c>
      <c r="AP15" s="170">
        <f t="shared" si="4"/>
        <v>0</v>
      </c>
      <c r="AQ15" s="69">
        <f t="shared" ref="AQ15:AR16" si="5">Q15+Y15+AG15+AO15</f>
        <v>70</v>
      </c>
      <c r="AR15" s="172">
        <f t="shared" si="5"/>
        <v>0</v>
      </c>
      <c r="AS15" s="173">
        <f t="shared" si="0"/>
        <v>0</v>
      </c>
    </row>
    <row r="16" spans="2:45" ht="114" x14ac:dyDescent="0.25">
      <c r="B16" s="296"/>
      <c r="C16" s="20" t="s">
        <v>274</v>
      </c>
      <c r="D16" s="20">
        <v>1570</v>
      </c>
      <c r="E16" s="164" t="s">
        <v>275</v>
      </c>
      <c r="F16" s="165" t="s">
        <v>276</v>
      </c>
      <c r="G16" s="22">
        <v>1482</v>
      </c>
      <c r="H16" s="166" t="s">
        <v>277</v>
      </c>
      <c r="I16" s="167" t="s">
        <v>278</v>
      </c>
      <c r="J16" s="168" t="s">
        <v>264</v>
      </c>
      <c r="K16" s="169">
        <v>98</v>
      </c>
      <c r="L16" s="169">
        <v>0</v>
      </c>
      <c r="M16" s="169">
        <v>119</v>
      </c>
      <c r="N16" s="169">
        <v>0</v>
      </c>
      <c r="O16" s="169">
        <v>127</v>
      </c>
      <c r="P16" s="169">
        <v>0</v>
      </c>
      <c r="Q16" s="170">
        <f t="shared" si="1"/>
        <v>344</v>
      </c>
      <c r="R16" s="170">
        <f t="shared" si="1"/>
        <v>0</v>
      </c>
      <c r="S16" s="169">
        <v>137</v>
      </c>
      <c r="T16" s="169">
        <v>0</v>
      </c>
      <c r="U16" s="169">
        <v>166</v>
      </c>
      <c r="V16" s="169">
        <v>0</v>
      </c>
      <c r="W16" s="169">
        <v>194</v>
      </c>
      <c r="X16" s="169">
        <v>0</v>
      </c>
      <c r="Y16" s="170">
        <f t="shared" si="2"/>
        <v>497</v>
      </c>
      <c r="Z16" s="170">
        <f t="shared" si="2"/>
        <v>0</v>
      </c>
      <c r="AA16" s="169">
        <v>196</v>
      </c>
      <c r="AB16" s="169">
        <v>0</v>
      </c>
      <c r="AC16" s="169">
        <v>145</v>
      </c>
      <c r="AD16" s="169">
        <v>0</v>
      </c>
      <c r="AE16" s="171">
        <v>129</v>
      </c>
      <c r="AF16" s="171">
        <v>0</v>
      </c>
      <c r="AG16" s="170">
        <f t="shared" si="3"/>
        <v>470</v>
      </c>
      <c r="AH16" s="170">
        <f t="shared" si="3"/>
        <v>0</v>
      </c>
      <c r="AI16" s="169">
        <v>86</v>
      </c>
      <c r="AJ16" s="169">
        <v>0</v>
      </c>
      <c r="AK16" s="169">
        <v>85</v>
      </c>
      <c r="AL16" s="169">
        <v>0</v>
      </c>
      <c r="AM16" s="169">
        <v>88</v>
      </c>
      <c r="AN16" s="169">
        <v>0</v>
      </c>
      <c r="AO16" s="170">
        <f t="shared" si="4"/>
        <v>259</v>
      </c>
      <c r="AP16" s="170">
        <f t="shared" si="4"/>
        <v>0</v>
      </c>
      <c r="AQ16" s="69">
        <f t="shared" si="5"/>
        <v>1570</v>
      </c>
      <c r="AR16" s="172">
        <f t="shared" si="5"/>
        <v>0</v>
      </c>
      <c r="AS16" s="173">
        <f t="shared" si="0"/>
        <v>0</v>
      </c>
    </row>
    <row r="17" spans="2:45" ht="23.25" x14ac:dyDescent="0.25">
      <c r="B17" s="262" t="s">
        <v>60</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4"/>
      <c r="AS17" s="41">
        <f>AVERAGE(AS13:AS15)</f>
        <v>0</v>
      </c>
    </row>
    <row r="18" spans="2:45" ht="17.25" x14ac:dyDescent="0.25">
      <c r="B18" s="42"/>
      <c r="C18" s="42"/>
      <c r="D18" s="43"/>
      <c r="E18" s="42"/>
      <c r="F18" s="42"/>
      <c r="G18" s="42"/>
      <c r="H18" s="42"/>
      <c r="I18" s="42"/>
      <c r="J18" s="44"/>
    </row>
    <row r="19" spans="2:45" ht="15.75" x14ac:dyDescent="0.25">
      <c r="B19" s="45" t="s">
        <v>61</v>
      </c>
      <c r="C19" s="265"/>
      <c r="D19" s="266"/>
      <c r="E19" s="266"/>
      <c r="F19" s="266"/>
      <c r="G19" s="266"/>
      <c r="H19" s="266"/>
      <c r="I19" s="266"/>
      <c r="J19" s="267"/>
    </row>
    <row r="20" spans="2:45" ht="17.25" x14ac:dyDescent="0.25">
      <c r="B20" s="42"/>
      <c r="C20" s="268"/>
      <c r="D20" s="268"/>
      <c r="E20" s="268"/>
      <c r="F20" s="268"/>
      <c r="G20" s="268"/>
      <c r="H20" s="268"/>
      <c r="I20" s="268"/>
      <c r="J20" s="268"/>
    </row>
    <row r="21" spans="2:45" ht="17.25" x14ac:dyDescent="0.25">
      <c r="B21" s="46" t="s">
        <v>62</v>
      </c>
      <c r="C21" s="269"/>
      <c r="D21" s="270"/>
      <c r="E21" s="42"/>
      <c r="F21" s="42"/>
      <c r="G21" s="47" t="s">
        <v>64</v>
      </c>
      <c r="H21" s="271" t="s">
        <v>142</v>
      </c>
      <c r="I21" s="272"/>
      <c r="J21" s="272"/>
    </row>
    <row r="22" spans="2:45" ht="17.25" x14ac:dyDescent="0.25">
      <c r="B22" s="42"/>
      <c r="C22" s="42"/>
      <c r="D22" s="43"/>
      <c r="E22" s="42"/>
      <c r="F22" s="42"/>
      <c r="G22" s="42"/>
      <c r="H22" s="42"/>
      <c r="I22" s="42"/>
      <c r="J22" s="44"/>
    </row>
    <row r="23" spans="2:45" ht="17.25" x14ac:dyDescent="0.25">
      <c r="B23" s="42"/>
      <c r="C23" s="42"/>
      <c r="D23" s="43"/>
      <c r="E23" s="42"/>
      <c r="F23" s="42"/>
      <c r="G23" s="42"/>
      <c r="H23" s="42"/>
      <c r="I23" s="42"/>
      <c r="J23" s="44"/>
    </row>
    <row r="24" spans="2:45" ht="17.25" x14ac:dyDescent="0.25">
      <c r="B24" s="42"/>
      <c r="C24" s="42"/>
      <c r="D24" s="43"/>
      <c r="E24" s="42"/>
      <c r="F24" s="42"/>
      <c r="G24" s="42"/>
      <c r="H24" s="42"/>
      <c r="I24" s="42"/>
      <c r="J24" s="44"/>
    </row>
    <row r="25" spans="2:45" ht="17.25" x14ac:dyDescent="0.25">
      <c r="B25" s="42"/>
      <c r="C25" s="42"/>
      <c r="D25" s="43"/>
      <c r="E25" s="276"/>
      <c r="F25" s="276"/>
      <c r="G25" s="276"/>
      <c r="H25" s="276"/>
      <c r="I25" s="48"/>
      <c r="J25" s="42"/>
    </row>
    <row r="26" spans="2:45" ht="17.25" x14ac:dyDescent="0.25">
      <c r="B26" s="42"/>
      <c r="C26" s="42"/>
      <c r="D26" s="43"/>
      <c r="E26" s="42"/>
      <c r="F26" s="42"/>
      <c r="G26" s="44"/>
      <c r="H26" s="42"/>
      <c r="I26" s="42"/>
      <c r="J26" s="42"/>
    </row>
    <row r="27" spans="2:45" ht="17.25" x14ac:dyDescent="0.25">
      <c r="B27" s="42"/>
      <c r="C27" s="42"/>
      <c r="D27" s="43"/>
      <c r="E27" s="276"/>
      <c r="F27" s="276"/>
      <c r="G27" s="276"/>
      <c r="H27" s="276"/>
      <c r="I27" s="48"/>
      <c r="J27" s="42"/>
    </row>
    <row r="28" spans="2:45" ht="17.25" x14ac:dyDescent="0.25">
      <c r="B28" s="42"/>
      <c r="C28" s="42"/>
      <c r="D28" s="43"/>
      <c r="E28" s="42"/>
      <c r="F28" s="42"/>
      <c r="G28" s="44"/>
      <c r="H28" s="42"/>
      <c r="I28" s="42"/>
      <c r="J28" s="42"/>
    </row>
    <row r="29" spans="2:45" ht="17.25" x14ac:dyDescent="0.25">
      <c r="B29" s="42"/>
      <c r="C29" s="42"/>
      <c r="D29" s="43"/>
      <c r="E29" s="276"/>
      <c r="F29" s="276"/>
      <c r="G29" s="276"/>
      <c r="H29" s="276"/>
      <c r="I29" s="48"/>
      <c r="J29" s="42"/>
    </row>
  </sheetData>
  <mergeCells count="50">
    <mergeCell ref="B13:B16"/>
    <mergeCell ref="C13:C14"/>
    <mergeCell ref="B17:AR17"/>
    <mergeCell ref="C19:J19"/>
    <mergeCell ref="AA11:AB11"/>
    <mergeCell ref="AC11:AD11"/>
    <mergeCell ref="AE11:AF11"/>
    <mergeCell ref="AG11:AH11"/>
    <mergeCell ref="AI11:AJ11"/>
    <mergeCell ref="AK11:AL11"/>
    <mergeCell ref="O11:P11"/>
    <mergeCell ref="Q11:R11"/>
    <mergeCell ref="S11:T11"/>
    <mergeCell ref="K9:AP9"/>
    <mergeCell ref="AQ9:AQ12"/>
    <mergeCell ref="E29:H29"/>
    <mergeCell ref="AM11:AN11"/>
    <mergeCell ref="AO11:AP11"/>
    <mergeCell ref="C20:J20"/>
    <mergeCell ref="C21:D21"/>
    <mergeCell ref="H21:J21"/>
    <mergeCell ref="E25:H25"/>
    <mergeCell ref="E27:H27"/>
    <mergeCell ref="K11:L11"/>
    <mergeCell ref="M11:N11"/>
    <mergeCell ref="U11:V11"/>
    <mergeCell ref="W11:X11"/>
    <mergeCell ref="Y11:Z11"/>
    <mergeCell ref="AQ8:AS8"/>
    <mergeCell ref="B9:B12"/>
    <mergeCell ref="C9:C12"/>
    <mergeCell ref="D9:D12"/>
    <mergeCell ref="E9:E12"/>
    <mergeCell ref="F9:F12"/>
    <mergeCell ref="G9:G12"/>
    <mergeCell ref="H9:H12"/>
    <mergeCell ref="I9:I12"/>
    <mergeCell ref="J9:J12"/>
    <mergeCell ref="AR9:AR12"/>
    <mergeCell ref="AS9:AS12"/>
    <mergeCell ref="K10:R10"/>
    <mergeCell ref="S10:Z10"/>
    <mergeCell ref="AA10:AH10"/>
    <mergeCell ref="AI10:AP10"/>
    <mergeCell ref="AR7:AS7"/>
    <mergeCell ref="B2:B6"/>
    <mergeCell ref="C2:AQ6"/>
    <mergeCell ref="AR2:AS2"/>
    <mergeCell ref="AR5:AS5"/>
    <mergeCell ref="AR6:AS6"/>
  </mergeCells>
  <conditionalFormatting sqref="AS13:AS14">
    <cfRule type="cellIs" dxfId="62" priority="4" operator="between">
      <formula>0.7</formula>
      <formula>1</formula>
    </cfRule>
    <cfRule type="cellIs" dxfId="61" priority="5" operator="between">
      <formula>0.51</formula>
      <formula>0.69</formula>
    </cfRule>
    <cfRule type="cellIs" dxfId="60" priority="6" operator="between">
      <formula>0</formula>
      <formula>0.5</formula>
    </cfRule>
  </conditionalFormatting>
  <conditionalFormatting sqref="AS15:AS16">
    <cfRule type="cellIs" dxfId="59" priority="1" operator="between">
      <formula>0.7</formula>
      <formula>1</formula>
    </cfRule>
    <cfRule type="cellIs" dxfId="58" priority="2" operator="between">
      <formula>0.51</formula>
      <formula>0.69</formula>
    </cfRule>
    <cfRule type="cellIs" dxfId="57" priority="3" operator="between">
      <formula>0</formula>
      <formula>0.5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AS28"/>
  <sheetViews>
    <sheetView topLeftCell="A22" zoomScale="50" zoomScaleNormal="50" workbookViewId="0">
      <selection activeCell="H13" sqref="H13"/>
    </sheetView>
  </sheetViews>
  <sheetFormatPr baseColWidth="10" defaultRowHeight="15.75" x14ac:dyDescent="0.25"/>
  <cols>
    <col min="1" max="1" width="3.5" customWidth="1"/>
    <col min="2" max="3" width="28.5" customWidth="1"/>
    <col min="4" max="5" width="21.5" customWidth="1"/>
    <col min="6" max="6" width="26.125" customWidth="1"/>
    <col min="7" max="7" width="21.5" customWidth="1"/>
    <col min="8" max="8" width="28.5" customWidth="1"/>
    <col min="9" max="9" width="86" customWidth="1"/>
    <col min="10" max="10" width="28.5" customWidth="1"/>
    <col min="11" max="42" width="14.375" customWidth="1"/>
    <col min="43" max="43" width="14.875" customWidth="1"/>
    <col min="44" max="45" width="15" customWidth="1"/>
  </cols>
  <sheetData>
    <row r="1" spans="1:45" ht="18" thickBot="1" x14ac:dyDescent="0.3">
      <c r="A1" s="1"/>
      <c r="B1" s="2"/>
      <c r="C1" s="2"/>
      <c r="D1" s="3"/>
      <c r="E1" s="2"/>
      <c r="F1" s="2"/>
      <c r="G1" s="2"/>
      <c r="H1" s="2"/>
      <c r="I1" s="2"/>
      <c r="J1" s="4"/>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x14ac:dyDescent="0.25">
      <c r="A2" s="1"/>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x14ac:dyDescent="0.25">
      <c r="A3" s="1"/>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5">
      <c r="A4" s="1"/>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x14ac:dyDescent="0.25">
      <c r="A5" s="1"/>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6.5" thickBot="1" x14ac:dyDescent="0.3">
      <c r="A6" s="1"/>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A7" s="1"/>
      <c r="B7" s="9"/>
      <c r="C7" s="9"/>
      <c r="D7" s="10"/>
      <c r="E7" s="9"/>
      <c r="F7" s="9"/>
      <c r="G7" s="9"/>
      <c r="H7" s="9"/>
      <c r="I7" s="9"/>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227"/>
      <c r="AS7" s="228"/>
    </row>
    <row r="8" spans="1:45" x14ac:dyDescent="0.25">
      <c r="A8" s="1"/>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x14ac:dyDescent="0.25">
      <c r="A9" s="1"/>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x14ac:dyDescent="0.25">
      <c r="A10" s="1"/>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x14ac:dyDescent="0.25">
      <c r="A11" s="1"/>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6.5" thickBot="1" x14ac:dyDescent="0.3">
      <c r="A12" s="1"/>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399" customHeight="1" x14ac:dyDescent="0.25">
      <c r="A13" s="1"/>
      <c r="B13" s="273" t="s">
        <v>279</v>
      </c>
      <c r="C13" s="309" t="s">
        <v>280</v>
      </c>
      <c r="D13" s="36">
        <v>1</v>
      </c>
      <c r="E13" s="226" t="s">
        <v>281</v>
      </c>
      <c r="F13" s="226" t="s">
        <v>282</v>
      </c>
      <c r="G13" s="181">
        <v>1</v>
      </c>
      <c r="H13" s="182" t="s">
        <v>283</v>
      </c>
      <c r="I13" s="182" t="s">
        <v>284</v>
      </c>
      <c r="J13" s="182" t="s">
        <v>285</v>
      </c>
      <c r="K13" s="177">
        <v>1</v>
      </c>
      <c r="L13" s="175">
        <v>0</v>
      </c>
      <c r="M13" s="175">
        <v>1</v>
      </c>
      <c r="N13" s="175">
        <v>0</v>
      </c>
      <c r="O13" s="175">
        <v>1</v>
      </c>
      <c r="P13" s="175">
        <v>0</v>
      </c>
      <c r="Q13" s="176">
        <v>1</v>
      </c>
      <c r="R13" s="176">
        <f>L13+N13+P13</f>
        <v>0</v>
      </c>
      <c r="S13" s="175">
        <v>1</v>
      </c>
      <c r="T13" s="175">
        <v>0</v>
      </c>
      <c r="U13" s="175">
        <v>1</v>
      </c>
      <c r="V13" s="175">
        <v>0</v>
      </c>
      <c r="W13" s="175">
        <v>1</v>
      </c>
      <c r="X13" s="175">
        <v>0</v>
      </c>
      <c r="Y13" s="176">
        <v>1</v>
      </c>
      <c r="Z13" s="176">
        <f>T13+V13+X13</f>
        <v>0</v>
      </c>
      <c r="AA13" s="175">
        <v>1</v>
      </c>
      <c r="AB13" s="175">
        <v>0</v>
      </c>
      <c r="AC13" s="175">
        <v>1</v>
      </c>
      <c r="AD13" s="175">
        <v>0</v>
      </c>
      <c r="AE13" s="183">
        <v>1</v>
      </c>
      <c r="AF13" s="183">
        <v>0</v>
      </c>
      <c r="AG13" s="176">
        <v>1</v>
      </c>
      <c r="AH13" s="176">
        <f>AB13+AD13+AF13</f>
        <v>0</v>
      </c>
      <c r="AI13" s="175">
        <v>1</v>
      </c>
      <c r="AJ13" s="175">
        <v>0</v>
      </c>
      <c r="AK13" s="175">
        <v>1</v>
      </c>
      <c r="AL13" s="175">
        <v>0</v>
      </c>
      <c r="AM13" s="175">
        <v>1</v>
      </c>
      <c r="AN13" s="175">
        <v>0</v>
      </c>
      <c r="AO13" s="176">
        <v>1</v>
      </c>
      <c r="AP13" s="176">
        <f>AJ13+AL13+AN13</f>
        <v>0</v>
      </c>
      <c r="AQ13" s="176">
        <v>1</v>
      </c>
      <c r="AR13" s="176">
        <f>R13+Z13+AH13+AP13</f>
        <v>0</v>
      </c>
      <c r="AS13" s="173">
        <f t="shared" ref="AS13:AS22" si="0">IF(AND(AR13&gt;0,AQ13&gt;0),AR13/AQ13,0)</f>
        <v>0</v>
      </c>
    </row>
    <row r="14" spans="1:45" ht="238.5" customHeight="1" x14ac:dyDescent="0.25">
      <c r="A14" s="1"/>
      <c r="B14" s="274"/>
      <c r="C14" s="309" t="s">
        <v>286</v>
      </c>
      <c r="D14" s="36">
        <v>1</v>
      </c>
      <c r="E14" s="187" t="s">
        <v>287</v>
      </c>
      <c r="F14" s="21" t="s">
        <v>288</v>
      </c>
      <c r="G14" s="174">
        <v>1</v>
      </c>
      <c r="H14" s="50" t="s">
        <v>289</v>
      </c>
      <c r="I14" s="50" t="s">
        <v>290</v>
      </c>
      <c r="J14" s="50" t="s">
        <v>291</v>
      </c>
      <c r="K14" s="177">
        <v>1</v>
      </c>
      <c r="L14" s="175">
        <v>0</v>
      </c>
      <c r="M14" s="175">
        <v>1</v>
      </c>
      <c r="N14" s="175">
        <v>0</v>
      </c>
      <c r="O14" s="175">
        <v>1</v>
      </c>
      <c r="P14" s="175">
        <v>0</v>
      </c>
      <c r="Q14" s="176">
        <v>1</v>
      </c>
      <c r="R14" s="176">
        <f t="shared" ref="Q14:R22" si="1">L14+N14+P14</f>
        <v>0</v>
      </c>
      <c r="S14" s="175">
        <v>1</v>
      </c>
      <c r="T14" s="175">
        <v>0</v>
      </c>
      <c r="U14" s="175">
        <v>1</v>
      </c>
      <c r="V14" s="175">
        <v>0</v>
      </c>
      <c r="W14" s="175">
        <v>1</v>
      </c>
      <c r="X14" s="175">
        <v>0</v>
      </c>
      <c r="Y14" s="176">
        <v>1</v>
      </c>
      <c r="Z14" s="176">
        <f t="shared" ref="Z14:Z16" si="2">T14+V14+X14</f>
        <v>0</v>
      </c>
      <c r="AA14" s="175">
        <v>1</v>
      </c>
      <c r="AB14" s="175">
        <v>0</v>
      </c>
      <c r="AC14" s="175">
        <v>1</v>
      </c>
      <c r="AD14" s="175">
        <v>0</v>
      </c>
      <c r="AE14" s="175">
        <v>1</v>
      </c>
      <c r="AF14" s="183">
        <v>0</v>
      </c>
      <c r="AG14" s="176">
        <v>1</v>
      </c>
      <c r="AH14" s="176">
        <f t="shared" ref="AG14:AH22" si="3">AB14+AD14+AF14</f>
        <v>0</v>
      </c>
      <c r="AI14" s="175">
        <v>1</v>
      </c>
      <c r="AJ14" s="175">
        <v>0</v>
      </c>
      <c r="AK14" s="175">
        <v>1</v>
      </c>
      <c r="AL14" s="175">
        <v>0</v>
      </c>
      <c r="AM14" s="175">
        <v>1</v>
      </c>
      <c r="AN14" s="175">
        <v>0</v>
      </c>
      <c r="AO14" s="176">
        <v>1</v>
      </c>
      <c r="AP14" s="176">
        <f t="shared" ref="AO14:AP22" si="4">AJ14+AL14+AN14</f>
        <v>0</v>
      </c>
      <c r="AQ14" s="176">
        <v>1</v>
      </c>
      <c r="AR14" s="176">
        <f t="shared" ref="AQ14:AR22" si="5">R14+Z14+AH14+AP14</f>
        <v>0</v>
      </c>
      <c r="AS14" s="173">
        <f t="shared" si="0"/>
        <v>0</v>
      </c>
    </row>
    <row r="15" spans="1:45" ht="236.25" customHeight="1" x14ac:dyDescent="0.25">
      <c r="A15" s="1"/>
      <c r="B15" s="274"/>
      <c r="C15" s="310" t="s">
        <v>292</v>
      </c>
      <c r="D15" s="36">
        <v>1</v>
      </c>
      <c r="E15" s="307" t="s">
        <v>293</v>
      </c>
      <c r="F15" s="184" t="s">
        <v>294</v>
      </c>
      <c r="G15" s="185">
        <v>1</v>
      </c>
      <c r="H15" s="186" t="s">
        <v>295</v>
      </c>
      <c r="I15" s="50" t="s">
        <v>296</v>
      </c>
      <c r="J15" s="50" t="s">
        <v>291</v>
      </c>
      <c r="K15" s="177">
        <v>1</v>
      </c>
      <c r="L15" s="175">
        <v>0</v>
      </c>
      <c r="M15" s="175">
        <v>1</v>
      </c>
      <c r="N15" s="175">
        <v>0</v>
      </c>
      <c r="O15" s="175">
        <v>1</v>
      </c>
      <c r="P15" s="175">
        <v>0</v>
      </c>
      <c r="Q15" s="176">
        <v>1</v>
      </c>
      <c r="R15" s="176">
        <f t="shared" si="1"/>
        <v>0</v>
      </c>
      <c r="S15" s="175">
        <v>1</v>
      </c>
      <c r="T15" s="175">
        <v>0</v>
      </c>
      <c r="U15" s="175">
        <v>1</v>
      </c>
      <c r="V15" s="175">
        <v>0</v>
      </c>
      <c r="W15" s="175">
        <v>1</v>
      </c>
      <c r="X15" s="175">
        <v>0</v>
      </c>
      <c r="Y15" s="176">
        <v>1</v>
      </c>
      <c r="Z15" s="176">
        <f t="shared" si="2"/>
        <v>0</v>
      </c>
      <c r="AA15" s="175">
        <v>1</v>
      </c>
      <c r="AB15" s="175">
        <v>0</v>
      </c>
      <c r="AC15" s="175">
        <v>1</v>
      </c>
      <c r="AD15" s="175">
        <v>0</v>
      </c>
      <c r="AE15" s="175">
        <v>1</v>
      </c>
      <c r="AF15" s="183">
        <v>0</v>
      </c>
      <c r="AG15" s="176">
        <v>1</v>
      </c>
      <c r="AH15" s="176">
        <f t="shared" si="3"/>
        <v>0</v>
      </c>
      <c r="AI15" s="175">
        <v>1</v>
      </c>
      <c r="AJ15" s="175">
        <v>0</v>
      </c>
      <c r="AK15" s="175">
        <v>1</v>
      </c>
      <c r="AL15" s="175">
        <v>0</v>
      </c>
      <c r="AM15" s="175">
        <v>1</v>
      </c>
      <c r="AN15" s="175">
        <v>0</v>
      </c>
      <c r="AO15" s="176">
        <v>1</v>
      </c>
      <c r="AP15" s="176">
        <f t="shared" si="4"/>
        <v>0</v>
      </c>
      <c r="AQ15" s="176">
        <v>1</v>
      </c>
      <c r="AR15" s="176">
        <f t="shared" si="5"/>
        <v>0</v>
      </c>
      <c r="AS15" s="173">
        <f t="shared" si="0"/>
        <v>0</v>
      </c>
    </row>
    <row r="16" spans="1:45" ht="206.25" customHeight="1" x14ac:dyDescent="0.25">
      <c r="A16" s="1"/>
      <c r="B16" s="274"/>
      <c r="C16" s="309" t="s">
        <v>297</v>
      </c>
      <c r="D16" s="36">
        <v>1</v>
      </c>
      <c r="E16" s="187" t="s">
        <v>298</v>
      </c>
      <c r="F16" s="187" t="s">
        <v>299</v>
      </c>
      <c r="G16" s="174">
        <v>1</v>
      </c>
      <c r="H16" s="50" t="s">
        <v>300</v>
      </c>
      <c r="I16" s="50" t="s">
        <v>301</v>
      </c>
      <c r="J16" s="50" t="s">
        <v>291</v>
      </c>
      <c r="K16" s="177">
        <v>1</v>
      </c>
      <c r="L16" s="175">
        <v>0</v>
      </c>
      <c r="M16" s="175">
        <v>1</v>
      </c>
      <c r="N16" s="175">
        <v>0</v>
      </c>
      <c r="O16" s="175">
        <v>1</v>
      </c>
      <c r="P16" s="175">
        <v>0</v>
      </c>
      <c r="Q16" s="176">
        <v>1</v>
      </c>
      <c r="R16" s="176">
        <f t="shared" si="1"/>
        <v>0</v>
      </c>
      <c r="S16" s="175">
        <v>1</v>
      </c>
      <c r="T16" s="175">
        <v>0</v>
      </c>
      <c r="U16" s="175">
        <v>1</v>
      </c>
      <c r="V16" s="175">
        <v>0</v>
      </c>
      <c r="W16" s="175">
        <v>1</v>
      </c>
      <c r="X16" s="175">
        <v>0</v>
      </c>
      <c r="Y16" s="176">
        <v>1</v>
      </c>
      <c r="Z16" s="176">
        <f t="shared" si="2"/>
        <v>0</v>
      </c>
      <c r="AA16" s="175">
        <v>1</v>
      </c>
      <c r="AB16" s="175">
        <v>0</v>
      </c>
      <c r="AC16" s="175">
        <v>1</v>
      </c>
      <c r="AD16" s="175">
        <v>0</v>
      </c>
      <c r="AE16" s="175">
        <v>1</v>
      </c>
      <c r="AF16" s="183">
        <v>0</v>
      </c>
      <c r="AG16" s="176">
        <v>1</v>
      </c>
      <c r="AH16" s="176">
        <f t="shared" si="3"/>
        <v>0</v>
      </c>
      <c r="AI16" s="175">
        <v>1</v>
      </c>
      <c r="AJ16" s="175">
        <v>0</v>
      </c>
      <c r="AK16" s="175">
        <v>1</v>
      </c>
      <c r="AL16" s="175">
        <v>0</v>
      </c>
      <c r="AM16" s="175">
        <v>1</v>
      </c>
      <c r="AN16" s="175">
        <v>0</v>
      </c>
      <c r="AO16" s="176">
        <v>1</v>
      </c>
      <c r="AP16" s="176">
        <f t="shared" si="4"/>
        <v>0</v>
      </c>
      <c r="AQ16" s="176">
        <v>1</v>
      </c>
      <c r="AR16" s="176">
        <f t="shared" si="5"/>
        <v>0</v>
      </c>
      <c r="AS16" s="173">
        <f t="shared" si="0"/>
        <v>0</v>
      </c>
    </row>
    <row r="17" spans="1:45" ht="264.75" customHeight="1" x14ac:dyDescent="0.25">
      <c r="A17" s="1"/>
      <c r="B17" s="274"/>
      <c r="C17" s="309" t="s">
        <v>302</v>
      </c>
      <c r="D17" s="36">
        <v>1</v>
      </c>
      <c r="E17" s="187" t="s">
        <v>303</v>
      </c>
      <c r="F17" s="20" t="s">
        <v>304</v>
      </c>
      <c r="G17" s="174">
        <v>1</v>
      </c>
      <c r="H17" s="50" t="s">
        <v>305</v>
      </c>
      <c r="I17" s="50" t="s">
        <v>306</v>
      </c>
      <c r="J17" s="50" t="s">
        <v>307</v>
      </c>
      <c r="K17" s="169">
        <v>0</v>
      </c>
      <c r="L17" s="175">
        <v>0</v>
      </c>
      <c r="M17" s="175">
        <v>0</v>
      </c>
      <c r="N17" s="175">
        <v>0</v>
      </c>
      <c r="O17" s="175">
        <v>0</v>
      </c>
      <c r="P17" s="175">
        <v>0</v>
      </c>
      <c r="Q17" s="176">
        <v>0</v>
      </c>
      <c r="R17" s="176">
        <v>0</v>
      </c>
      <c r="S17" s="175">
        <v>0.4</v>
      </c>
      <c r="T17" s="175">
        <v>0</v>
      </c>
      <c r="U17" s="175">
        <v>0</v>
      </c>
      <c r="V17" s="175">
        <v>0</v>
      </c>
      <c r="W17" s="175">
        <v>0</v>
      </c>
      <c r="X17" s="175">
        <v>0</v>
      </c>
      <c r="Y17" s="176">
        <f t="shared" ref="Y17:Z22" si="6">S17+U17+W17</f>
        <v>0.4</v>
      </c>
      <c r="Z17" s="176">
        <f t="shared" si="6"/>
        <v>0</v>
      </c>
      <c r="AA17" s="175">
        <v>0</v>
      </c>
      <c r="AB17" s="175">
        <v>0</v>
      </c>
      <c r="AC17" s="175">
        <v>0</v>
      </c>
      <c r="AD17" s="175">
        <v>0</v>
      </c>
      <c r="AE17" s="183">
        <v>0.2</v>
      </c>
      <c r="AF17" s="183">
        <v>0</v>
      </c>
      <c r="AG17" s="176">
        <f t="shared" ref="AG17:AG21" si="7">AA17+AC17+AE17</f>
        <v>0.2</v>
      </c>
      <c r="AH17" s="176">
        <f t="shared" si="3"/>
        <v>0</v>
      </c>
      <c r="AI17" s="175">
        <v>0</v>
      </c>
      <c r="AJ17" s="175">
        <v>0</v>
      </c>
      <c r="AK17" s="175">
        <v>0</v>
      </c>
      <c r="AL17" s="175">
        <v>0</v>
      </c>
      <c r="AM17" s="183">
        <v>0.4</v>
      </c>
      <c r="AN17" s="183">
        <v>0</v>
      </c>
      <c r="AO17" s="176">
        <f t="shared" ref="AO17:AO21" si="8">AI17+AK17+AM17</f>
        <v>0.4</v>
      </c>
      <c r="AP17" s="176">
        <f t="shared" si="4"/>
        <v>0</v>
      </c>
      <c r="AQ17" s="176">
        <f t="shared" ref="AQ17:AQ21" si="9">Q17+Y17+AG17+AO17</f>
        <v>1</v>
      </c>
      <c r="AR17" s="176">
        <f t="shared" si="5"/>
        <v>0</v>
      </c>
      <c r="AS17" s="173">
        <f t="shared" si="0"/>
        <v>0</v>
      </c>
    </row>
    <row r="18" spans="1:45" ht="257.25" customHeight="1" x14ac:dyDescent="0.25">
      <c r="A18" s="1"/>
      <c r="B18" s="274"/>
      <c r="C18" s="309" t="s">
        <v>308</v>
      </c>
      <c r="D18" s="36">
        <v>1</v>
      </c>
      <c r="E18" s="308" t="s">
        <v>309</v>
      </c>
      <c r="F18" s="20" t="s">
        <v>310</v>
      </c>
      <c r="G18" s="174">
        <v>1</v>
      </c>
      <c r="H18" s="50" t="s">
        <v>311</v>
      </c>
      <c r="I18" s="138" t="s">
        <v>312</v>
      </c>
      <c r="J18" s="50" t="s">
        <v>307</v>
      </c>
      <c r="K18" s="169">
        <v>0</v>
      </c>
      <c r="L18" s="175">
        <v>0</v>
      </c>
      <c r="M18" s="175">
        <v>0</v>
      </c>
      <c r="N18" s="175">
        <v>0</v>
      </c>
      <c r="O18" s="175">
        <v>0</v>
      </c>
      <c r="P18" s="175">
        <v>0</v>
      </c>
      <c r="Q18" s="176">
        <v>0</v>
      </c>
      <c r="R18" s="176">
        <v>0</v>
      </c>
      <c r="S18" s="175">
        <v>0.4</v>
      </c>
      <c r="T18" s="175">
        <v>0</v>
      </c>
      <c r="U18" s="175">
        <v>0</v>
      </c>
      <c r="V18" s="175">
        <v>0</v>
      </c>
      <c r="W18" s="175">
        <v>0</v>
      </c>
      <c r="X18" s="175">
        <v>0</v>
      </c>
      <c r="Y18" s="176">
        <f t="shared" si="6"/>
        <v>0.4</v>
      </c>
      <c r="Z18" s="176">
        <f t="shared" si="6"/>
        <v>0</v>
      </c>
      <c r="AA18" s="175">
        <v>0</v>
      </c>
      <c r="AB18" s="175">
        <v>0</v>
      </c>
      <c r="AC18" s="175">
        <v>0</v>
      </c>
      <c r="AD18" s="175">
        <v>0</v>
      </c>
      <c r="AE18" s="183">
        <v>0.2</v>
      </c>
      <c r="AF18" s="183">
        <v>0</v>
      </c>
      <c r="AG18" s="176">
        <f t="shared" si="7"/>
        <v>0.2</v>
      </c>
      <c r="AH18" s="176">
        <f t="shared" si="3"/>
        <v>0</v>
      </c>
      <c r="AI18" s="175">
        <v>0</v>
      </c>
      <c r="AJ18" s="175">
        <v>0</v>
      </c>
      <c r="AK18" s="175">
        <v>0</v>
      </c>
      <c r="AL18" s="175">
        <v>0</v>
      </c>
      <c r="AM18" s="183">
        <v>0.4</v>
      </c>
      <c r="AN18" s="183">
        <v>0</v>
      </c>
      <c r="AO18" s="176">
        <f t="shared" si="8"/>
        <v>0.4</v>
      </c>
      <c r="AP18" s="176">
        <f t="shared" si="4"/>
        <v>0</v>
      </c>
      <c r="AQ18" s="176">
        <f t="shared" si="9"/>
        <v>1</v>
      </c>
      <c r="AR18" s="176">
        <f t="shared" si="5"/>
        <v>0</v>
      </c>
      <c r="AS18" s="173">
        <f t="shared" si="0"/>
        <v>0</v>
      </c>
    </row>
    <row r="19" spans="1:45" ht="247.5" customHeight="1" x14ac:dyDescent="0.25">
      <c r="A19" s="1"/>
      <c r="B19" s="274"/>
      <c r="C19" s="311" t="s">
        <v>313</v>
      </c>
      <c r="D19" s="188">
        <v>1</v>
      </c>
      <c r="E19" s="307" t="s">
        <v>314</v>
      </c>
      <c r="F19" s="189" t="s">
        <v>315</v>
      </c>
      <c r="G19" s="185">
        <v>1</v>
      </c>
      <c r="H19" s="186" t="s">
        <v>311</v>
      </c>
      <c r="I19" s="138" t="s">
        <v>316</v>
      </c>
      <c r="J19" s="50" t="s">
        <v>307</v>
      </c>
      <c r="K19" s="169">
        <v>0</v>
      </c>
      <c r="L19" s="175">
        <v>0</v>
      </c>
      <c r="M19" s="175">
        <v>0</v>
      </c>
      <c r="N19" s="175">
        <v>0</v>
      </c>
      <c r="O19" s="175">
        <v>0</v>
      </c>
      <c r="P19" s="175">
        <v>0</v>
      </c>
      <c r="Q19" s="176">
        <v>0</v>
      </c>
      <c r="R19" s="176">
        <v>0</v>
      </c>
      <c r="S19" s="175">
        <v>0.4</v>
      </c>
      <c r="T19" s="175">
        <v>0</v>
      </c>
      <c r="U19" s="175">
        <v>0</v>
      </c>
      <c r="V19" s="175">
        <v>0</v>
      </c>
      <c r="W19" s="175">
        <v>0</v>
      </c>
      <c r="X19" s="175">
        <v>0</v>
      </c>
      <c r="Y19" s="176">
        <f t="shared" si="6"/>
        <v>0.4</v>
      </c>
      <c r="Z19" s="176">
        <f t="shared" si="6"/>
        <v>0</v>
      </c>
      <c r="AA19" s="175">
        <v>0</v>
      </c>
      <c r="AB19" s="175">
        <v>0</v>
      </c>
      <c r="AC19" s="175">
        <v>0</v>
      </c>
      <c r="AD19" s="175">
        <v>0</v>
      </c>
      <c r="AE19" s="183">
        <v>0.2</v>
      </c>
      <c r="AF19" s="183">
        <v>0</v>
      </c>
      <c r="AG19" s="176">
        <f t="shared" si="7"/>
        <v>0.2</v>
      </c>
      <c r="AH19" s="176">
        <f t="shared" si="3"/>
        <v>0</v>
      </c>
      <c r="AI19" s="175">
        <v>0</v>
      </c>
      <c r="AJ19" s="175">
        <v>0</v>
      </c>
      <c r="AK19" s="175">
        <v>0</v>
      </c>
      <c r="AL19" s="175">
        <v>0</v>
      </c>
      <c r="AM19" s="183">
        <v>0.4</v>
      </c>
      <c r="AN19" s="183">
        <v>0</v>
      </c>
      <c r="AO19" s="176">
        <f t="shared" si="8"/>
        <v>0.4</v>
      </c>
      <c r="AP19" s="176">
        <f t="shared" si="4"/>
        <v>0</v>
      </c>
      <c r="AQ19" s="176">
        <f t="shared" si="9"/>
        <v>1</v>
      </c>
      <c r="AR19" s="176">
        <f t="shared" si="5"/>
        <v>0</v>
      </c>
      <c r="AS19" s="173">
        <f t="shared" si="0"/>
        <v>0</v>
      </c>
    </row>
    <row r="20" spans="1:45" ht="297.75" customHeight="1" x14ac:dyDescent="0.25">
      <c r="A20" s="1"/>
      <c r="B20" s="274"/>
      <c r="C20" s="309" t="s">
        <v>317</v>
      </c>
      <c r="D20" s="36">
        <v>1</v>
      </c>
      <c r="E20" s="187" t="s">
        <v>318</v>
      </c>
      <c r="F20" s="20" t="s">
        <v>319</v>
      </c>
      <c r="G20" s="174">
        <v>1</v>
      </c>
      <c r="H20" s="50" t="s">
        <v>320</v>
      </c>
      <c r="I20" s="50" t="s">
        <v>321</v>
      </c>
      <c r="J20" s="50" t="s">
        <v>307</v>
      </c>
      <c r="K20" s="169">
        <v>0</v>
      </c>
      <c r="L20" s="175">
        <v>0</v>
      </c>
      <c r="M20" s="175">
        <v>0</v>
      </c>
      <c r="N20" s="175">
        <v>0</v>
      </c>
      <c r="O20" s="175">
        <v>0</v>
      </c>
      <c r="P20" s="175">
        <v>0</v>
      </c>
      <c r="Q20" s="176">
        <v>0</v>
      </c>
      <c r="R20" s="176">
        <v>0</v>
      </c>
      <c r="S20" s="175">
        <v>0.4</v>
      </c>
      <c r="T20" s="175">
        <v>0</v>
      </c>
      <c r="U20" s="175">
        <v>0</v>
      </c>
      <c r="V20" s="175">
        <v>0</v>
      </c>
      <c r="W20" s="175">
        <v>0</v>
      </c>
      <c r="X20" s="175">
        <v>0</v>
      </c>
      <c r="Y20" s="176">
        <f t="shared" si="6"/>
        <v>0.4</v>
      </c>
      <c r="Z20" s="176">
        <f t="shared" si="6"/>
        <v>0</v>
      </c>
      <c r="AA20" s="175">
        <v>0</v>
      </c>
      <c r="AB20" s="175">
        <v>0</v>
      </c>
      <c r="AC20" s="175">
        <v>0</v>
      </c>
      <c r="AD20" s="175">
        <v>0</v>
      </c>
      <c r="AE20" s="183">
        <v>0.2</v>
      </c>
      <c r="AF20" s="183">
        <v>0</v>
      </c>
      <c r="AG20" s="176">
        <f t="shared" si="7"/>
        <v>0.2</v>
      </c>
      <c r="AH20" s="176">
        <f t="shared" si="3"/>
        <v>0</v>
      </c>
      <c r="AI20" s="175">
        <v>0</v>
      </c>
      <c r="AJ20" s="175">
        <v>0</v>
      </c>
      <c r="AK20" s="175">
        <v>0</v>
      </c>
      <c r="AL20" s="175">
        <v>0</v>
      </c>
      <c r="AM20" s="183">
        <v>0.4</v>
      </c>
      <c r="AN20" s="183">
        <v>0</v>
      </c>
      <c r="AO20" s="176">
        <f t="shared" si="8"/>
        <v>0.4</v>
      </c>
      <c r="AP20" s="176">
        <f t="shared" si="4"/>
        <v>0</v>
      </c>
      <c r="AQ20" s="176">
        <f t="shared" si="9"/>
        <v>1</v>
      </c>
      <c r="AR20" s="176">
        <f t="shared" si="5"/>
        <v>0</v>
      </c>
      <c r="AS20" s="173">
        <f t="shared" si="0"/>
        <v>0</v>
      </c>
    </row>
    <row r="21" spans="1:45" ht="372" customHeight="1" thickBot="1" x14ac:dyDescent="0.3">
      <c r="A21" s="55"/>
      <c r="B21" s="274"/>
      <c r="C21" s="309" t="s">
        <v>322</v>
      </c>
      <c r="D21" s="20">
        <v>62</v>
      </c>
      <c r="E21" s="187" t="s">
        <v>323</v>
      </c>
      <c r="F21" s="21" t="s">
        <v>324</v>
      </c>
      <c r="G21" s="20">
        <v>62</v>
      </c>
      <c r="H21" s="50" t="s">
        <v>325</v>
      </c>
      <c r="I21" s="50" t="s">
        <v>326</v>
      </c>
      <c r="J21" s="190" t="s">
        <v>285</v>
      </c>
      <c r="K21" s="169">
        <v>0</v>
      </c>
      <c r="L21" s="169">
        <v>0</v>
      </c>
      <c r="M21" s="169">
        <v>0</v>
      </c>
      <c r="N21" s="169">
        <v>0</v>
      </c>
      <c r="O21" s="169">
        <v>0</v>
      </c>
      <c r="P21" s="169">
        <v>0</v>
      </c>
      <c r="Q21" s="178">
        <v>0</v>
      </c>
      <c r="R21" s="178">
        <v>0</v>
      </c>
      <c r="S21" s="169">
        <v>62</v>
      </c>
      <c r="T21" s="169">
        <v>0</v>
      </c>
      <c r="U21" s="169">
        <v>0</v>
      </c>
      <c r="V21" s="169">
        <v>0</v>
      </c>
      <c r="W21" s="169">
        <v>0</v>
      </c>
      <c r="X21" s="169">
        <v>0</v>
      </c>
      <c r="Y21" s="178">
        <f t="shared" si="6"/>
        <v>62</v>
      </c>
      <c r="Z21" s="178">
        <f t="shared" si="6"/>
        <v>0</v>
      </c>
      <c r="AA21" s="169">
        <v>0</v>
      </c>
      <c r="AB21" s="169">
        <v>0</v>
      </c>
      <c r="AC21" s="169">
        <v>0</v>
      </c>
      <c r="AD21" s="169">
        <v>0</v>
      </c>
      <c r="AE21" s="171">
        <v>0</v>
      </c>
      <c r="AF21" s="171">
        <v>0</v>
      </c>
      <c r="AG21" s="178">
        <f t="shared" si="7"/>
        <v>0</v>
      </c>
      <c r="AH21" s="178">
        <f t="shared" si="3"/>
        <v>0</v>
      </c>
      <c r="AI21" s="169">
        <v>0</v>
      </c>
      <c r="AJ21" s="169">
        <v>0</v>
      </c>
      <c r="AK21" s="169">
        <v>0</v>
      </c>
      <c r="AL21" s="169">
        <v>0</v>
      </c>
      <c r="AM21" s="169">
        <v>0</v>
      </c>
      <c r="AN21" s="169">
        <v>0</v>
      </c>
      <c r="AO21" s="178">
        <f t="shared" si="8"/>
        <v>0</v>
      </c>
      <c r="AP21" s="178">
        <f t="shared" si="4"/>
        <v>0</v>
      </c>
      <c r="AQ21" s="179">
        <f t="shared" si="9"/>
        <v>62</v>
      </c>
      <c r="AR21" s="180">
        <f t="shared" si="5"/>
        <v>0</v>
      </c>
      <c r="AS21" s="173">
        <f t="shared" si="0"/>
        <v>0</v>
      </c>
    </row>
    <row r="22" spans="1:45" ht="180.75" customHeight="1" thickBot="1" x14ac:dyDescent="0.3">
      <c r="A22" s="55"/>
      <c r="B22" s="275"/>
      <c r="C22" s="309" t="s">
        <v>327</v>
      </c>
      <c r="D22" s="20">
        <v>1</v>
      </c>
      <c r="E22" s="187" t="s">
        <v>328</v>
      </c>
      <c r="F22" s="187" t="s">
        <v>329</v>
      </c>
      <c r="G22" s="22" t="s">
        <v>330</v>
      </c>
      <c r="H22" s="50" t="s">
        <v>331</v>
      </c>
      <c r="I22" s="50" t="s">
        <v>332</v>
      </c>
      <c r="J22" s="190" t="s">
        <v>333</v>
      </c>
      <c r="K22" s="169">
        <v>0</v>
      </c>
      <c r="L22" s="169">
        <v>0</v>
      </c>
      <c r="M22" s="171">
        <v>0</v>
      </c>
      <c r="N22" s="171">
        <v>0</v>
      </c>
      <c r="O22" s="169">
        <v>0</v>
      </c>
      <c r="P22" s="169">
        <v>0</v>
      </c>
      <c r="Q22" s="178">
        <f t="shared" si="1"/>
        <v>0</v>
      </c>
      <c r="R22" s="178">
        <f t="shared" si="1"/>
        <v>0</v>
      </c>
      <c r="S22" s="169">
        <v>1</v>
      </c>
      <c r="T22" s="169">
        <v>0</v>
      </c>
      <c r="U22" s="169">
        <v>0</v>
      </c>
      <c r="V22" s="169">
        <v>0</v>
      </c>
      <c r="W22" s="169">
        <v>0</v>
      </c>
      <c r="X22" s="169">
        <v>0</v>
      </c>
      <c r="Y22" s="178">
        <f t="shared" si="6"/>
        <v>1</v>
      </c>
      <c r="Z22" s="178">
        <f t="shared" si="6"/>
        <v>0</v>
      </c>
      <c r="AA22" s="169">
        <v>0</v>
      </c>
      <c r="AB22" s="169">
        <v>0</v>
      </c>
      <c r="AC22" s="169">
        <v>0</v>
      </c>
      <c r="AD22" s="169">
        <v>0</v>
      </c>
      <c r="AE22" s="171">
        <v>0</v>
      </c>
      <c r="AF22" s="171">
        <v>0</v>
      </c>
      <c r="AG22" s="178">
        <f t="shared" si="3"/>
        <v>0</v>
      </c>
      <c r="AH22" s="178">
        <f t="shared" si="3"/>
        <v>0</v>
      </c>
      <c r="AI22" s="169">
        <v>0</v>
      </c>
      <c r="AJ22" s="169">
        <v>0</v>
      </c>
      <c r="AK22" s="169">
        <v>0</v>
      </c>
      <c r="AL22" s="169">
        <v>0</v>
      </c>
      <c r="AM22" s="169">
        <v>0</v>
      </c>
      <c r="AN22" s="169">
        <v>0</v>
      </c>
      <c r="AO22" s="178">
        <f t="shared" si="4"/>
        <v>0</v>
      </c>
      <c r="AP22" s="178">
        <f t="shared" si="4"/>
        <v>0</v>
      </c>
      <c r="AQ22" s="179">
        <f t="shared" si="5"/>
        <v>1</v>
      </c>
      <c r="AR22" s="180">
        <f t="shared" si="5"/>
        <v>0</v>
      </c>
      <c r="AS22" s="173">
        <f t="shared" si="0"/>
        <v>0</v>
      </c>
    </row>
    <row r="23" spans="1:45" ht="23.25" x14ac:dyDescent="0.25">
      <c r="A23" s="1"/>
      <c r="B23" s="262" t="s">
        <v>60</v>
      </c>
      <c r="C23" s="263"/>
      <c r="D23" s="263"/>
      <c r="E23" s="312"/>
      <c r="F23" s="312"/>
      <c r="G23" s="312"/>
      <c r="H23" s="312"/>
      <c r="I23" s="312"/>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63"/>
      <c r="AQ23" s="263"/>
      <c r="AR23" s="264"/>
      <c r="AS23" s="41">
        <f>AVERAGE(AS13:AS22)</f>
        <v>0</v>
      </c>
    </row>
    <row r="26" spans="1:45" s="1" customFormat="1" x14ac:dyDescent="0.25">
      <c r="B26" s="45" t="s">
        <v>61</v>
      </c>
      <c r="C26" s="265"/>
      <c r="D26" s="266"/>
      <c r="E26" s="266"/>
      <c r="F26" s="266"/>
      <c r="G26" s="266"/>
      <c r="H26" s="266"/>
      <c r="I26" s="266"/>
      <c r="J26" s="267"/>
    </row>
    <row r="27" spans="1:45" s="1" customFormat="1" ht="17.25" x14ac:dyDescent="0.25">
      <c r="B27" s="42"/>
      <c r="C27" s="268"/>
      <c r="D27" s="268"/>
      <c r="E27" s="268"/>
      <c r="F27" s="268"/>
      <c r="G27" s="268"/>
      <c r="H27" s="268"/>
      <c r="I27" s="268"/>
      <c r="J27" s="268"/>
    </row>
    <row r="28" spans="1:45" s="1" customFormat="1" ht="17.25" x14ac:dyDescent="0.25">
      <c r="B28" s="46" t="s">
        <v>62</v>
      </c>
      <c r="C28" s="269">
        <v>43060</v>
      </c>
      <c r="D28" s="270"/>
      <c r="E28" s="42"/>
      <c r="F28" s="42"/>
      <c r="G28" s="47" t="s">
        <v>64</v>
      </c>
      <c r="H28" s="271" t="s">
        <v>334</v>
      </c>
      <c r="I28" s="272"/>
      <c r="J28" s="272"/>
    </row>
  </sheetData>
  <mergeCells count="46">
    <mergeCell ref="AO11:AP11"/>
    <mergeCell ref="B23:AR23"/>
    <mergeCell ref="C26:J26"/>
    <mergeCell ref="C27:J27"/>
    <mergeCell ref="AG11:AH11"/>
    <mergeCell ref="AI11:AJ11"/>
    <mergeCell ref="AK11:AL11"/>
    <mergeCell ref="B13:B22"/>
    <mergeCell ref="AA10:AH10"/>
    <mergeCell ref="AI10:AP10"/>
    <mergeCell ref="K11:L11"/>
    <mergeCell ref="M11:N11"/>
    <mergeCell ref="C28:D28"/>
    <mergeCell ref="H28:J28"/>
    <mergeCell ref="AA11:AB11"/>
    <mergeCell ref="AC11:AD11"/>
    <mergeCell ref="AE11:AF11"/>
    <mergeCell ref="O11:P11"/>
    <mergeCell ref="Q11:R11"/>
    <mergeCell ref="S11:T11"/>
    <mergeCell ref="U11:V11"/>
    <mergeCell ref="W11:X11"/>
    <mergeCell ref="Y11:Z11"/>
    <mergeCell ref="AM11:AN11"/>
    <mergeCell ref="AQ8:AS8"/>
    <mergeCell ref="B9:B12"/>
    <mergeCell ref="C9:C12"/>
    <mergeCell ref="D9:D12"/>
    <mergeCell ref="E9:E12"/>
    <mergeCell ref="F9:F12"/>
    <mergeCell ref="G9:G12"/>
    <mergeCell ref="H9:H12"/>
    <mergeCell ref="I9:I12"/>
    <mergeCell ref="J9:J12"/>
    <mergeCell ref="K9:AP9"/>
    <mergeCell ref="AQ9:AQ12"/>
    <mergeCell ref="AR9:AR12"/>
    <mergeCell ref="AS9:AS12"/>
    <mergeCell ref="K10:R10"/>
    <mergeCell ref="S10:Z10"/>
    <mergeCell ref="AR7:AS7"/>
    <mergeCell ref="B2:B6"/>
    <mergeCell ref="C2:AQ6"/>
    <mergeCell ref="AR2:AS2"/>
    <mergeCell ref="AR5:AS5"/>
    <mergeCell ref="AR6:AS6"/>
  </mergeCells>
  <conditionalFormatting sqref="AS13">
    <cfRule type="cellIs" dxfId="56" priority="4" operator="between">
      <formula>0.7</formula>
      <formula>1</formula>
    </cfRule>
    <cfRule type="cellIs" dxfId="55" priority="5" operator="between">
      <formula>0.51</formula>
      <formula>0.69</formula>
    </cfRule>
    <cfRule type="cellIs" dxfId="54" priority="6" operator="between">
      <formula>0</formula>
      <formula>0.5</formula>
    </cfRule>
  </conditionalFormatting>
  <conditionalFormatting sqref="AS14:AS22">
    <cfRule type="cellIs" dxfId="53" priority="1" operator="between">
      <formula>0.7</formula>
      <formula>1</formula>
    </cfRule>
    <cfRule type="cellIs" dxfId="52" priority="2" operator="between">
      <formula>0.51</formula>
      <formula>0.69</formula>
    </cfRule>
    <cfRule type="cellIs" dxfId="51" priority="3" operator="between">
      <formula>0</formula>
      <formula>0.5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sheetPr>
  <dimension ref="A1:AS30"/>
  <sheetViews>
    <sheetView topLeftCell="A16" zoomScale="70" zoomScaleNormal="70" workbookViewId="0">
      <selection activeCell="E26" sqref="E26:H26"/>
    </sheetView>
  </sheetViews>
  <sheetFormatPr baseColWidth="10" defaultColWidth="17.375" defaultRowHeight="15" customHeight="1" x14ac:dyDescent="0.25"/>
  <cols>
    <col min="1" max="1" width="3" style="1" customWidth="1"/>
    <col min="2" max="3" width="28.5" style="2" customWidth="1"/>
    <col min="4" max="4" width="21.5" style="3" customWidth="1"/>
    <col min="5" max="7" width="21.5" style="2" customWidth="1"/>
    <col min="8" max="8" width="28.5" style="2" customWidth="1"/>
    <col min="9" max="9" width="52.375" style="2" customWidth="1"/>
    <col min="10" max="10" width="33.375" style="4" customWidth="1"/>
    <col min="11" max="42" width="14.375" style="1" customWidth="1"/>
    <col min="43" max="43" width="14.875" style="1" customWidth="1"/>
    <col min="44" max="45" width="15" style="1" customWidth="1"/>
    <col min="46" max="16384" width="17.375" style="1"/>
  </cols>
  <sheetData>
    <row r="1" spans="1:45" ht="18" thickBot="1" x14ac:dyDescent="0.3"/>
    <row r="2" spans="1:45" ht="15.75" x14ac:dyDescent="0.25">
      <c r="B2" s="229"/>
      <c r="C2" s="232" t="s">
        <v>0</v>
      </c>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4"/>
      <c r="AR2" s="241" t="s">
        <v>1</v>
      </c>
      <c r="AS2" s="242"/>
    </row>
    <row r="3" spans="1:45" ht="15.75" x14ac:dyDescent="0.25">
      <c r="B3" s="230"/>
      <c r="C3" s="235"/>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7"/>
      <c r="AR3" s="5" t="s">
        <v>2</v>
      </c>
      <c r="AS3" s="6" t="s">
        <v>3</v>
      </c>
    </row>
    <row r="4" spans="1:45" x14ac:dyDescent="0.2">
      <c r="B4" s="230"/>
      <c r="C4" s="235"/>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7"/>
      <c r="AR4" s="7">
        <v>3</v>
      </c>
      <c r="AS4" s="8" t="s">
        <v>4</v>
      </c>
    </row>
    <row r="5" spans="1:45" ht="15.75" x14ac:dyDescent="0.25">
      <c r="B5" s="230"/>
      <c r="C5" s="235"/>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7"/>
      <c r="AR5" s="243" t="s">
        <v>5</v>
      </c>
      <c r="AS5" s="244"/>
    </row>
    <row r="6" spans="1:45" ht="15.75" thickBot="1" x14ac:dyDescent="0.25">
      <c r="B6" s="231"/>
      <c r="C6" s="238"/>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40"/>
      <c r="AR6" s="245" t="s">
        <v>6</v>
      </c>
      <c r="AS6" s="246"/>
    </row>
    <row r="7" spans="1:45" ht="17.25" x14ac:dyDescent="0.25">
      <c r="B7" s="9"/>
      <c r="C7" s="9"/>
      <c r="D7" s="10"/>
      <c r="E7" s="9"/>
      <c r="F7" s="9"/>
      <c r="G7" s="9"/>
      <c r="H7" s="9"/>
      <c r="I7" s="9"/>
      <c r="J7" s="11"/>
      <c r="AR7" s="227"/>
      <c r="AS7" s="228"/>
    </row>
    <row r="8" spans="1:45" ht="13.5" x14ac:dyDescent="0.2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247"/>
      <c r="AR8" s="248"/>
      <c r="AS8" s="249"/>
    </row>
    <row r="9" spans="1:45" ht="15.75" x14ac:dyDescent="0.25">
      <c r="B9" s="250" t="s">
        <v>7</v>
      </c>
      <c r="C9" s="252" t="s">
        <v>8</v>
      </c>
      <c r="D9" s="252" t="s">
        <v>9</v>
      </c>
      <c r="E9" s="252" t="s">
        <v>10</v>
      </c>
      <c r="F9" s="252" t="s">
        <v>11</v>
      </c>
      <c r="G9" s="252" t="s">
        <v>12</v>
      </c>
      <c r="H9" s="252" t="s">
        <v>13</v>
      </c>
      <c r="I9" s="252" t="s">
        <v>14</v>
      </c>
      <c r="J9" s="252" t="s">
        <v>15</v>
      </c>
      <c r="K9" s="256" t="s">
        <v>16</v>
      </c>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7" t="s">
        <v>17</v>
      </c>
      <c r="AR9" s="258" t="s">
        <v>18</v>
      </c>
      <c r="AS9" s="258" t="s">
        <v>19</v>
      </c>
    </row>
    <row r="10" spans="1:45" ht="15.75" x14ac:dyDescent="0.25">
      <c r="B10" s="250"/>
      <c r="C10" s="252"/>
      <c r="D10" s="252"/>
      <c r="E10" s="252"/>
      <c r="F10" s="252"/>
      <c r="G10" s="252"/>
      <c r="H10" s="252"/>
      <c r="I10" s="252"/>
      <c r="J10" s="252"/>
      <c r="K10" s="259" t="s">
        <v>20</v>
      </c>
      <c r="L10" s="259"/>
      <c r="M10" s="259"/>
      <c r="N10" s="259"/>
      <c r="O10" s="259"/>
      <c r="P10" s="259"/>
      <c r="Q10" s="259"/>
      <c r="R10" s="259"/>
      <c r="S10" s="259" t="s">
        <v>21</v>
      </c>
      <c r="T10" s="259"/>
      <c r="U10" s="259"/>
      <c r="V10" s="259"/>
      <c r="W10" s="259"/>
      <c r="X10" s="259"/>
      <c r="Y10" s="259"/>
      <c r="Z10" s="259"/>
      <c r="AA10" s="259" t="s">
        <v>22</v>
      </c>
      <c r="AB10" s="259"/>
      <c r="AC10" s="259"/>
      <c r="AD10" s="259"/>
      <c r="AE10" s="259"/>
      <c r="AF10" s="259"/>
      <c r="AG10" s="259"/>
      <c r="AH10" s="259"/>
      <c r="AI10" s="259" t="s">
        <v>23</v>
      </c>
      <c r="AJ10" s="259"/>
      <c r="AK10" s="259"/>
      <c r="AL10" s="259"/>
      <c r="AM10" s="259"/>
      <c r="AN10" s="259"/>
      <c r="AO10" s="259"/>
      <c r="AP10" s="259"/>
      <c r="AQ10" s="257"/>
      <c r="AR10" s="258"/>
      <c r="AS10" s="258"/>
    </row>
    <row r="11" spans="1:45" ht="15.75" x14ac:dyDescent="0.25">
      <c r="B11" s="250"/>
      <c r="C11" s="252"/>
      <c r="D11" s="252"/>
      <c r="E11" s="252"/>
      <c r="F11" s="252"/>
      <c r="G11" s="252"/>
      <c r="H11" s="252"/>
      <c r="I11" s="252"/>
      <c r="J11" s="252"/>
      <c r="K11" s="259" t="s">
        <v>24</v>
      </c>
      <c r="L11" s="259"/>
      <c r="M11" s="259" t="s">
        <v>25</v>
      </c>
      <c r="N11" s="259"/>
      <c r="O11" s="260" t="s">
        <v>26</v>
      </c>
      <c r="P11" s="261"/>
      <c r="Q11" s="254" t="s">
        <v>27</v>
      </c>
      <c r="R11" s="255"/>
      <c r="S11" s="259" t="s">
        <v>28</v>
      </c>
      <c r="T11" s="259"/>
      <c r="U11" s="259" t="s">
        <v>29</v>
      </c>
      <c r="V11" s="259"/>
      <c r="W11" s="259" t="s">
        <v>30</v>
      </c>
      <c r="X11" s="259"/>
      <c r="Y11" s="254" t="s">
        <v>27</v>
      </c>
      <c r="Z11" s="255"/>
      <c r="AA11" s="259" t="s">
        <v>31</v>
      </c>
      <c r="AB11" s="259"/>
      <c r="AC11" s="259" t="s">
        <v>32</v>
      </c>
      <c r="AD11" s="259"/>
      <c r="AE11" s="259" t="s">
        <v>33</v>
      </c>
      <c r="AF11" s="259"/>
      <c r="AG11" s="254" t="s">
        <v>27</v>
      </c>
      <c r="AH11" s="255"/>
      <c r="AI11" s="259" t="s">
        <v>34</v>
      </c>
      <c r="AJ11" s="259"/>
      <c r="AK11" s="259" t="s">
        <v>35</v>
      </c>
      <c r="AL11" s="259"/>
      <c r="AM11" s="259" t="s">
        <v>36</v>
      </c>
      <c r="AN11" s="259"/>
      <c r="AO11" s="254" t="s">
        <v>37</v>
      </c>
      <c r="AP11" s="255"/>
      <c r="AQ11" s="257"/>
      <c r="AR11" s="258"/>
      <c r="AS11" s="258"/>
    </row>
    <row r="12" spans="1:45" ht="13.5" x14ac:dyDescent="0.25">
      <c r="B12" s="251"/>
      <c r="C12" s="253"/>
      <c r="D12" s="253"/>
      <c r="E12" s="253"/>
      <c r="F12" s="253"/>
      <c r="G12" s="253"/>
      <c r="H12" s="253"/>
      <c r="I12" s="253"/>
      <c r="J12" s="253"/>
      <c r="K12" s="14" t="s">
        <v>38</v>
      </c>
      <c r="L12" s="15" t="s">
        <v>39</v>
      </c>
      <c r="M12" s="14" t="s">
        <v>38</v>
      </c>
      <c r="N12" s="15" t="s">
        <v>39</v>
      </c>
      <c r="O12" s="14" t="s">
        <v>38</v>
      </c>
      <c r="P12" s="15" t="s">
        <v>39</v>
      </c>
      <c r="Q12" s="16" t="s">
        <v>38</v>
      </c>
      <c r="R12" s="17" t="s">
        <v>39</v>
      </c>
      <c r="S12" s="14" t="s">
        <v>38</v>
      </c>
      <c r="T12" s="15" t="s">
        <v>39</v>
      </c>
      <c r="U12" s="14" t="s">
        <v>38</v>
      </c>
      <c r="V12" s="15" t="s">
        <v>39</v>
      </c>
      <c r="W12" s="14" t="s">
        <v>38</v>
      </c>
      <c r="X12" s="15" t="s">
        <v>39</v>
      </c>
      <c r="Y12" s="16" t="s">
        <v>38</v>
      </c>
      <c r="Z12" s="17" t="s">
        <v>39</v>
      </c>
      <c r="AA12" s="14" t="s">
        <v>38</v>
      </c>
      <c r="AB12" s="15" t="s">
        <v>39</v>
      </c>
      <c r="AC12" s="14" t="s">
        <v>38</v>
      </c>
      <c r="AD12" s="15" t="s">
        <v>39</v>
      </c>
      <c r="AE12" s="14" t="s">
        <v>38</v>
      </c>
      <c r="AF12" s="15" t="s">
        <v>39</v>
      </c>
      <c r="AG12" s="16" t="s">
        <v>38</v>
      </c>
      <c r="AH12" s="17" t="s">
        <v>39</v>
      </c>
      <c r="AI12" s="14" t="s">
        <v>38</v>
      </c>
      <c r="AJ12" s="15" t="s">
        <v>39</v>
      </c>
      <c r="AK12" s="14" t="s">
        <v>38</v>
      </c>
      <c r="AL12" s="15" t="s">
        <v>39</v>
      </c>
      <c r="AM12" s="14" t="s">
        <v>38</v>
      </c>
      <c r="AN12" s="15" t="s">
        <v>39</v>
      </c>
      <c r="AO12" s="16" t="s">
        <v>38</v>
      </c>
      <c r="AP12" s="17" t="s">
        <v>39</v>
      </c>
      <c r="AQ12" s="257"/>
      <c r="AR12" s="258"/>
      <c r="AS12" s="258"/>
    </row>
    <row r="13" spans="1:45" ht="122.25" customHeight="1" x14ac:dyDescent="0.25">
      <c r="A13" s="55"/>
      <c r="B13" s="313" t="s">
        <v>335</v>
      </c>
      <c r="C13" s="191" t="s">
        <v>336</v>
      </c>
      <c r="D13" s="36">
        <v>0.95</v>
      </c>
      <c r="E13" s="192" t="s">
        <v>337</v>
      </c>
      <c r="F13" s="21" t="s">
        <v>338</v>
      </c>
      <c r="G13" s="221">
        <v>0.89</v>
      </c>
      <c r="H13" s="193" t="s">
        <v>339</v>
      </c>
      <c r="I13" s="24" t="s">
        <v>340</v>
      </c>
      <c r="J13" s="25" t="s">
        <v>341</v>
      </c>
      <c r="K13" s="36">
        <v>0.95</v>
      </c>
      <c r="L13" s="169">
        <v>0</v>
      </c>
      <c r="M13" s="36">
        <v>0.95</v>
      </c>
      <c r="N13" s="169">
        <v>0</v>
      </c>
      <c r="O13" s="36">
        <v>0.95</v>
      </c>
      <c r="P13" s="169">
        <v>0</v>
      </c>
      <c r="Q13" s="170">
        <f>K13+M13+O13</f>
        <v>2.8499999999999996</v>
      </c>
      <c r="R13" s="170">
        <f>L13+N13+P13</f>
        <v>0</v>
      </c>
      <c r="S13" s="36">
        <v>0.95</v>
      </c>
      <c r="T13" s="169">
        <v>0</v>
      </c>
      <c r="U13" s="36">
        <v>0.95</v>
      </c>
      <c r="V13" s="169">
        <v>0</v>
      </c>
      <c r="W13" s="36">
        <v>0.95</v>
      </c>
      <c r="X13" s="169">
        <v>0</v>
      </c>
      <c r="Y13" s="170">
        <f>S13+U13+W13</f>
        <v>2.8499999999999996</v>
      </c>
      <c r="Z13" s="170">
        <f>T13+V13+X13</f>
        <v>0</v>
      </c>
      <c r="AA13" s="36">
        <v>0.95</v>
      </c>
      <c r="AB13" s="169">
        <v>0</v>
      </c>
      <c r="AC13" s="36">
        <v>0.95</v>
      </c>
      <c r="AD13" s="169">
        <v>0</v>
      </c>
      <c r="AE13" s="36">
        <v>0.95</v>
      </c>
      <c r="AF13" s="171">
        <v>0</v>
      </c>
      <c r="AG13" s="170">
        <f>AA13+AC13+AE13</f>
        <v>2.8499999999999996</v>
      </c>
      <c r="AH13" s="170">
        <f>AB13+AD13+AF13</f>
        <v>0</v>
      </c>
      <c r="AI13" s="36">
        <v>0.95</v>
      </c>
      <c r="AJ13" s="169">
        <v>0</v>
      </c>
      <c r="AK13" s="36">
        <v>0.95</v>
      </c>
      <c r="AL13" s="169">
        <v>0</v>
      </c>
      <c r="AM13" s="36">
        <v>0.95</v>
      </c>
      <c r="AN13" s="169">
        <v>0</v>
      </c>
      <c r="AO13" s="170">
        <f>AI13+AK13+AM13</f>
        <v>2.8499999999999996</v>
      </c>
      <c r="AP13" s="170">
        <f>AJ13+AL13+AN13</f>
        <v>0</v>
      </c>
      <c r="AQ13" s="69">
        <f>Q13+Y13+AG13+AO13</f>
        <v>11.399999999999999</v>
      </c>
      <c r="AR13" s="172">
        <f>R13+Z13+AH13+AP13</f>
        <v>0</v>
      </c>
      <c r="AS13" s="173">
        <f t="shared" ref="AS13:AS17" si="0">IF(AND(AR13&gt;0,AQ13&gt;0),AR13/AQ13,0)</f>
        <v>0</v>
      </c>
    </row>
    <row r="14" spans="1:45" ht="128.25" customHeight="1" x14ac:dyDescent="0.25">
      <c r="A14" s="55"/>
      <c r="B14" s="314"/>
      <c r="C14" s="191" t="s">
        <v>342</v>
      </c>
      <c r="D14" s="161">
        <v>0.92</v>
      </c>
      <c r="E14" s="194" t="s">
        <v>343</v>
      </c>
      <c r="F14" s="21" t="s">
        <v>344</v>
      </c>
      <c r="G14" s="221">
        <v>0.87</v>
      </c>
      <c r="H14" s="193" t="s">
        <v>345</v>
      </c>
      <c r="I14" s="24" t="s">
        <v>346</v>
      </c>
      <c r="J14" s="25" t="s">
        <v>341</v>
      </c>
      <c r="K14" s="161">
        <v>0.92</v>
      </c>
      <c r="L14" s="171">
        <v>0</v>
      </c>
      <c r="M14" s="161">
        <v>0.92</v>
      </c>
      <c r="N14" s="171">
        <v>0</v>
      </c>
      <c r="O14" s="161">
        <v>0.92</v>
      </c>
      <c r="P14" s="171">
        <v>0</v>
      </c>
      <c r="Q14" s="170">
        <f t="shared" ref="Q14:R17" si="1">K14+M14+O14</f>
        <v>2.7600000000000002</v>
      </c>
      <c r="R14" s="170">
        <f t="shared" si="1"/>
        <v>0</v>
      </c>
      <c r="S14" s="161">
        <v>0.92</v>
      </c>
      <c r="T14" s="171">
        <v>0</v>
      </c>
      <c r="U14" s="161">
        <v>0.92</v>
      </c>
      <c r="V14" s="171">
        <v>0</v>
      </c>
      <c r="W14" s="161">
        <v>0.92</v>
      </c>
      <c r="X14" s="169">
        <v>0</v>
      </c>
      <c r="Y14" s="170">
        <f t="shared" ref="Y14:Z17" si="2">S14+U14+W14</f>
        <v>2.7600000000000002</v>
      </c>
      <c r="Z14" s="170">
        <f t="shared" si="2"/>
        <v>0</v>
      </c>
      <c r="AA14" s="161">
        <v>0.92</v>
      </c>
      <c r="AB14" s="171">
        <v>0</v>
      </c>
      <c r="AC14" s="161">
        <v>0.92</v>
      </c>
      <c r="AD14" s="171">
        <v>0</v>
      </c>
      <c r="AE14" s="161">
        <v>0.92</v>
      </c>
      <c r="AF14" s="171">
        <v>0</v>
      </c>
      <c r="AG14" s="170">
        <f t="shared" ref="AG14:AH17" si="3">AA14+AC14+AE14</f>
        <v>2.7600000000000002</v>
      </c>
      <c r="AH14" s="170">
        <f t="shared" si="3"/>
        <v>0</v>
      </c>
      <c r="AI14" s="161">
        <v>0.92</v>
      </c>
      <c r="AJ14" s="171">
        <v>0</v>
      </c>
      <c r="AK14" s="161">
        <v>0.92</v>
      </c>
      <c r="AL14" s="171">
        <v>0</v>
      </c>
      <c r="AM14" s="161">
        <v>0.92</v>
      </c>
      <c r="AN14" s="169">
        <v>0</v>
      </c>
      <c r="AO14" s="170">
        <f t="shared" ref="AO14:AP17" si="4">AI14+AK14+AM14</f>
        <v>2.7600000000000002</v>
      </c>
      <c r="AP14" s="170">
        <f t="shared" si="4"/>
        <v>0</v>
      </c>
      <c r="AQ14" s="69">
        <f t="shared" ref="AQ14:AR17" si="5">Q14+Y14+AG14+AO14</f>
        <v>11.040000000000001</v>
      </c>
      <c r="AR14" s="172">
        <f t="shared" si="5"/>
        <v>0</v>
      </c>
      <c r="AS14" s="173">
        <f t="shared" si="0"/>
        <v>0</v>
      </c>
    </row>
    <row r="15" spans="1:45" ht="183" customHeight="1" x14ac:dyDescent="0.25">
      <c r="A15" s="55"/>
      <c r="B15" s="314"/>
      <c r="C15" s="191" t="s">
        <v>347</v>
      </c>
      <c r="D15" s="36">
        <v>0.93</v>
      </c>
      <c r="E15" s="194" t="s">
        <v>348</v>
      </c>
      <c r="F15" s="21" t="s">
        <v>349</v>
      </c>
      <c r="G15" s="221">
        <v>0.9</v>
      </c>
      <c r="H15" s="193" t="s">
        <v>350</v>
      </c>
      <c r="I15" s="195" t="s">
        <v>351</v>
      </c>
      <c r="J15" s="25" t="s">
        <v>341</v>
      </c>
      <c r="K15" s="36">
        <v>0.93</v>
      </c>
      <c r="L15" s="169">
        <v>0</v>
      </c>
      <c r="M15" s="36">
        <v>0.93</v>
      </c>
      <c r="N15" s="169">
        <v>0</v>
      </c>
      <c r="O15" s="36">
        <v>0.93</v>
      </c>
      <c r="P15" s="169">
        <v>0</v>
      </c>
      <c r="Q15" s="170">
        <f t="shared" si="1"/>
        <v>2.79</v>
      </c>
      <c r="R15" s="170">
        <f t="shared" si="1"/>
        <v>0</v>
      </c>
      <c r="S15" s="36">
        <v>0.93</v>
      </c>
      <c r="T15" s="169">
        <v>0</v>
      </c>
      <c r="U15" s="36">
        <v>0.93</v>
      </c>
      <c r="V15" s="169">
        <v>0</v>
      </c>
      <c r="W15" s="36">
        <v>0.93</v>
      </c>
      <c r="X15" s="169">
        <v>0</v>
      </c>
      <c r="Y15" s="170">
        <f t="shared" si="2"/>
        <v>2.79</v>
      </c>
      <c r="Z15" s="170">
        <f t="shared" si="2"/>
        <v>0</v>
      </c>
      <c r="AA15" s="36">
        <v>0.93</v>
      </c>
      <c r="AB15" s="169">
        <v>0</v>
      </c>
      <c r="AC15" s="36">
        <v>0.93</v>
      </c>
      <c r="AD15" s="169">
        <v>0</v>
      </c>
      <c r="AE15" s="36">
        <v>0.93</v>
      </c>
      <c r="AF15" s="171">
        <v>0</v>
      </c>
      <c r="AG15" s="170">
        <f t="shared" si="3"/>
        <v>2.79</v>
      </c>
      <c r="AH15" s="170">
        <f t="shared" si="3"/>
        <v>0</v>
      </c>
      <c r="AI15" s="36">
        <v>0.93</v>
      </c>
      <c r="AJ15" s="169">
        <v>0</v>
      </c>
      <c r="AK15" s="36">
        <v>0.93</v>
      </c>
      <c r="AL15" s="169">
        <v>0</v>
      </c>
      <c r="AM15" s="36">
        <v>0.93</v>
      </c>
      <c r="AN15" s="169">
        <v>0</v>
      </c>
      <c r="AO15" s="170">
        <f t="shared" si="4"/>
        <v>2.79</v>
      </c>
      <c r="AP15" s="170">
        <f t="shared" si="4"/>
        <v>0</v>
      </c>
      <c r="AQ15" s="69">
        <f t="shared" si="5"/>
        <v>11.16</v>
      </c>
      <c r="AR15" s="172">
        <f t="shared" si="5"/>
        <v>0</v>
      </c>
      <c r="AS15" s="173">
        <f t="shared" si="0"/>
        <v>0</v>
      </c>
    </row>
    <row r="16" spans="1:45" ht="180.75" customHeight="1" x14ac:dyDescent="0.25">
      <c r="A16" s="55"/>
      <c r="B16" s="314"/>
      <c r="C16" s="191" t="s">
        <v>352</v>
      </c>
      <c r="D16" s="36">
        <v>0.96</v>
      </c>
      <c r="E16" s="192" t="s">
        <v>353</v>
      </c>
      <c r="F16" s="21" t="s">
        <v>354</v>
      </c>
      <c r="G16" s="221">
        <v>0.93</v>
      </c>
      <c r="H16" s="193" t="s">
        <v>355</v>
      </c>
      <c r="I16" s="195" t="s">
        <v>356</v>
      </c>
      <c r="J16" s="25" t="s">
        <v>341</v>
      </c>
      <c r="K16" s="36">
        <v>0.96</v>
      </c>
      <c r="L16" s="169">
        <v>0</v>
      </c>
      <c r="M16" s="36">
        <v>0.96</v>
      </c>
      <c r="N16" s="169">
        <v>0</v>
      </c>
      <c r="O16" s="36">
        <v>0.96</v>
      </c>
      <c r="P16" s="169">
        <v>0</v>
      </c>
      <c r="Q16" s="178">
        <f t="shared" si="1"/>
        <v>2.88</v>
      </c>
      <c r="R16" s="178">
        <f t="shared" si="1"/>
        <v>0</v>
      </c>
      <c r="S16" s="36">
        <v>0.96</v>
      </c>
      <c r="T16" s="169">
        <v>0</v>
      </c>
      <c r="U16" s="36">
        <v>0.96</v>
      </c>
      <c r="V16" s="169">
        <v>0</v>
      </c>
      <c r="W16" s="36">
        <v>0.96</v>
      </c>
      <c r="X16" s="169">
        <v>0</v>
      </c>
      <c r="Y16" s="178">
        <f t="shared" si="2"/>
        <v>2.88</v>
      </c>
      <c r="Z16" s="178">
        <f t="shared" si="2"/>
        <v>0</v>
      </c>
      <c r="AA16" s="36">
        <v>0.96</v>
      </c>
      <c r="AB16" s="169">
        <v>0</v>
      </c>
      <c r="AC16" s="36">
        <v>0.96</v>
      </c>
      <c r="AD16" s="169">
        <v>0</v>
      </c>
      <c r="AE16" s="36">
        <v>0.96</v>
      </c>
      <c r="AF16" s="171">
        <v>0</v>
      </c>
      <c r="AG16" s="178">
        <f t="shared" si="3"/>
        <v>2.88</v>
      </c>
      <c r="AH16" s="178">
        <f t="shared" si="3"/>
        <v>0</v>
      </c>
      <c r="AI16" s="36">
        <v>0.96</v>
      </c>
      <c r="AJ16" s="169">
        <v>0</v>
      </c>
      <c r="AK16" s="36">
        <v>0.96</v>
      </c>
      <c r="AL16" s="169">
        <v>0</v>
      </c>
      <c r="AM16" s="36">
        <v>0.96</v>
      </c>
      <c r="AN16" s="169">
        <v>0</v>
      </c>
      <c r="AO16" s="178">
        <f t="shared" si="4"/>
        <v>2.88</v>
      </c>
      <c r="AP16" s="178">
        <f t="shared" si="4"/>
        <v>0</v>
      </c>
      <c r="AQ16" s="179">
        <f t="shared" si="5"/>
        <v>11.52</v>
      </c>
      <c r="AR16" s="180">
        <f t="shared" si="5"/>
        <v>0</v>
      </c>
      <c r="AS16" s="173">
        <f t="shared" si="0"/>
        <v>0</v>
      </c>
    </row>
    <row r="17" spans="1:45" ht="156.75" x14ac:dyDescent="0.25">
      <c r="A17" s="55"/>
      <c r="B17" s="315"/>
      <c r="C17" s="191" t="s">
        <v>357</v>
      </c>
      <c r="D17" s="36">
        <v>0.85</v>
      </c>
      <c r="E17" s="192" t="s">
        <v>358</v>
      </c>
      <c r="F17" s="21" t="s">
        <v>359</v>
      </c>
      <c r="G17" s="221">
        <v>0.8</v>
      </c>
      <c r="H17" s="193" t="s">
        <v>360</v>
      </c>
      <c r="I17" s="195" t="s">
        <v>361</v>
      </c>
      <c r="J17" s="25" t="s">
        <v>341</v>
      </c>
      <c r="K17" s="36">
        <v>0.85</v>
      </c>
      <c r="L17" s="169">
        <v>0</v>
      </c>
      <c r="M17" s="36">
        <v>0.85</v>
      </c>
      <c r="N17" s="169">
        <v>0</v>
      </c>
      <c r="O17" s="36">
        <v>0.85</v>
      </c>
      <c r="P17" s="169">
        <v>0</v>
      </c>
      <c r="Q17" s="178">
        <f t="shared" si="1"/>
        <v>2.5499999999999998</v>
      </c>
      <c r="R17" s="178">
        <f t="shared" si="1"/>
        <v>0</v>
      </c>
      <c r="S17" s="36">
        <v>0.85</v>
      </c>
      <c r="T17" s="169">
        <v>0</v>
      </c>
      <c r="U17" s="36">
        <v>0.85</v>
      </c>
      <c r="V17" s="169">
        <v>0</v>
      </c>
      <c r="W17" s="36">
        <v>0.85</v>
      </c>
      <c r="X17" s="169">
        <v>0</v>
      </c>
      <c r="Y17" s="178">
        <f t="shared" si="2"/>
        <v>2.5499999999999998</v>
      </c>
      <c r="Z17" s="178">
        <f t="shared" si="2"/>
        <v>0</v>
      </c>
      <c r="AA17" s="36">
        <v>0.85</v>
      </c>
      <c r="AB17" s="169">
        <v>0</v>
      </c>
      <c r="AC17" s="36">
        <v>0.85</v>
      </c>
      <c r="AD17" s="169">
        <v>0</v>
      </c>
      <c r="AE17" s="36">
        <v>0.85</v>
      </c>
      <c r="AF17" s="171">
        <v>0</v>
      </c>
      <c r="AG17" s="178">
        <f t="shared" si="3"/>
        <v>2.5499999999999998</v>
      </c>
      <c r="AH17" s="178">
        <f t="shared" si="3"/>
        <v>0</v>
      </c>
      <c r="AI17" s="36">
        <v>0.85</v>
      </c>
      <c r="AJ17" s="169">
        <v>0</v>
      </c>
      <c r="AK17" s="36">
        <v>0.85</v>
      </c>
      <c r="AL17" s="169">
        <v>0</v>
      </c>
      <c r="AM17" s="36">
        <v>0.85</v>
      </c>
      <c r="AN17" s="169">
        <v>0</v>
      </c>
      <c r="AO17" s="178">
        <f t="shared" si="4"/>
        <v>2.5499999999999998</v>
      </c>
      <c r="AP17" s="178">
        <f t="shared" si="4"/>
        <v>0</v>
      </c>
      <c r="AQ17" s="179">
        <f t="shared" si="5"/>
        <v>10.199999999999999</v>
      </c>
      <c r="AR17" s="180">
        <f t="shared" si="5"/>
        <v>0</v>
      </c>
      <c r="AS17" s="173">
        <f t="shared" si="0"/>
        <v>0</v>
      </c>
    </row>
    <row r="18" spans="1:45" ht="23.25" x14ac:dyDescent="0.25">
      <c r="B18" s="262" t="s">
        <v>60</v>
      </c>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4"/>
      <c r="AS18" s="41">
        <f>AVERAGE(AS13:AS17)</f>
        <v>0</v>
      </c>
    </row>
    <row r="19" spans="1:45" ht="17.25" x14ac:dyDescent="0.25">
      <c r="B19" s="42"/>
      <c r="C19" s="42"/>
      <c r="D19" s="43"/>
      <c r="E19" s="42"/>
      <c r="F19" s="42"/>
      <c r="G19" s="42"/>
      <c r="H19" s="42"/>
      <c r="I19" s="42"/>
      <c r="J19" s="44"/>
    </row>
    <row r="20" spans="1:45" ht="15.75" x14ac:dyDescent="0.25">
      <c r="B20" s="45" t="s">
        <v>61</v>
      </c>
      <c r="C20" s="265"/>
      <c r="D20" s="266"/>
      <c r="E20" s="266"/>
      <c r="F20" s="266"/>
      <c r="G20" s="266"/>
      <c r="H20" s="266"/>
      <c r="I20" s="266"/>
      <c r="J20" s="267"/>
    </row>
    <row r="21" spans="1:45" ht="17.25" x14ac:dyDescent="0.25">
      <c r="B21" s="42"/>
      <c r="C21" s="268"/>
      <c r="D21" s="268"/>
      <c r="E21" s="268"/>
      <c r="F21" s="268"/>
      <c r="G21" s="268"/>
      <c r="H21" s="268"/>
      <c r="I21" s="268"/>
      <c r="J21" s="268"/>
    </row>
    <row r="22" spans="1:45" ht="17.25" x14ac:dyDescent="0.25">
      <c r="B22" s="46" t="s">
        <v>62</v>
      </c>
      <c r="C22" s="269" t="s">
        <v>362</v>
      </c>
      <c r="D22" s="270"/>
      <c r="E22" s="42"/>
      <c r="F22" s="42"/>
      <c r="G22" s="47" t="s">
        <v>64</v>
      </c>
      <c r="H22" s="271" t="s">
        <v>363</v>
      </c>
      <c r="I22" s="272"/>
      <c r="J22" s="272"/>
    </row>
    <row r="23" spans="1:45" ht="17.25" x14ac:dyDescent="0.25">
      <c r="B23" s="42"/>
      <c r="C23" s="42"/>
      <c r="D23" s="43"/>
      <c r="E23" s="42"/>
      <c r="F23" s="42"/>
      <c r="G23" s="42"/>
      <c r="H23" s="42"/>
      <c r="I23" s="42"/>
      <c r="J23" s="44"/>
    </row>
    <row r="24" spans="1:45" ht="17.25" x14ac:dyDescent="0.25">
      <c r="B24" s="42"/>
      <c r="C24" s="42"/>
      <c r="D24" s="43"/>
      <c r="E24" s="42"/>
      <c r="F24" s="42"/>
      <c r="G24" s="42"/>
      <c r="H24" s="42"/>
      <c r="I24" s="42"/>
      <c r="J24" s="44"/>
    </row>
    <row r="25" spans="1:45" ht="17.25" x14ac:dyDescent="0.25">
      <c r="A25" s="55"/>
      <c r="B25" s="42"/>
      <c r="C25" s="42"/>
      <c r="D25" s="43"/>
      <c r="E25" s="42"/>
      <c r="F25" s="42"/>
      <c r="G25" s="42"/>
      <c r="H25" s="42"/>
      <c r="I25" s="42"/>
      <c r="J25" s="44"/>
    </row>
    <row r="26" spans="1:45" ht="17.25" x14ac:dyDescent="0.25">
      <c r="B26" s="42"/>
      <c r="C26" s="42"/>
      <c r="D26" s="43"/>
      <c r="E26" s="276"/>
      <c r="F26" s="276"/>
      <c r="G26" s="276"/>
      <c r="H26" s="276"/>
      <c r="I26" s="48"/>
      <c r="J26" s="42"/>
    </row>
    <row r="27" spans="1:45" ht="17.25" x14ac:dyDescent="0.25">
      <c r="B27" s="42"/>
      <c r="C27" s="42"/>
      <c r="D27" s="43"/>
      <c r="E27" s="42"/>
      <c r="F27" s="42"/>
      <c r="G27" s="44"/>
      <c r="H27" s="42"/>
      <c r="I27" s="42"/>
      <c r="J27" s="42"/>
    </row>
    <row r="28" spans="1:45" ht="17.25" x14ac:dyDescent="0.25">
      <c r="B28" s="42"/>
      <c r="C28" s="42"/>
      <c r="D28" s="43"/>
      <c r="E28" s="276"/>
      <c r="F28" s="276"/>
      <c r="G28" s="276"/>
      <c r="H28" s="276"/>
      <c r="I28" s="48"/>
      <c r="J28" s="42"/>
    </row>
    <row r="29" spans="1:45" ht="17.25" x14ac:dyDescent="0.25">
      <c r="B29" s="42"/>
      <c r="C29" s="42"/>
      <c r="D29" s="43"/>
      <c r="E29" s="42"/>
      <c r="F29" s="42"/>
      <c r="G29" s="44"/>
      <c r="H29" s="42"/>
      <c r="I29" s="42"/>
      <c r="J29" s="42"/>
    </row>
    <row r="30" spans="1:45" ht="17.25" x14ac:dyDescent="0.25">
      <c r="B30" s="42"/>
      <c r="C30" s="42"/>
      <c r="D30" s="43"/>
      <c r="E30" s="276"/>
      <c r="F30" s="276"/>
      <c r="G30" s="276"/>
      <c r="H30" s="276"/>
      <c r="I30" s="48"/>
      <c r="J30" s="42"/>
    </row>
  </sheetData>
  <mergeCells count="49">
    <mergeCell ref="B13:B17"/>
    <mergeCell ref="E26:H26"/>
    <mergeCell ref="E28:H28"/>
    <mergeCell ref="E30:H30"/>
    <mergeCell ref="AM11:AN11"/>
    <mergeCell ref="AO11:AP11"/>
    <mergeCell ref="B18:AR18"/>
    <mergeCell ref="C20:J20"/>
    <mergeCell ref="C21:J21"/>
    <mergeCell ref="C22:D22"/>
    <mergeCell ref="H22:J22"/>
    <mergeCell ref="AA11:AB11"/>
    <mergeCell ref="AC11:AD11"/>
    <mergeCell ref="AE11:AF11"/>
    <mergeCell ref="AG11:AH11"/>
    <mergeCell ref="AI11:AJ11"/>
    <mergeCell ref="AK11:AL11"/>
    <mergeCell ref="S10:Z10"/>
    <mergeCell ref="AA10:AH10"/>
    <mergeCell ref="AI10:AP10"/>
    <mergeCell ref="K11:L11"/>
    <mergeCell ref="M11:N11"/>
    <mergeCell ref="O11:P11"/>
    <mergeCell ref="Q11:R11"/>
    <mergeCell ref="S11:T11"/>
    <mergeCell ref="U11:V11"/>
    <mergeCell ref="W11:X11"/>
    <mergeCell ref="AQ8:AS8"/>
    <mergeCell ref="B9:B12"/>
    <mergeCell ref="C9:C12"/>
    <mergeCell ref="D9:D12"/>
    <mergeCell ref="E9:E12"/>
    <mergeCell ref="F9:F12"/>
    <mergeCell ref="G9:G12"/>
    <mergeCell ref="H9:H12"/>
    <mergeCell ref="I9:I12"/>
    <mergeCell ref="J9:J12"/>
    <mergeCell ref="Y11:Z11"/>
    <mergeCell ref="K9:AP9"/>
    <mergeCell ref="AQ9:AQ12"/>
    <mergeCell ref="AR9:AR12"/>
    <mergeCell ref="AS9:AS12"/>
    <mergeCell ref="K10:R10"/>
    <mergeCell ref="AR7:AS7"/>
    <mergeCell ref="B2:B6"/>
    <mergeCell ref="C2:AQ6"/>
    <mergeCell ref="AR2:AS2"/>
    <mergeCell ref="AR5:AS5"/>
    <mergeCell ref="AR6:AS6"/>
  </mergeCells>
  <conditionalFormatting sqref="AS13">
    <cfRule type="cellIs" dxfId="50" priority="4" operator="between">
      <formula>0.7</formula>
      <formula>1</formula>
    </cfRule>
    <cfRule type="cellIs" dxfId="49" priority="5" operator="between">
      <formula>0.51</formula>
      <formula>0.69</formula>
    </cfRule>
    <cfRule type="cellIs" dxfId="48" priority="6" operator="between">
      <formula>0</formula>
      <formula>0.5</formula>
    </cfRule>
  </conditionalFormatting>
  <conditionalFormatting sqref="AS14:AS17">
    <cfRule type="cellIs" dxfId="47" priority="1" operator="between">
      <formula>0.7</formula>
      <formula>1</formula>
    </cfRule>
    <cfRule type="cellIs" dxfId="46" priority="2" operator="between">
      <formula>0.51</formula>
      <formula>0.69</formula>
    </cfRule>
    <cfRule type="cellIs" dxfId="45" priority="3" operator="between">
      <formula>0</formula>
      <formula>0.5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01 DIRECCIÒN POA 2018</vt:lpstr>
      <vt:lpstr>COD 02 INVES POA 2018</vt:lpstr>
      <vt:lpstr>COD 03 TIC POA 2018</vt:lpstr>
      <vt:lpstr>COD 04 COMU  POA 2018</vt:lpstr>
      <vt:lpstr>COD 05 PROM IV POA 2018</vt:lpstr>
      <vt:lpstr>COD 06 PREVEN POA 2018</vt:lpstr>
      <vt:lpstr>COD 07 DISCI POA 2018</vt:lpstr>
      <vt:lpstr>COD 08 TALENTO POA 2018</vt:lpstr>
      <vt:lpstr>COD 09 G ADMINTIVA POA 2018</vt:lpstr>
      <vt:lpstr>COD 10 FINAN POA 2018</vt:lpstr>
      <vt:lpstr>COD 11 G CONTA POA 2018</vt:lpstr>
      <vt:lpstr>COD 12 G DOCU POA 2018</vt:lpstr>
      <vt:lpstr>COD 13 G JUR POA 2018</vt:lpstr>
      <vt:lpstr>COD14 CONTROL  G. POA 2018</vt:lpstr>
      <vt:lpstr>COD 15 DISC INTER POA 2018</vt:lpstr>
      <vt:lpstr>COD 16 EVAL POA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Diana Carolina Moreno Orduna</cp:lastModifiedBy>
  <dcterms:created xsi:type="dcterms:W3CDTF">2018-01-19T01:38:24Z</dcterms:created>
  <dcterms:modified xsi:type="dcterms:W3CDTF">2018-01-25T16:59:42Z</dcterms:modified>
</cp:coreProperties>
</file>