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ycadavid\Documents\Requerimientos TICS\Intranet\2024\MAYO\"/>
    </mc:Choice>
  </mc:AlternateContent>
  <xr:revisionPtr revIDLastSave="0" documentId="13_ncr:1_{B5BCB0DD-8217-4BC2-B4B3-240FC55EF315}" xr6:coauthVersionLast="41" xr6:coauthVersionMax="41" xr10:uidLastSave="{00000000-0000-0000-0000-000000000000}"/>
  <bookViews>
    <workbookView xWindow="-120" yWindow="-120" windowWidth="20730" windowHeight="11160" tabRatio="825" xr2:uid="{00000000-000D-0000-FFFF-FFFF00000000}"/>
  </bookViews>
  <sheets>
    <sheet name="SERVICIOS" sheetId="3" r:id="rId1"/>
    <sheet name="INTERNOS" sheetId="4" r:id="rId2"/>
    <sheet name="PROVEEDORES" sheetId="5" r:id="rId3"/>
    <sheet name="RESUMEN (Pág 2 de 3)" sheetId="14" r:id="rId4"/>
    <sheet name="INSTRUCCIONES (Pág 3 de 3)" sheetId="10" r:id="rId5"/>
    <sheet name="PIGA 200 MATRIZ DE ASPECTOS ..." sheetId="12" state="hidden" r:id="rId6"/>
    <sheet name="Hoja2" sheetId="9" state="hidden" r:id="rId7"/>
  </sheets>
  <definedNames>
    <definedName name="_xlnm._FilterDatabase" localSheetId="1" hidden="1">INTERNOS!$B$9:$AI$55</definedName>
    <definedName name="_xlnm._FilterDatabase" localSheetId="5" hidden="1">'PIGA 200 MATRIZ DE ASPECTOS ...'!$A$10:$Z$10</definedName>
    <definedName name="_xlnm._FilterDatabase" localSheetId="2" hidden="1">PROVEEDORES!$B$10:$Y$48</definedName>
    <definedName name="_xlnm._FilterDatabase" localSheetId="0" hidden="1">SERVICIOS!$B$9:$X$127</definedName>
    <definedName name="_xlnm.Print_Area" localSheetId="3">'RESUMEN (Pág 2 de 3)'!$A$1:$K$43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4" i="5" l="1"/>
  <c r="T41" i="5"/>
  <c r="T18" i="5"/>
  <c r="T17" i="5"/>
  <c r="T43" i="5"/>
  <c r="U99" i="12"/>
  <c r="U98" i="12"/>
  <c r="U97" i="12"/>
  <c r="T121" i="3"/>
  <c r="T113" i="3"/>
  <c r="T105" i="3"/>
  <c r="T97" i="3"/>
  <c r="T89" i="3"/>
  <c r="T81" i="3"/>
  <c r="T73" i="3"/>
  <c r="T65" i="3"/>
  <c r="T58" i="3"/>
  <c r="T51" i="3"/>
  <c r="T44" i="3"/>
  <c r="T36" i="3"/>
  <c r="T28" i="3"/>
  <c r="T20" i="3"/>
  <c r="T12" i="3"/>
  <c r="T50" i="4"/>
  <c r="T49" i="4"/>
  <c r="T33" i="4"/>
  <c r="T27" i="4"/>
  <c r="T16" i="4"/>
  <c r="T42" i="5"/>
  <c r="U20" i="12"/>
  <c r="U19" i="12"/>
  <c r="U124" i="12"/>
  <c r="U108" i="12"/>
  <c r="U107" i="12"/>
  <c r="U106" i="12"/>
  <c r="U105" i="12"/>
  <c r="U104" i="12"/>
  <c r="U92" i="12"/>
  <c r="U91" i="12"/>
  <c r="U90" i="12"/>
  <c r="U89" i="12"/>
  <c r="U88" i="12"/>
  <c r="U87" i="12"/>
  <c r="U82" i="12"/>
  <c r="U77" i="12"/>
  <c r="U76" i="12"/>
  <c r="U71" i="12"/>
  <c r="U70" i="12"/>
  <c r="U65" i="12"/>
  <c r="U50" i="12"/>
  <c r="U45" i="12"/>
  <c r="U40" i="12"/>
  <c r="U35" i="12"/>
  <c r="U34" i="12"/>
  <c r="U33" i="12"/>
  <c r="U28" i="12"/>
  <c r="U27" i="12"/>
  <c r="U26" i="12"/>
  <c r="U25" i="12"/>
  <c r="U14" i="12"/>
  <c r="U13" i="12"/>
  <c r="U12" i="12"/>
  <c r="U11" i="12"/>
  <c r="T102" i="3"/>
  <c r="T86" i="3"/>
  <c r="T55" i="4"/>
  <c r="T54" i="4"/>
  <c r="T40" i="5"/>
  <c r="T28" i="5"/>
  <c r="T127" i="3"/>
  <c r="T119" i="3"/>
  <c r="T111" i="3"/>
  <c r="T103" i="3"/>
  <c r="T95" i="3"/>
  <c r="T87" i="3"/>
  <c r="T79" i="3"/>
  <c r="T70" i="3"/>
  <c r="T63" i="3"/>
  <c r="T56" i="3"/>
  <c r="T49" i="3"/>
  <c r="T41" i="3"/>
  <c r="T33" i="3"/>
  <c r="T25" i="3"/>
  <c r="T17" i="3"/>
  <c r="T35" i="4"/>
  <c r="T17" i="4"/>
  <c r="T120" i="3"/>
  <c r="T112" i="3"/>
  <c r="T104" i="3"/>
  <c r="T96" i="3"/>
  <c r="T88" i="3"/>
  <c r="T80" i="3"/>
  <c r="T72" i="3"/>
  <c r="T64" i="3"/>
  <c r="T57" i="3"/>
  <c r="T50" i="3"/>
  <c r="T43" i="3"/>
  <c r="T35" i="3"/>
  <c r="T27" i="3"/>
  <c r="T19" i="3"/>
  <c r="T11" i="3"/>
  <c r="T32" i="4"/>
</calcChain>
</file>

<file path=xl/sharedStrings.xml><?xml version="1.0" encoding="utf-8"?>
<sst xmlns="http://schemas.openxmlformats.org/spreadsheetml/2006/main" count="5025" uniqueCount="516">
  <si>
    <t>Tipo Informe</t>
  </si>
  <si>
    <t>(PIGA)PLANIFICACIÓN 242</t>
  </si>
  <si>
    <t>Formulario</t>
  </si>
  <si>
    <t>Moneda Informe</t>
  </si>
  <si>
    <t>Entidad</t>
  </si>
  <si>
    <t>Fecha</t>
  </si>
  <si>
    <t>Periodicidad</t>
  </si>
  <si>
    <t>INTERMEDIO</t>
  </si>
  <si>
    <t>[1]</t>
  </si>
  <si>
    <t>OBSERVACIONES</t>
  </si>
  <si>
    <t>FILA_1</t>
  </si>
  <si>
    <t/>
  </si>
  <si>
    <t>1 SI</t>
  </si>
  <si>
    <t>FILA_2</t>
  </si>
  <si>
    <t>FILA_3</t>
  </si>
  <si>
    <t>N/A</t>
  </si>
  <si>
    <t>FILA_4</t>
  </si>
  <si>
    <t>1 AIRE</t>
  </si>
  <si>
    <t>Certificación de emisiones contaminantes de fuentes móviles con motor a gasolina</t>
  </si>
  <si>
    <t>FILA_5</t>
  </si>
  <si>
    <t>FILA_6</t>
  </si>
  <si>
    <t>2 AGUA</t>
  </si>
  <si>
    <t>0 NO</t>
  </si>
  <si>
    <t>3 SUELO</t>
  </si>
  <si>
    <t>PIGA 200/MATRIZ DE ASPECTOS AMBIENTALES</t>
  </si>
  <si>
    <t>0 GENERACIÓN DE RESIDUOS APROVECHABLES (PAPEL, CARTÓN, PLÁSTICO, METAL, VIDRIO, ORGANICOS)</t>
  </si>
  <si>
    <t>Aplica / No Aplica</t>
  </si>
  <si>
    <t>PROCESO</t>
  </si>
  <si>
    <t>NUMERAL DE LA(S) SEDE(S) QUE REPORTA</t>
  </si>
  <si>
    <t>ACTIVIDAD ASOCIADA AL ASPECTO</t>
  </si>
  <si>
    <t>REGULARIDAD</t>
  </si>
  <si>
    <t>ASPECTO AMBIENTAL ASOCIADO</t>
  </si>
  <si>
    <t>ASPECTO AMBIENTAL ASOCIADO (OTROS)</t>
  </si>
  <si>
    <t>IMPACTO AMBIENTAL</t>
  </si>
  <si>
    <t>IMPACTO AMBIENTAL (OTROS)</t>
  </si>
  <si>
    <t>RECURSO AFECTADO</t>
  </si>
  <si>
    <t>TIPO DE IMPACTO (Signo)</t>
  </si>
  <si>
    <t>ALCANCE (Calificación)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</si>
  <si>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</si>
  <si>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</si>
  <si>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</si>
  <si>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</si>
  <si>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</si>
  <si>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</si>
  <si>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</si>
  <si>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</si>
  <si>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</si>
  <si>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INSTRUMENTO DE PLANEACIÓN RELACIONADO</t>
  </si>
  <si>
    <t>CONTROL OPERACIONAL</t>
  </si>
  <si>
    <t>1 Aplica</t>
  </si>
  <si>
    <t>Misionales y de Apoyo</t>
  </si>
  <si>
    <t>Generación de documentos de oficina(Elaboración de informes y demás papelería)</t>
  </si>
  <si>
    <t>1 NORMAL: RECURRENTE O FRECUENTE</t>
  </si>
  <si>
    <t>GENERACION DE RESIDUOS APROVECHABLES (PAPEL, CARTON, PLASTICO, METAL, VIDRIO, ORGANICOS)</t>
  </si>
  <si>
    <t>8 REDUCCIÓN DE AFECTACIÓN AL AMBIENTE</t>
  </si>
  <si>
    <t>6 AGUA Y SUELO</t>
  </si>
  <si>
    <t>NA</t>
  </si>
  <si>
    <t>2 NEGATIVO (-)</t>
  </si>
  <si>
    <t xml:space="preserve">5 5:(LOCAL): Trasciende los límites del área de influencia. </t>
  </si>
  <si>
    <t>5 5:(MEDIA) Existe una posibilidad media que suceda.</t>
  </si>
  <si>
    <t xml:space="preserve">5 5:(TEMPORAL)  Alteración del recurso durante un lapso de tiempo moderado. </t>
  </si>
  <si>
    <t>5 5:(RECUPERABLE): Se puede disminuir el efecto a traves de medidas de control hasta un estandar determinado</t>
  </si>
  <si>
    <t>5 5:(MODERADA) Alteración moderada del recurso. Tiene un potencial de riesgo medio sobre el ambiente.</t>
  </si>
  <si>
    <t>10 10: Tiene normatividad ambiental aplicable</t>
  </si>
  <si>
    <t>Decreto 400 de 2004</t>
  </si>
  <si>
    <t>SIGNIFICATIVO</t>
  </si>
  <si>
    <t>3 PIGA</t>
  </si>
  <si>
    <t>Empaques y embalajes de productos comprados</t>
  </si>
  <si>
    <t>Eventos y capacitaciones</t>
  </si>
  <si>
    <t>Funcionamiento de las cafeterías</t>
  </si>
  <si>
    <t>[2]</t>
  </si>
  <si>
    <t>0 GENERACIÓN DE RESIDUOS NO APROVECHABLES</t>
  </si>
  <si>
    <t>Funcionamientos de cafetería y servicios sanitarios</t>
  </si>
  <si>
    <t>GENERACION DE RESIDUOS NO APROVECHABLES</t>
  </si>
  <si>
    <t>4 CONTAMINACIÓN DEL RECURSO SUELO</t>
  </si>
  <si>
    <t>1 1:(BAJA) Alteración mínima del recurso. Existe bajo potencial de riesgo sobre el ambiente.</t>
  </si>
  <si>
    <t>Decreto 2981 de 2013 y Acuerdo 114 de 2003</t>
  </si>
  <si>
    <t>NO SIGNIFICATIVO</t>
  </si>
  <si>
    <t>[3]</t>
  </si>
  <si>
    <t>0 GENERACIÓN DE RESIDUOS PELIGROSOS (DIFERENTES A ACEITES USADOS Y HOSPITALARIOS)</t>
  </si>
  <si>
    <t>Cambio de toners o cartuchos o mantenimiento de impresoras y fotocopiadoras</t>
  </si>
  <si>
    <t>GENERACION DE RESIDUOS PELIGROSOS(DIFERENTES A ACEITES USADOS Y HOSPITALARIOS.)</t>
  </si>
  <si>
    <t>7 TODOS</t>
  </si>
  <si>
    <t>1 1:(BAJA)  Existe una posibilidad muy remota de que suceda</t>
  </si>
  <si>
    <t>10 10:(PERMANENTE) Alteración del recurso permanente en el tiempo.</t>
  </si>
  <si>
    <t>Decreto 1076 de 2015 Título 6 Residuos Peligrosos</t>
  </si>
  <si>
    <t>Cambio de luminarias por terminación de vida útil o daño</t>
  </si>
  <si>
    <t>Terminación vida útil o daño de Aparatos Eléctricos y Electrónicos</t>
  </si>
  <si>
    <t>Envases vacíos de productos de aseo (con características de peligrosidad)</t>
  </si>
  <si>
    <t>[4]</t>
  </si>
  <si>
    <t>0 GENERACION DE RESIDUOS PELIGROSOS ( ACEITES USADOS)</t>
  </si>
  <si>
    <t>Mantenimiento de vehículos</t>
  </si>
  <si>
    <t>2 ANORMAL: POCO FRECUENTE</t>
  </si>
  <si>
    <t>GENERACION DE RESIDUOS PELIGROSOS (ACEITES USADOS)</t>
  </si>
  <si>
    <t>1 1:(PUNTUAL): El Impacto queda confinado dentro del área donde se genera.</t>
  </si>
  <si>
    <t>Mantenimiento Planta Eléctrica</t>
  </si>
  <si>
    <t>Mantenimiento de ascensores</t>
  </si>
  <si>
    <t>[5]</t>
  </si>
  <si>
    <t>0 GENERACION DE RESIDUOS PELIGROSOS (HOSPITALARIOS)</t>
  </si>
  <si>
    <t>Gestión del Talento Humano</t>
  </si>
  <si>
    <t>Funcionamiento de consultorio medico</t>
  </si>
  <si>
    <t>GENERACION DE RESIDUOS PELIGROSOS (HOSPITALARIOS)</t>
  </si>
  <si>
    <t>18 SOBREPRESIÓN DEL RELLENO SANITARIO</t>
  </si>
  <si>
    <t>Decreto 780 de 2016 Título 10</t>
  </si>
  <si>
    <t>Plan de Gestión Integral de Residuos Peligrosos.</t>
  </si>
  <si>
    <t>[6]</t>
  </si>
  <si>
    <t>0 GENERACIÓN DE RESIDUOS DE MANEJO ESPECIAL (RESIDUOS CONSTRUCCIONES Y DEMOLICIONES -RCD)</t>
  </si>
  <si>
    <t>GENERACION DE RESIDUOS DE MANEJO ESPECIAL(RESIDUOS CONSTRUCCIONES Y DEMOLICIONES -RCD)</t>
  </si>
  <si>
    <t>1 1:(REVERSIBLE): Puede eliminarse el efecto por medio de actividades humanas tendientes a restablecer las condiciones originales del recurso</t>
  </si>
  <si>
    <t>Resolución 472 de 2017</t>
  </si>
  <si>
    <t>Certificados de disposición final, registro y reporte de escombros a la SDA.</t>
  </si>
  <si>
    <t>[7]</t>
  </si>
  <si>
    <t>0  GENERACIÓN DE RESIDUOS DE MANEJO ESPECIAL (LLANTAS)</t>
  </si>
  <si>
    <t>GENERACION DE RESIDUOS DE MANEJO ESPECIAL(LLANTAS)</t>
  </si>
  <si>
    <t>Decreto 442 DE 2015</t>
  </si>
  <si>
    <t>[8]</t>
  </si>
  <si>
    <t>0 GENERACIÓN DE RESIDUOS DE MANEJO ESPECIAL (COLCHONES)</t>
  </si>
  <si>
    <t>2 No Aplica</t>
  </si>
  <si>
    <t>GENERACION DE RESIDUOS DE MANEJO ESPECIAL (COLCHONES)</t>
  </si>
  <si>
    <t>1 1:(BREVE): Alteración del recurso durante un lapso de tiempo muy pequeño.</t>
  </si>
  <si>
    <t>1 1: No tiene normatividad ambiental aplicable</t>
  </si>
  <si>
    <t>[9]</t>
  </si>
  <si>
    <t>0 GENERACIÓN DE EMISIONES ATMOSFÉRICAS POR FUENTES FIJAS</t>
  </si>
  <si>
    <t>GENERACION DE EMISIONES ATMOSFERICAS POR FUENTES FIJAS</t>
  </si>
  <si>
    <t>3 CONTAMINACIÓN AL RECURSO AIRE</t>
  </si>
  <si>
    <t>[10]</t>
  </si>
  <si>
    <t>0 GENERACIÓN DE EMISIONES ATMOSFÉRICAS POR FUENTES MOVILES</t>
  </si>
  <si>
    <t>Transporte de funcionarios(as) a las sedes y donde se requiera en aras del cumplimiento misional de la Entidad.</t>
  </si>
  <si>
    <t>GENERACION DE EMISIONES ATMOSFERICAS POR FUENTES MOVILES</t>
  </si>
  <si>
    <t>Resolución 3002 de 1991, Resolución 1969 de 1992, Resolución 910 de 2008</t>
  </si>
  <si>
    <t>[11]</t>
  </si>
  <si>
    <t>0 CONSUMO DE COMBUSTIBLES</t>
  </si>
  <si>
    <t>CONSUMO DE COMBUSTIBLES</t>
  </si>
  <si>
    <t>1 AGOTAMIENTO DE LOS RECURSOS NATURALES</t>
  </si>
  <si>
    <t>Funcionamiento planta de energía</t>
  </si>
  <si>
    <t>Resolución 909 de 2008</t>
  </si>
  <si>
    <t>[12]</t>
  </si>
  <si>
    <t>0  GENERACIÓN DE RUIDO</t>
  </si>
  <si>
    <t>Misionales y de apoyo</t>
  </si>
  <si>
    <t>Eventos y promoción de campañas</t>
  </si>
  <si>
    <t>GENERACION DE RUIDO</t>
  </si>
  <si>
    <t>10 10:(IRRECUPERABLE/IRREVERSIBLE): El / los recursos afectados no retornan a las condiciones originales a traves de ningun medio. 10 (Cuando el impacto es positivo se considera una importancia alta)</t>
  </si>
  <si>
    <t>Resolución 627 de 2006</t>
  </si>
  <si>
    <t>Situaciones de emergencia</t>
  </si>
  <si>
    <t>[13]</t>
  </si>
  <si>
    <t>0 USO DE PUBLICIDAD EXTERIOR VISUAL</t>
  </si>
  <si>
    <t>Letrero institucional en sedes de la Entidad</t>
  </si>
  <si>
    <t>USO DE PUBLICIDAD EXTERIOR VISUAL</t>
  </si>
  <si>
    <t>19 OTROS</t>
  </si>
  <si>
    <t>CONTAMINACIÓN VISUAL</t>
  </si>
  <si>
    <t>10 10:(ALTA) Es muy posible que suceda en cualquier momento.</t>
  </si>
  <si>
    <t>Decreto 189 de 2011, Resolución 931 de 2008</t>
  </si>
  <si>
    <t>Permiso emitido por la Secretaria Distrital de Ambiente.</t>
  </si>
  <si>
    <t>[14]</t>
  </si>
  <si>
    <t>0 CONSUMO DE AGUA</t>
  </si>
  <si>
    <t>Limpieza de instalaciones</t>
  </si>
  <si>
    <t>CONSUMO DE AGUA</t>
  </si>
  <si>
    <t>10 10:(REGIONAL): Tiene consecuencias a nivel regional o trasciende los límites del Distrito..</t>
  </si>
  <si>
    <t>Ley 373 de 1997</t>
  </si>
  <si>
    <t>Uso de servicios sanitarios</t>
  </si>
  <si>
    <t>Consumo administrativo</t>
  </si>
  <si>
    <t>Lavado de baños y pisos</t>
  </si>
  <si>
    <t>Apoyo</t>
  </si>
  <si>
    <t>Lavado de tanques de agua</t>
  </si>
  <si>
    <t>Riego de jardines</t>
  </si>
  <si>
    <t>[15]</t>
  </si>
  <si>
    <t>0 CONSUMO DE ENERGÍA ELÉCTRICA</t>
  </si>
  <si>
    <t>Iluminación en las dependencias.</t>
  </si>
  <si>
    <t>CONSUMO DE ENERGIA ELECTRICA</t>
  </si>
  <si>
    <t>Decreto 3450 DE 2008</t>
  </si>
  <si>
    <t>Se procurará aprovechar al máximo la luz natural, evitando en lo posible la utilización  de luz artificial. Se instalan lámparas de bajo consumo para la iluminación de las instalaciones. Se llevará un control mensual de los consumos de energía eléctrica, mediante la revisión de las facturas y registro de los datos de consumo.</t>
  </si>
  <si>
    <t>Uso de ascensores</t>
  </si>
  <si>
    <t>Programa de uso eficiente de la energía</t>
  </si>
  <si>
    <t>consumo por equipos electrónicos</t>
  </si>
  <si>
    <t>[16]</t>
  </si>
  <si>
    <t>0 VERTIMIENTOS DOMESTICOS CON DESCARGAS EN EL ALCANTARILLADO</t>
  </si>
  <si>
    <t>Limpieza de instalaciones y uso de servicios sanitarios</t>
  </si>
  <si>
    <t>VERTIMENTOS DOMESTICOS CON DESCRAGAS EN EL ALCANTARILLADO</t>
  </si>
  <si>
    <t>2 CONTAMINACIÓN DEL RECURSO AGUA</t>
  </si>
  <si>
    <t>Resolución 3957 de 2009</t>
  </si>
  <si>
    <t>[17]</t>
  </si>
  <si>
    <t>0 VERTIMIENTOS DOMESTICOS CON DESCARGAS EN FUENTES HÍDRICAS SUPERFICIALES O EL SUELO</t>
  </si>
  <si>
    <t>VERTIMENTOS DOMESTICOS CON DESCARGAS EN FUENTES HIDRICAS SUPERFICIALES O EL SUELO</t>
  </si>
  <si>
    <t>[18]</t>
  </si>
  <si>
    <t>0 VERTIMIENTOS NO DOMESTICOS CON DESCARGA AL ALCANTARILLADO</t>
  </si>
  <si>
    <t>VERTIMENTOS NO DOMESTICOS CON DESCARGA AL ALCANTARILLADO</t>
  </si>
  <si>
    <t>[19]</t>
  </si>
  <si>
    <t>0 OTROS ASPECTOS AMBIENTALES ASOCIADOS</t>
  </si>
  <si>
    <t>Educación ambiental</t>
  </si>
  <si>
    <t>OTROS ASPECTOS AMBIENTALES ASOCIADOS</t>
  </si>
  <si>
    <t>1 POSITIVO (+)</t>
  </si>
  <si>
    <t>Implementación de acciones o prácticas ambientalmente sostenibles</t>
  </si>
  <si>
    <t>Criterios ambientales para la adquisición de insumos y materiales</t>
  </si>
  <si>
    <t>1 PACA</t>
  </si>
  <si>
    <t>2 PAL</t>
  </si>
  <si>
    <t>3 EMERGENCIA: DE FORMA IMPREDECIBLE</t>
  </si>
  <si>
    <t xml:space="preserve">10 10:(ALTA) Alteración significativa al recurso. Tiene efectos importantes sobre el ambiente.  </t>
  </si>
  <si>
    <t>4 FLORA Y FAUNA</t>
  </si>
  <si>
    <t>4 PIRE</t>
  </si>
  <si>
    <t>5 CONTAMINACIÓN ELECTROMAGNÉTICA</t>
  </si>
  <si>
    <t>5 OTRO</t>
  </si>
  <si>
    <t>6 GENERACIÓN DE MATERIAS PRIMAS</t>
  </si>
  <si>
    <t>6 NINGUNO</t>
  </si>
  <si>
    <t>7 REDUCCIÓN DE CONSUMO DE ENERGÍA PARA PRODUCCIÓN</t>
  </si>
  <si>
    <t>9 REDUCCIÓN DE LA AFECTACIÓN AL AMBIENTE EN LA PRODUCCIÓN</t>
  </si>
  <si>
    <t>10 REDUCCIÓN DE LA AFECTACIÓN AL AMBIENTE POR PRESTACIÓN DE UN SERVICIO</t>
  </si>
  <si>
    <t>11 AFECTACIÓN A LA FAUNA</t>
  </si>
  <si>
    <t>12 AFECTACIÓN A LA FLORA</t>
  </si>
  <si>
    <t>13 AFECTACIÓN A LA SALUD HUMANA</t>
  </si>
  <si>
    <t>14 PERDIDA DE LA BIODIVERSIDAD</t>
  </si>
  <si>
    <t>15 ALTERACIÓN DEL AMBIENTE DE TRABAJO</t>
  </si>
  <si>
    <t>16 GENERACIÓN DE CONCIENCIA AMBIENTAL</t>
  </si>
  <si>
    <t>17 CONSERVACIÓN DE FLORA Y FAUNA</t>
  </si>
  <si>
    <t>SERVICIO/ ACTIVIDAD</t>
  </si>
  <si>
    <t>ASPECTO AMBIENTAL</t>
  </si>
  <si>
    <t>Toma de declaración a víctimas del conflicto armado</t>
  </si>
  <si>
    <t>TIPO DE ATENCIÓN</t>
  </si>
  <si>
    <t>UBICACIÓN/ DEPENDENCIA</t>
  </si>
  <si>
    <t>Reconocimiento e Inscripción de Veedurías Ciudadanas y Redes de Veedurías Ciudadanas</t>
  </si>
  <si>
    <t>Orientación y Asistencia a las Personas Bajo Canales no Presenciales</t>
  </si>
  <si>
    <t>Personería Delegada para Orientación y Asistencia a las Personas.</t>
  </si>
  <si>
    <t>Orientaciones a las Personas</t>
  </si>
  <si>
    <t>Servicio Presencial y No presencial (telefónico, virtual)</t>
  </si>
  <si>
    <t>Orientación en Derechos Humanos</t>
  </si>
  <si>
    <t>*Centro de Atención a la Comunidad de la Personería de Bogotá, D. C
*Personería Delegada para la Defensa de los Derechos Humanos</t>
  </si>
  <si>
    <t>*Centro de Atención a la Comunidad de la Personería de Bogotá, D. C
*Personería Delegada para Asuntos Policivos y Civiles</t>
  </si>
  <si>
    <t>*Centro de Atención a la Comunidad de la Personería de Bogotá, D. C
*Personería Delegada para Orientación y Asistencia a las Personas.</t>
  </si>
  <si>
    <t>*Personería Delegada para la Protección de Víctimas del Conflicto Armado Interno, Personerías Locales.
*Centro de Atención a la Comunidad de la Personería de Bogotá, D. C</t>
  </si>
  <si>
    <t>Orientación en Asuntos Penales</t>
  </si>
  <si>
    <t>*Centro de Atención a la Comunidad de la Personería de Bogotá, D. C
*Personerías Delegadas en Asuntos Penales I y II.</t>
  </si>
  <si>
    <t>*Orientación (Asuntos Civiles)
*Orientación en Contravenciones de la Secretaria de
Movilidad
*Orientación (Procesos Policivos)</t>
  </si>
  <si>
    <t>Orientación Psicosocial a las Víctimas del Conflicto
Armado Interno.</t>
  </si>
  <si>
    <t>Trámites/ Servicios Presenciales de la Personería de Bogotá, D. C</t>
  </si>
  <si>
    <t>*Centro de Atención a la Comunidad de la Personería de Bogotá, D. C
*Personería Delegada para la Protección de Víctimas del Conflicto Armado Interno, Personerías Locales.</t>
  </si>
  <si>
    <t>*Centro de Atención a la Comunidad de la Personería de Bogotá, D. C</t>
  </si>
  <si>
    <t>Orientación – Traslados por no Competencia</t>
  </si>
  <si>
    <t>Orientación en Conciliaciones</t>
  </si>
  <si>
    <t>*Dirección de Conciliación y Mecanismos Alternativos de Solución de Conflictos
*Centro de Atención a la Comunidad de la Personería de Bogotá, D. C</t>
  </si>
  <si>
    <t>Orientación y Asistencia (Protección de Derechos del Consumidor)</t>
  </si>
  <si>
    <t>*Centro de Atención a la Comunidad de la Personería de Bogotá, D. C
*Personería Delegada para la Defensa y Protección de los Derechos del Consumidor.
*Personerías Locales</t>
  </si>
  <si>
    <t>Asistencia para la Protección de Víctimas del Conflicto Armado Interno</t>
  </si>
  <si>
    <t>*Personería Delegada para la Protección de Víctimas del Conflicto Armado
*Centro de Atención a la Comunidad de la Personería de Bogotá, D. C</t>
  </si>
  <si>
    <t>*Centro de Atención a la Comunidad de la Personería de Bogotá, D. C
*Personería Delegada para la Familia y Sujetos de Especial Protección Constitucional.</t>
  </si>
  <si>
    <t>Orientación en Violencia Intrafamiliar y  Garantía y Defensa de los Derechos de Personas de Especial Protección Constitucional.</t>
  </si>
  <si>
    <t>Audiencias de Conciliación</t>
  </si>
  <si>
    <t>*Centro de Atención a la Comunidad de la Personería de Bogotá, D. C
*Dirección de Conciliación y Mecanismos Alternativos de Solución de Conflictos</t>
  </si>
  <si>
    <t>NO APLICA</t>
  </si>
  <si>
    <t>Mantenimiento Locativo</t>
  </si>
  <si>
    <t>Aseo y desinfección de instalaciones/ oficinas</t>
  </si>
  <si>
    <t>Eventos/ capacitaciones</t>
  </si>
  <si>
    <t>ETAPA CICLO DE VIDA</t>
  </si>
  <si>
    <t>Toda la entidad</t>
  </si>
  <si>
    <t>Sede Central (Edificio Antiguo y Nuevo)</t>
  </si>
  <si>
    <t>Sede Central (Edificio Antiguo)</t>
  </si>
  <si>
    <t>Todas las sedes</t>
  </si>
  <si>
    <t>Corte de energía</t>
  </si>
  <si>
    <t>Operación: Utilización de pinturas, solventes, barnices. etc.</t>
  </si>
  <si>
    <t>Disposición final</t>
  </si>
  <si>
    <t>Generación de residuos peligrosos (diferentes a aceites usados y hospitalarios)</t>
  </si>
  <si>
    <t>Contaminación del recurso suelo</t>
  </si>
  <si>
    <t>*Sede Central (Edificio Antiguo y Nuevo)
*Centro de Atención a la Comunidad de la Personería de Bogotá, D. C</t>
  </si>
  <si>
    <t>Operación: Utilización de aceites lubricantes</t>
  </si>
  <si>
    <t>Generación de residuos peligrosos (aceites usados)</t>
  </si>
  <si>
    <t>Mantenimiento Ascensores</t>
  </si>
  <si>
    <t>Operación: Utilización de aceites lubricantes/ cambio de aceite</t>
  </si>
  <si>
    <t>Contaminación al recurso aire</t>
  </si>
  <si>
    <t>Generación de emisiones atmosféricas por fuentes móviles</t>
  </si>
  <si>
    <t>Consumo de combustibles</t>
  </si>
  <si>
    <t>Agotamiento de los recursos naturales</t>
  </si>
  <si>
    <t>Operación: Utilización de productos químicos no biodegradables</t>
  </si>
  <si>
    <t>Operación: Limpieza y desinfección</t>
  </si>
  <si>
    <t>Consumo de agua</t>
  </si>
  <si>
    <t>Consumo de energía eléctrica</t>
  </si>
  <si>
    <t>Vertimientos domésticos con descargas en el alcantarillado</t>
  </si>
  <si>
    <t>Contaminación del recurso agua</t>
  </si>
  <si>
    <t>Operación: Desarrollo de actividades de capacitación, lúdicas, de conmemoración.</t>
  </si>
  <si>
    <t>Consumo de papel</t>
  </si>
  <si>
    <t>Generación de residuos aprovechables (papel, cartón, plástico, metal, vidrio, orgánicos)</t>
  </si>
  <si>
    <t>Generación de residuos no aprovechables</t>
  </si>
  <si>
    <t>Sobrepresión del relleno sanitario</t>
  </si>
  <si>
    <t>Generación de residuos aprovechables</t>
  </si>
  <si>
    <t>Generación de residuos de manejo especial (llantas)</t>
  </si>
  <si>
    <t>Operación: Cambio de llantas</t>
  </si>
  <si>
    <t>Operación: Actividad médica
Uso de elementos de protección personal como tapabocas, guantes, trajes y caretas</t>
  </si>
  <si>
    <t>Generación de residuos peligrosos (hospitalarios)</t>
  </si>
  <si>
    <t>Operación: Atención de derrames de sustancias peligrosas</t>
  </si>
  <si>
    <t>Operación: Utilización de la planta eléctrica</t>
  </si>
  <si>
    <t>Generación de emisiones atmosféricas por fuentes de combustión externa (fuentes fijas)</t>
  </si>
  <si>
    <t>Connatos de incendio/ Incendio</t>
  </si>
  <si>
    <t>Transporte de residuos peligrosos</t>
  </si>
  <si>
    <t>Operación: Recogida y transporte de residuos peligrosos</t>
  </si>
  <si>
    <t>Servicios de vigilancia y seguridad</t>
  </si>
  <si>
    <t>Operación: Prestación del servicio de vigilancia</t>
  </si>
  <si>
    <t>Servicio de desinfección de superficies y fumigación de plagas.</t>
  </si>
  <si>
    <t xml:space="preserve">Operación: Prestación del servicio </t>
  </si>
  <si>
    <t xml:space="preserve">Finalización de la Operación: Prestación del servicio </t>
  </si>
  <si>
    <t>Gestión de residuos</t>
  </si>
  <si>
    <t>Vertimientos no domésticos con descarga al alcantarillado o el suelo.</t>
  </si>
  <si>
    <t>Mantenimiento preventivo y correctivo de las maquinas fotocopiadoras e impresoras</t>
  </si>
  <si>
    <t>Servicio de transporte</t>
  </si>
  <si>
    <t>N°</t>
  </si>
  <si>
    <t>BRIGADISTAS</t>
  </si>
  <si>
    <t>*Personería Delegada para la Coordinación de Prevención y Control a la Función Pública. 
*Personerías Locales.</t>
  </si>
  <si>
    <t>Prestación del servicio - atención al usuario(a), uso de papel, equipos de cómputo, impresoras, fotocopiadoras, utilización de baños y cafetería.</t>
  </si>
  <si>
    <t>Prestación del servicio - Filtro en fila de entrega de turnos, asignación de turno, atención al usuario(a), uso de papel, equipos de cómputo, impresoras, fotocopiadoras, utilización de baños y cafetería.</t>
  </si>
  <si>
    <t>Prestación del servicio - Filtro en fila de entrega de turnos, asignación de turno, atención al usuario(a) uso de papel, equipos de cómputo, impresoras, fotocopiadoras, utilización de baños y cafetería.</t>
  </si>
  <si>
    <t>Prestación del servicio: Utilización de equipos de cómputo, utilización de espacios de oficina para prestar el servicio, baños y cafetería.</t>
  </si>
  <si>
    <t>*Orientación Jurídica
*Asistencia en la Elaboración de Derecho de Petición
*Asistencia de Acciones de Tutela, impugnaciones y Desacatos
*Orientación - Entrega de Copias de Expedientes, de Actas y Constancias (conciliación)</t>
  </si>
  <si>
    <t xml:space="preserve">Soporte - Repuestos averiados </t>
  </si>
  <si>
    <t>Disposición final: Fin del ciclo de vida o daño de las memorias RAM, discos duros, monitores, teclados, mouse</t>
  </si>
  <si>
    <t xml:space="preserve">Soporte - Funcionamiento UPS </t>
  </si>
  <si>
    <t>Disposición final: Cambio baterías de ácido-plomo de las UPS</t>
  </si>
  <si>
    <t>Audiovisuales - vídeo</t>
  </si>
  <si>
    <t>Operación: Utilización de pilas alcalinas para los micrófonos y las luces
Utilización de baterías recargables para las cámaras.</t>
  </si>
  <si>
    <t>Diseño de piezas comunicativas</t>
  </si>
  <si>
    <t>Operación: 
*Utilización de papel para impresión de piezas comunicativas e impresión de agendas o libretas (material POP)
*Impresión de señalética o avisos en cartón.
*Consumo de tóner para impresión</t>
  </si>
  <si>
    <t>Decreto 1076 de 2015 Capítulo 3 Licencias Ambientales</t>
  </si>
  <si>
    <t>Programa de Gestión Integral de Residuos</t>
  </si>
  <si>
    <t>Decreto 1076 de 2015 Título 6 Residuos Peligrosos
Ley 55 de 1993</t>
  </si>
  <si>
    <t>Diligenciamiento de la Lista de chequeo para el seguimiento al cumplimiento de las obligaciones del transportador de residuos peligrosos</t>
  </si>
  <si>
    <t>Remodelaciones o construcciones</t>
  </si>
  <si>
    <t>Operación: intervención de espacios físicos para remodelarlos o construcción de nuevos espacios</t>
  </si>
  <si>
    <t>Residuos construcciones y demoliciones -RCD</t>
  </si>
  <si>
    <t xml:space="preserve">Operación: Durante el funcionamiento de la sede </t>
  </si>
  <si>
    <t>Uso de publicidad exterior visual</t>
  </si>
  <si>
    <t>Contaminación visual</t>
  </si>
  <si>
    <t>Operación: Limpieza y desinfección de los tanques de agua potable</t>
  </si>
  <si>
    <t>10 10:(IRRECUPERABLE/IRREVERSIBLE): El / los recursos afectados no retornan a las condiciones originales a través de ningún medio. 10 (Cuando el impacto es positivo se considera una importancia alta)</t>
  </si>
  <si>
    <t>5 5:(RECUPERABLE): Se puede disminuir el efecto a través de medidas de control hasta un estándar determinado</t>
  </si>
  <si>
    <t>*Todas las sedes cuentan con sistema de alcantarillado.
*Canecas para disponer residuos ordinarios en los baños</t>
  </si>
  <si>
    <t>1,2,3,4,5,6,7,8,9,10,11,12,13,14,15,16,17,18,19,20,21,22,23</t>
  </si>
  <si>
    <t>1,2,3,4,5,6,7,8,9,10,11,12,13,14,15,16,17,18,19,20,21,22,23,24,25</t>
  </si>
  <si>
    <t xml:space="preserve">Decreto 400 de 2004 y Acuerdo 808 de 2021 </t>
  </si>
  <si>
    <t>19,20,22,23</t>
  </si>
  <si>
    <t>Programa de Gestión Integral de Residuos
Los residuos son recogidos por la empresa Aseo Capital</t>
  </si>
  <si>
    <t>1 al 56</t>
  </si>
  <si>
    <t>*Certificaciones de disposición final que entregan los gestores autorizados/
*Actualización del formato 01-FR-02 Bitácora temporal de almacenamiento residuos peligrosos/
*Inspecciones periódicas al cuarto de almacenamiento de RESPEL/
*Actualización del
formato 01-FR-20 “Lista de chequeo
para el seguimiento al cumplimiento
de las obligaciones del transportador
de residuos peligrosos”
*Plan de Gestión Integral de Residuos Peligrosos.</t>
  </si>
  <si>
    <t>22, 23</t>
  </si>
  <si>
    <t>CONTAMINACIÓN RECURSOS SUELO Y AGUA</t>
  </si>
  <si>
    <t>*Programa de gestión integral de residuos/
*Plan de Gestión Integral de Residuos Peligrosos.</t>
  </si>
  <si>
    <t>19, 22, 23</t>
  </si>
  <si>
    <t>*Manejo y gestión del reencauche de las llantas que tengan potencial del mismo/
*Cláusulas ambientales en el contrato de mantenimiento</t>
  </si>
  <si>
    <t>3,4,5,6,7,8,9,10,11,12,13,14,15,16,17,18,19,22,23</t>
  </si>
  <si>
    <t>2,3,4,5,6,7,8,9,10,11,12,13,14,15,16,18,19,20,21,22,23</t>
  </si>
  <si>
    <t>Utilización del agua lluvia recolectada</t>
  </si>
  <si>
    <t>1,2,3,4,5,6,7,8,9,10,11,12,13,14,15,16,18,19,20,21,22,23</t>
  </si>
  <si>
    <t xml:space="preserve">*Decreto 1076 de 2015 Título 6 Residuos Peligrosos
*Resolución 1188 de 2003  gestión de aceites usados </t>
  </si>
  <si>
    <t xml:space="preserve">Decreto 1076 de 2015 Título 6 Residuos Peligrosos
Resolución 1188 de 2003  gestión de aceites usados </t>
  </si>
  <si>
    <t>Programa de uso eficiente del agua
Bitácora de registro de consumo bimestral</t>
  </si>
  <si>
    <t>Instalación de reductores de caudal en los lava traperos y lavaplatos, inspecciones ambientales, Bitácora de registro de consumo bimestral</t>
  </si>
  <si>
    <t>3 CONTAMINACIÓN DEL RECURSO AGUA</t>
  </si>
  <si>
    <t>4 CONTAMINACIÓN DEL RECURSO AGUA</t>
  </si>
  <si>
    <t>5 CONTAMINACIÓN DEL RECURSO AGUA</t>
  </si>
  <si>
    <t>6 CONTAMINACIÓN DEL RECURSO AGUA</t>
  </si>
  <si>
    <t>Generación de conocimiento o practicas ambientales</t>
  </si>
  <si>
    <t>Decreto 456 de 2008
Acuerdo 540 de 2013</t>
  </si>
  <si>
    <t>Cláusulas ambientales en los contratos, seguimiento a l cumplimiento de las cláusulas ambientales</t>
  </si>
  <si>
    <t>Decreto 1076 de 2015 Título 6 Residuos Peligrosos
Decreto 1079 de 2015
Resolución 1362 de 2007, artículo 4, parágrafo 2. 
Ley 1252 de 2008, artículo 12, numeral 4</t>
  </si>
  <si>
    <t xml:space="preserve">MATRIZ DE IDENTIFICACIÓN DE ASPECTOS Y VALORACIÓN DE IMPACTOS AMBIENTALES </t>
  </si>
  <si>
    <t>Página:</t>
  </si>
  <si>
    <t>Vigente desde:</t>
  </si>
  <si>
    <t>PERSONERÍA DE 
BOGOTÁ, D. C.</t>
  </si>
  <si>
    <t>10 10:(REGIONAL): Tiene consecuencias a nivel regional o trasciende los límites del Distrito.</t>
  </si>
  <si>
    <t>Direccionamiento Estratégico</t>
  </si>
  <si>
    <t>Gestión del Conocimiento e Innovación</t>
  </si>
  <si>
    <t>Direccionamiento TIC</t>
  </si>
  <si>
    <t>Comunicación Estratégica</t>
  </si>
  <si>
    <t>Promoción y Defensa de Derechos</t>
  </si>
  <si>
    <t>Prevención y Control a la Función Pública</t>
  </si>
  <si>
    <t>Potestad Disciplinaria</t>
  </si>
  <si>
    <t>Gestión Administrativa</t>
  </si>
  <si>
    <t>Gestión Financiera</t>
  </si>
  <si>
    <t>Gestión Contractual</t>
  </si>
  <si>
    <t>Gestión Documental</t>
  </si>
  <si>
    <t>Gestión Jurídica</t>
  </si>
  <si>
    <t>Servicio al Usuario</t>
  </si>
  <si>
    <t>Control Disciplinario Interno</t>
  </si>
  <si>
    <t>Evaluación y Seguimiento</t>
  </si>
  <si>
    <t>Todos los procesos</t>
  </si>
  <si>
    <t>Otro impacto ambiental asociado/ Contaminación del recurso suelo y agua</t>
  </si>
  <si>
    <t>Otro aspecto ambiental asociado /  Incineración/ Tratamiento/ Enterramiento de residuos</t>
  </si>
  <si>
    <t>Otro aspecto ambiental asociado / Consumos de agua (incendio)</t>
  </si>
  <si>
    <t>Otro aspecto ambiental asociado / Incineración/ Tratamiento/ Aprovechamiento/ Enterramiento de residuos</t>
  </si>
  <si>
    <t>PERSONERÍA DE 
  BOGOTÁ, D. C.</t>
  </si>
  <si>
    <r>
      <t xml:space="preserve">Código: </t>
    </r>
    <r>
      <rPr>
        <sz val="12"/>
        <color theme="1"/>
        <rFont val="Arial"/>
        <family val="2"/>
      </rPr>
      <t>01-FR-31</t>
    </r>
  </si>
  <si>
    <t>INSTRUCCIONES PARA EL DILIGENCIAMIENTO</t>
  </si>
  <si>
    <t>CAMPO</t>
  </si>
  <si>
    <t>DESCRIPCIÓN</t>
  </si>
  <si>
    <t>PROCESO:</t>
  </si>
  <si>
    <t>Seleccione de la lista desplegable el proceso al cual pertenece la identificación del aspecto y la valoración del impacto ambiental.</t>
  </si>
  <si>
    <t>Solo aplica cuando la identificación del aspecto y la valoración del impacto ambiental corresponde a la prestación de un servicio misional. El tipo de atención se refiere a los servicios que son presenciales y No presenciales (telefónico, virtual, Línea 143, chat institucional de la página WEB y WhatsApp de la Entidad; Trámites) o según los establecidos en la Guía de Trámites y Servicios al Usuario.</t>
  </si>
  <si>
    <t>Ubicación: Cuando se refiere a un edificio o sede. Ejemplo: Centro de Atención a la Comunidad de la Personería de Bogotá, D. C o Personería Local.
Dependencia: Se refiere a una oficina específica de la estructura orgánica de la Entidad. Ejemplo: Personería Delegada para Orientación y Asistencia a las Personas.</t>
  </si>
  <si>
    <t>Se refiere a especificar la etapa de la fabricación de un producto o prestación de un servicio, desde la adquisición de materia prima o su generación a partir de recursos naturales hasta la disposición final.</t>
  </si>
  <si>
    <t>Se diligencia si se requiere aclarar algún ítem anterior diligenciado.</t>
  </si>
  <si>
    <t>Se refiere al área de influencia del impacto en relación con el entorno donde se genera. Para determinar el alcance se debe tener en cuenta la siguiente escala de valor:
1(puntual): El Impacto queda confinado dentro del área donde se genera.
5(local): Trasciende los límites del área de influencia.
10(regional): Tiene consecuencias a nivel regional o trasciende los límites del Distrito.</t>
  </si>
  <si>
    <t>Se refiere a la posibilidad que se dé el impacto y está relacionada con la "REGULARIDAD" (Normal, anormal o de emergencia). Para determinarla se debe tener en cuenta la siguiente escala de valor:
1(baja): Existe una posibilidad muy remota de que suceda
5(media): Existe una posibilidad media de que suceda.
10(alta): Es muy posible que suceda en cualquier momento.</t>
  </si>
  <si>
    <t>Se refiere al tiempo que permanecerá el efecto positivo o negativo del impacto en el ambiente. Existen aspectos ambientales que por sus características se valoran directamente con la normatividad vigente como son: Generación de ruido por fuentes de combustión externa, por fuentes de combustión interna y uso de publicidad exterior visual. Para determinar la duración se debe tener en cuenta la siguiente escala de valor:
1(breve): Alteración del recurso durante un lapso de tiempo muy pequeño.
5(temporal): Alteración del recurso durante un lapso de tiempo moderado.
10(permanente): Alteración del recurso permanente en el tiempo.</t>
  </si>
  <si>
    <t>Se refiere a la posibilidad de reconstrucción, total o parcial del recurso afectado por el impacto. Existen aspectos ambientales que por sus características se valoran directamente con la normatividad vigente como: vertimientos domésticos y no domésticos. Para la generación de residuos aprovechables la calificación será de 10 tanto para el impacto positivo como negativo. Para determinar la recuperabilidad se debe tener en cuenta la siguiente escala de valor:
1(reversible): Puede eliminarse el efecto por medio de actividades humanas tendientes a restablecer las condiciones originales del recurso.
5(recuperable): Se puede disminuir el efecto a través de medidas de control hasta un estándar determinado.
10(irrecuperable /irreversible): El/los recursos afectados no retornan a las condiciones originales a través de ningún medio. 10 (Cuando el impacto es positivo se considera una importancia alta)</t>
  </si>
  <si>
    <t>Es la severidad con la que ocurrirá la afectación y/o riesgo sobre el recurso, esta deberá estar relacionada con la "REGULARIDAD" seleccionada. Existen aspectos ambientales que por sus características se valoran directamente con la normatividad vigente como: la generación de residuos peligrosos, escombros, hospitalarios y aceites usados. Para determinar la magnitud se debe tener en cuenta la siguiente escala de valor:
1(baja): Alteración mínima del recurso. Existe bajo potencial de riesgo sobre el recurso o el ambiente.
5(moderada): Alteración moderada del recurso. Tiene un potencial de riesgo medio sobre el recurso o el ambiente.
10(alta): Alteración significativa del recurso. Tiene efectos importantes sobre el recurso o el ambiente.</t>
  </si>
  <si>
    <t>Hace referencia a la normatividad ambiental aplicable al aspecto y/o el impacto ambiental.  Para calificarla se debe tener en cuenta la siguiente escala de valor
1: No tiene normatividad relacionada.
10: Tiene normatividad relacionada.</t>
  </si>
  <si>
    <t>La importancia del impacto se cuantifica finalmente multiplicando los puntajes asignados a las variables determinadas como sigue:
(I = A*P*D*R*M*N)
Donde:
I = Importancia
A = Alcance
P = Probabilidad
D = Duración
R = Recuperabilidad
M = Magnitud (cantidad)
N = Normatividad</t>
  </si>
  <si>
    <t>Referenciar la normatividad ambiental aplicable al aspecto y/o el impacto ambiental que se genera.</t>
  </si>
  <si>
    <t>Colocar "SI" en caso de que se de cumplimiento a la normatividad y "NO" en caso de que se esté dando incumplimiento</t>
  </si>
  <si>
    <t>Se refiere a las prácticas, actividades, procedimientos, etc. que aseguran que se mantienen en un nivel permitido, se disminuyen o se evitan los impactos ambientales ocasionados por los aspectos ambientales. 
*Cuando un impacto ambiental además de considerarse “SIGNIFICATIVO” se evidencia que tiene un rango de importancia “MODERADA” se deberán definir un control operacional.
*Cuando un impacto ambiental además de considerarse “SIGNIFICATIVO” se evidencia que tiene un rango de importancia “ALTA” se deberán establecer mecanismos de mejora, control y seguimiento.</t>
  </si>
  <si>
    <t>Nota: Si este documento se encuentra impreso se considera Copia no Controlada. La versión vigente está publicada en el repositorio oficial de la Personería de Bogotá, D. C.</t>
  </si>
  <si>
    <t>Cuando la identificación del aspecto y la valoración del impacto ambiental se realiza para la prestación de un servicio misional, este debe especificarse de acuerdo con los que están descritos en la Guía de Trámites y Servicios al Usuario.
Cuando se refiere a una actividad se deberá relacionar con la identificación del aspecto y la valoración del impacto ambiental; por ejemplo: aseo y desinfección de instalaciones/ oficinas; funcionamiento de oficinas, etc.</t>
  </si>
  <si>
    <t xml:space="preserve">Definir la REGULARIDAD, es decir, la frecuencia de ocurrencia con que se presenta la actividad o producto (bien y/o servicio), teniendo en cuenta la siguiente clasificación: 
*Normal: Recurrente o Frecuente
*Anormal: Poco frecuente
*Emergente: De forma Impredecible. </t>
  </si>
  <si>
    <r>
      <t xml:space="preserve">Antes de diligenciar esta matriz tener en cuenta:
*La Matriz de Identificación de Aspectos y Valoración de Impactos Ambientales, ha sido diseñada con base al instructivo publicado por la Secretaria Distrital de Ambiente denominado </t>
    </r>
    <r>
      <rPr>
        <i/>
        <sz val="11"/>
        <rFont val="Arial"/>
        <family val="2"/>
      </rPr>
      <t>“Diligenciamiento de la Matriz de Identificación de aspectos y valoración de impactos ambientales”</t>
    </r>
    <r>
      <rPr>
        <sz val="11"/>
        <rFont val="Arial"/>
        <family val="2"/>
      </rPr>
      <t>; por lo tanto, si desea ampliar la información para el diligenciamiento de la matriz, podrá encontrarlo en el enlace: https://intranet.personeriabogota.gov.co/component/jdownloads/download/163-anexos/982-instructivo-piga-diligenciamiento-de-la-matriz-de-identificacion-de-aspectos-y-valoracion-de-impactos-ambientales
*Se sugiere diligenciar una matriz diferente para la prestación de servicios misionales; procesos de apoyo; actividades de proveedores/ contratistas</t>
    </r>
  </si>
  <si>
    <t>FECHA DE ACTUALIZACIÓN:</t>
  </si>
  <si>
    <t>ACTUALIZADO POR:</t>
  </si>
  <si>
    <t>DIRECCIÓN DE PLANEACIÓN</t>
  </si>
  <si>
    <t>*Plan de Gestión Integral de Residuos Peligrosos.
*Certificados de Disposición final</t>
  </si>
  <si>
    <t>*Manejo y gestión del reencauche de las llantas que tengan potencial del mismo.
*Cláusulas ambientales en el contrato de mantenimiento
*Certificados de aprovechamiento</t>
  </si>
  <si>
    <r>
      <rPr>
        <b/>
        <sz val="12"/>
        <color rgb="FF000000"/>
        <rFont val="Arial"/>
        <family val="2"/>
      </rPr>
      <t>Código:</t>
    </r>
    <r>
      <rPr>
        <sz val="12"/>
        <color indexed="8"/>
        <rFont val="Arial"/>
        <family val="2"/>
      </rPr>
      <t xml:space="preserve"> 01-FR-31</t>
    </r>
  </si>
  <si>
    <t xml:space="preserve">Versión: </t>
  </si>
  <si>
    <r>
      <t xml:space="preserve">A continuación, se listan los impactos ambientales que se pueden relacionar con los aspectos ambientales:
1. Agotamiento de los recursos naturales
2. Contaminación del recurso agua
3. Contaminación al recurso aire
4. Contaminación del recurso suelo
5. Contaminación electromagnética
6. Reducción de consumo de energía
7. Reducción de afectación al ambiente
8. Afectación a la fauna
9. Afectación a la flora
10. Afectación a la salud humana
11. Perdida de la biodiversidad
12. Alteración del ambiente de trabajo
13. Aumento de conciencia ambiental
14. Conservación de flora y fauna
15. Sobrepresión del relleno sanitario
16. Contaminación visual
En el caso que se  identifique un aspecto ambiental que no esté en las opciones listadas, podrá relacionarlo como: </t>
    </r>
    <r>
      <rPr>
        <b/>
        <i/>
        <sz val="10.5"/>
        <rFont val="Arial"/>
        <family val="2"/>
      </rPr>
      <t>Otro impacto ambiental asociado /  indicar cuál.</t>
    </r>
  </si>
  <si>
    <r>
      <t xml:space="preserve">El recurso se entiende como el elemento o componente ambiental (suelo, agua, aire, social, flora y fauna) que interactúa con el aspecto ambiental generado por la entidad y que puede presentar mejora o deterioro de acuerdo al impacto ambiental. A continuación, se muestra un listado de los recursos que pueden ser afectados:
- AIRE
- AGUA
- SUELO
- FLORA Y FAUNA
- AGUA Y SUELO
- TODOS
En el caso que se  identifique un aspecto ambiental que no esté en las opciones listadas, podrá relacionarlo como: </t>
    </r>
    <r>
      <rPr>
        <b/>
        <i/>
        <sz val="10.5"/>
        <rFont val="Arial"/>
        <family val="2"/>
      </rPr>
      <t>Otro recurso afectado /  indicar cuál.</t>
    </r>
  </si>
  <si>
    <r>
      <t>Calificar el tipo de impacto, el cual puede ser de carácter beneficioso</t>
    </r>
    <r>
      <rPr>
        <b/>
        <sz val="10.5"/>
        <rFont val="Arial"/>
        <family val="2"/>
      </rPr>
      <t xml:space="preserve"> (positivo)</t>
    </r>
    <r>
      <rPr>
        <sz val="10.5"/>
        <rFont val="Arial"/>
        <family val="2"/>
      </rPr>
      <t xml:space="preserve"> o perjudicial</t>
    </r>
    <r>
      <rPr>
        <b/>
        <sz val="10.5"/>
        <rFont val="Arial"/>
        <family val="2"/>
      </rPr>
      <t xml:space="preserve"> (negativo)</t>
    </r>
    <r>
      <rPr>
        <sz val="10.5"/>
        <rFont val="Arial"/>
        <family val="2"/>
      </rPr>
      <t xml:space="preserve">, sobre los recursos naturales, bien sea positivo (mejora la calidad ambiental del recurso, la entidad y/o el entorno) o negativo (deteriora la calidad ambiental del recurso, la entidad y/o el entorno). </t>
    </r>
  </si>
  <si>
    <r>
      <t xml:space="preserve">Se determina de acuerdo con el resultado arrojado en la multiplicación realizada en el ítem IMPORTANCIA DEL IMPACTO:
ALTA: &gt; 125.000 a 1.000.000
Se deben establecer mecanismos de mejora, control y seguimiento.
MODERADA: &gt; 25000 a 125000
Se debe revisar el control operacional
BAJA: 1 a 25.000
Se debe hacer seguimiento al desempeño ambiental.
De acuerdo con los resultados se relaciona en el campo lo siguiente, según aplique:
• </t>
    </r>
    <r>
      <rPr>
        <b/>
        <sz val="10.5"/>
        <rFont val="Arial"/>
        <family val="2"/>
      </rPr>
      <t xml:space="preserve">Significativo: </t>
    </r>
    <r>
      <rPr>
        <sz val="10.5"/>
        <rFont val="Arial"/>
        <family val="2"/>
      </rPr>
      <t xml:space="preserve">Cuando la importancia resulta moderada, alta o no cumple con la normatividad
• </t>
    </r>
    <r>
      <rPr>
        <b/>
        <sz val="10.5"/>
        <rFont val="Arial"/>
        <family val="2"/>
      </rPr>
      <t>No significativo:</t>
    </r>
    <r>
      <rPr>
        <sz val="10.5"/>
        <rFont val="Arial"/>
        <family val="2"/>
      </rPr>
      <t xml:space="preserve"> Cuando la importancia es baja.</t>
    </r>
  </si>
  <si>
    <t>RESUMEN ASPECTOS E IMPACTOS AMBIENTALES SIGNIFICATIVOS</t>
  </si>
  <si>
    <t>ACTIVIDAD</t>
  </si>
  <si>
    <t>ASPECTO</t>
  </si>
  <si>
    <t>IMPACTO</t>
  </si>
  <si>
    <t>Cambio de tóneres o cartuchos o mantenimiento de impresoras y fotocopiadoras</t>
  </si>
  <si>
    <t>Generación de residuos no aprovechables (empaques con trazas de comida, mugre de barrido, bandejas de icopor, cartón y papel contaminado, envases y objetos metálicos contaminados, plástico contaminado)</t>
  </si>
  <si>
    <t>Iluminación en las dependencias</t>
  </si>
  <si>
    <t>2 de 3</t>
  </si>
  <si>
    <t>3 de 3</t>
  </si>
  <si>
    <r>
      <rPr>
        <b/>
        <sz val="12"/>
        <color rgb="FF000000"/>
        <rFont val="Arial"/>
        <family val="2"/>
      </rPr>
      <t>Página:</t>
    </r>
    <r>
      <rPr>
        <sz val="12"/>
        <color indexed="8"/>
        <rFont val="Arial"/>
        <family val="2"/>
      </rPr>
      <t xml:space="preserve"> 
1 de 3</t>
    </r>
  </si>
  <si>
    <r>
      <t xml:space="preserve">Versión: 
</t>
    </r>
    <r>
      <rPr>
        <sz val="12"/>
        <color rgb="FF000000"/>
        <rFont val="Arial"/>
        <family val="2"/>
      </rPr>
      <t>2</t>
    </r>
  </si>
  <si>
    <r>
      <rPr>
        <b/>
        <sz val="12"/>
        <color rgb="FF000000"/>
        <rFont val="Arial"/>
        <family val="2"/>
      </rPr>
      <t>Vigente desde:</t>
    </r>
    <r>
      <rPr>
        <sz val="12"/>
        <color indexed="8"/>
        <rFont val="Arial"/>
        <family val="2"/>
      </rPr>
      <t xml:space="preserve"> 
20/04/2023</t>
    </r>
  </si>
  <si>
    <t>Prestación del servicio de almacenamiento, custodia y atención de préstamos documentales para el funcionamiento del archivo central de la personería de Bogotá D. C.</t>
  </si>
  <si>
    <t>Personería de Bogotá D. C. no realiza el almacenamiento temporal ni el manejo de aceites, lubricantes y baterías usadas ya que este se realiza en el centro de servicio automotriz o en la empresa contratada; por lo tanto, es el tercero quien realiza la gestión para la disposición final de los residuos y la Entidad se asegura que cuente con los
certificados de disposición final.</t>
  </si>
  <si>
    <t>Personería de Bogotá D. C. no realiza el almacenamiento temporal ni el manejo de aceites ya que este se realiza en la empresa contratada; por lo tanto, es el tercero quien realiza la gestión para la disposición final de los residuos y la Entidad se asegura que cuente con los
certificados de disposición final.</t>
  </si>
  <si>
    <t>El lavado no se realiza en las instalaciones de la Entidad</t>
  </si>
  <si>
    <t>Los residuos se generan en las instalaciones (taller) del contratista</t>
  </si>
  <si>
    <t>En la mayoría de las veces no se generan residuos peligrosos.</t>
  </si>
  <si>
    <t>Cláusulas de responsabilidad ambiental establecidas en el contrato</t>
  </si>
  <si>
    <t>Decreto 3450 de 2008</t>
  </si>
  <si>
    <t>Cuando se está realizando búsqueda de documentos o archivo de los mismos</t>
  </si>
  <si>
    <t>Saneamiento ambiental, limpieza y desinfección locativa de las áreas de archivo</t>
  </si>
  <si>
    <t>De acuerdo con el contrato, el saneamiento ambiental, limpieza y desinfección se realiza 2 veces en el año</t>
  </si>
  <si>
    <t>Operación: Realización de reuniones, producción de documentos, utilización de computadores, impresoras, teléfonos, recarga de celular, uso de ascensores, baños y cafetería</t>
  </si>
  <si>
    <t>Residuos generados en instalaciones del contratista; El contratistas deberá gestionar los respel y RAEES</t>
  </si>
  <si>
    <t>Terminación vida útil de escáner, impresora, tóneres, luminarias, pilas, baterías</t>
  </si>
  <si>
    <t>Empaques y embalajes de traslado de archivo; cajas/ carpetas dañadas/ obsoletas; archivo para disposición/ eliminación</t>
  </si>
  <si>
    <t>Uso de servicios sanitarios y cafetería</t>
  </si>
  <si>
    <t>Cambio baterías de ácido-plomo de las UPS</t>
  </si>
  <si>
    <t>Utilización de pilas alcalinas para los micrófonos y las luces
Utilización de baterías recargables para las cámaras.</t>
  </si>
  <si>
    <t>Funcionamiento de oficinas misionales, administrativas y apoyo: Realización de reuniones, utilización de baños y cafetería</t>
  </si>
  <si>
    <t>Desarrollo de actividades de capacitación, lúdicas, de conmemoración.</t>
  </si>
  <si>
    <t>Prestación del servicio - atención al usuario(a), utilización de baños y cafetería.</t>
  </si>
  <si>
    <t>Funcionamiento de oficinas misionales, producción de documentos</t>
  </si>
  <si>
    <t>Atención al usuario(a)/ prestación de servicios propios de la Entidad</t>
  </si>
  <si>
    <t>Generación de ruido por alarmas, perifoneo o alto parlantes</t>
  </si>
  <si>
    <t>Consumo por equipos electrónicos (computadores, impresoras, teléfonos, recarga de celular, microondas, neveras, greca, estufas)</t>
  </si>
  <si>
    <r>
      <t xml:space="preserve">A continuación, se relacionan los aspectos ambientales que pueden ser identificados en el desarrollo de sus actividades administrativas y de operación:
1. Generación de residuos aprovechables (papel, cartón, plástico, metal, vidrio, orgánicos)
2. Generación de residuos no aprovechables (empaques con trazas de comida, mugre de barrido, bandejas de icopor, cartón y papel contaminado, envases y objetos metálicos contaminados, plástico contaminado)
3. Generación de residuos peligrosos (diferentes a aceites usados y hospitalarios)
4. Generación de residuos de manejo especial (escombros)
5. Generación de residuos de manejo especial (llantas)
6. Generación de residuos de manejo especial (colchones)
7. Generación de emisiones atmosféricas por fuentes de combustión externa (fuentes fijas)
8. Generación de emisiones atmosféricas por plantas eléctricas (fuentes fijas)
9. Consumo de combustibles
10. Generación de ruido por fuentes de combustión externa
11. Generación de ruido por fuentes de combustión interna
12. Generación de ruido por alarmas, perifoneo o alto parlantes
13. Generación de emisiones atmosféricas por fuentes móviles
14. Uso de Publicidad exterior visual
15. Consumos de agua
16. Implementación de sistemas ahorradores de agua
17. Consumo de energía eléctrica
18. Implementación de sistemas ahorradores de energía
19. Vertimientos domésticos con descargas en el alcantarillado
20. Vertimientos domésticos con descargas en fuentes hídricas superficiales o el suelo
21. Vertimientos no domésticos con descarga al alcantarillado o el suelo.
22. Generación de ruido en el área rural por fuentes de combustión externas.
23. Generación de residuos peligrosos (Aceites usados)
24. Generación de residuos peligrosos (Hospitalarios)
25. Consumo de papel
En el caso que se  identifique un aspecto ambiental que no esté en las opciones listadas, podrá relacionarlo como: </t>
    </r>
    <r>
      <rPr>
        <b/>
        <i/>
        <sz val="10.5"/>
        <rFont val="Arial"/>
        <family val="2"/>
      </rPr>
      <t>Otro aspecto ambiental asociado /  indicar cuál.</t>
    </r>
  </si>
  <si>
    <t>Jardín / Parqueadero Edificio Principal</t>
  </si>
  <si>
    <t>Riego de jardín</t>
  </si>
  <si>
    <t>Realización de reuniones, utilización de cafetería</t>
  </si>
  <si>
    <t>*Utilización de papel para impresión de piezas comunicativas e impresión de agendas o libretas (material POP)
*Impresión de señalética o avisos en cartón.</t>
  </si>
  <si>
    <t>Terminación vida útil o daño de aparatos eléctricos y electrónicos (balastros, escáner,  discos duros, monitores, CPU,  teclados, mouse,  teléfonos)</t>
  </si>
  <si>
    <t>Mantenimiento Locativo: Utilización de pinturas, solventes, barnices, etc.</t>
  </si>
  <si>
    <t>La incineración/ Tratamiento/ Enterramiento de residuos no se hace en la Entidad ni por la Entidad</t>
  </si>
  <si>
    <t>Se presenta en simulacros o eventos de evacuación</t>
  </si>
  <si>
    <r>
      <t xml:space="preserve">*Programa de Gestión Integral de Residuos
*Programa de Consumo Sostenible
*Política de Consumo Sostenible de Papel en la Personería de Bogotá, D. C.
*Circular 007 del 05 de octubre de 2023 </t>
    </r>
    <r>
      <rPr>
        <i/>
        <sz val="10"/>
        <color rgb="FF000000"/>
        <rFont val="Arial"/>
        <family val="2"/>
      </rPr>
      <t xml:space="preserve">“Aplicación de las Buenas Prácticas para el Consumo Sostenible de Papel en la Personería de Bogotá, D. C” </t>
    </r>
    <r>
      <rPr>
        <sz val="10"/>
        <color indexed="8"/>
        <rFont val="Arial"/>
        <family val="2"/>
      </rPr>
      <t xml:space="preserve">
*Efectuar seguimientos al consumo de papel.
*Realizar inspecciones ambientales para verificar la implementación de prácticas ambientales relacionadas con el consumo de papel.
*Desarrollar capacitaciones en gestión de residuos aprovechables.</t>
    </r>
  </si>
  <si>
    <t>*Implementar el Programa de uso eficiente del agua
*Efectuar inspecciones a instalaciones hidrosanitarias
*Hacer seguimiento a los consumos de agua, mediante la revisión de las facturas y registro de los datos de consumo.
*Implementar el Procedimiento de Control Operacional para uso eficiente del agua.</t>
  </si>
  <si>
    <t>*Procurar aprovechar al máximo la luz natural, evitando en lo posible la utilización  de luz artificial. 
*Instalar luminarias de bajo consumo para la iluminación de las instalaciones. 
*Implementar un seguimiento de los consumos de energía eléctrica, mediante la revisión de las facturas y registro de los datos de consumo.
*Implementar el Programa de Uso eficiente de Energía
*Inspeccionar las sedes para verificar prácticas de consumo de energía, instalaciones eléctricas y luminarias.
*Implementar el Procedimiento de Control Operacional para uso eficiente de energía.</t>
  </si>
  <si>
    <t xml:space="preserve">*Capacitación en gestión de residuos peligrosos.
*Implementación y utilización de los formatos "Transporte Interno de Residuos Peligrosos RESPEL" y "Lista de chequeo para el seguimiento al cumplimiento de las obligaciones del transportador de residuos peligrosos"
*Inspecciones periódicas al cuarto de almacenamiento temporal de residuos peligrosos para verificar condiciones de seguridad, documentación, registros.
*Certificaciones de disposición final que entregan los gestores autorizados
*Plan de Gestión Integral RESPEL
*Implementar el Procedimiento de Control Operacional de residuos peligrosos. </t>
  </si>
  <si>
    <t>*Todas las sedes cuentan con sistema de alcantarillado.
*Inspecciones a instalaciones hidrosanitarias
*Capacitaciones sobre gestión de residuos peligrosos
*Bitácora de salidas de residuos peligrosos
*Canecas para disponer residuos ordinarios en los baños.
*Solicitar al contratista de Aseo y Cafetería la realización de capacitaciones sobre uso de sustancias químicas/ dosificación de productos para la desinfección y aseo de áreas.</t>
  </si>
  <si>
    <t xml:space="preserve">Servicios No Presenciales: 
Telefónico
Línea 143/ página WEB </t>
  </si>
  <si>
    <t>Contratar empresas que estén avaladas por la autoridad ambiental para disponer/ tratar los residuos peligrosos.</t>
  </si>
  <si>
    <t>*Implementar el Programa de uso eficiente del agua
*Efectuar inspecciones a instalaciones hidrosanitarias
*Tener un control de los consumos de agua, mediante la revisión de las facturas y registro de los datos de consumo.
*Establecer el registro, medición y seguimiento al consumo de agua.
*Implementar el Procedimiento de Control Operacional para uso eficiente del agua.</t>
  </si>
  <si>
    <t>*Procurar aprovechar al máximo la luz natural, evitando en lo posible la utilización  de luz artificial. 
*Instalar luminarias de bajo consumo para la iluminación de las instalaciones. 
*Implementar un control de los consumos de energía eléctrica, mediante la revisión de las facturas y registro de los datos de consumo.
*Implementar el Programa de Uso eficiente de Energía
*Realizar el registro, medición y seguimiento al consumo de energía.
*Inspeccionar las sedes para verificar prácticas de consumo de energía, instalaciones eléctricas y luminarias.
*Implementar el Procedimiento de Control Operacional para uso eficiente de energía.</t>
  </si>
  <si>
    <t>*Implementar un control de los consumos de energía eléctrica, mediante la revisión de las facturas y registro de los datos de consumo.
*Implementar el Programa de Uso eficiente de Energía
*Realizar el registro, medición y seguimiento al consumo de energía.
*Inspeccionar las sedes para verificar prácticas de consumo de energía, instalaciones eléctricas y luminarias.
*Implementar el Procedimiento de Control Operacional para uso eficiente de energía.</t>
  </si>
  <si>
    <t>Auditorios, salas de juntas, centros de eventos externos/ contratados</t>
  </si>
  <si>
    <t>Generación de residuos aprovechables (papel, cartón, plástico, metal, vidrio)</t>
  </si>
  <si>
    <t>*Programa de Gestión Integral de Residuos
*Plan de Acción Interno para el Aprovechamiento de Residuos - PAI
*Los residuos son recogidos por la empresa Aseo Capital</t>
  </si>
  <si>
    <t>*Programa de Gestión Integral de Residuos
*Seguimiento a la generación de residuos aprovechables
*Plan de Acción Interno para el Aprovechamiento de Residuos - PAI</t>
  </si>
  <si>
    <t>*Los residuos son recogidos por la empresa Aseo Capital
*Plan de Acción Interno para el Aprovechamiento de Residuos - PAI
*Programa de Gestión Integral de Residuos</t>
  </si>
  <si>
    <t>*Los residuos son recogidos por la empresa Aseo Capital
*Programa de Gestión Integral de Residuos
*Plan de Acción Interno para el Aprovechamiento de Residuos - PAI</t>
  </si>
  <si>
    <t>Funcionamiento de oficinas misionales, administrativas, evaluación y apoyo</t>
  </si>
  <si>
    <t>Funcionamiento de consultorio médico</t>
  </si>
  <si>
    <t>Transporte de servidores(as) a las sedes y donde se requiera en aras del cumplimiento misional y/o administrativo de la Entidad.</t>
  </si>
  <si>
    <t>Operación: Movilización de los vehículos institucionales hacia diferentes sedes, entidades distritales y lugares de la ciudad</t>
  </si>
  <si>
    <t>Resolución 3002 de 1991, Resolución 1969 de 1992, Resolución 762 de 2022</t>
  </si>
  <si>
    <t>*Plan Maestro de Emergencias
*Hojas de seguridad de productos/ residuos peligrosos
*Mantenimiento de Extintores</t>
  </si>
  <si>
    <t>*Plan Maestro de Emergencias
*Mantenimiento de Extintores</t>
  </si>
  <si>
    <t>*Mantenimiento preventivo/ correctivo
*Realizar capacitación al personal de mantenimiento en sustancias peligrosas y utilización kit antiderrames.
*Mantener los certificados de disposición/ tratamiento/ aprovechamiento de residuos peligrosos.</t>
  </si>
  <si>
    <t>*Implementar el Programa de Uso eficiente de Energía
*Implementar el Procedimiento de Control Operacional para uso eficiente de energía</t>
  </si>
  <si>
    <t>*Efectuar el seguimiento al cumplimiento de las cláusulas ambientales.
*Mantener los certificados de disposición/ tratamiento/ aprovechamiento de RCD.
*Realizar el registro y reporte de escombros a la SDA.</t>
  </si>
  <si>
    <t>Taller contratista de mantenimiento vehicular</t>
  </si>
  <si>
    <t>Decreto 442 de 2015</t>
  </si>
  <si>
    <t>*Supervisión del contrato de fumigación en el cumplimiento de los criterios ambientales.
*Contar con los permisos de la autoridad de salud y ambiental, soportes de la competencia del personal que realiza la fumigación.</t>
  </si>
  <si>
    <t>Operación: Recogida y transporte de servidores(as) hacia eventos de la Entidad.</t>
  </si>
  <si>
    <t>Contratista que gestiona los archivos físicos de la Entidad</t>
  </si>
  <si>
    <t>5 5:(RECUPERABLE): Se puede disminuir el efecto a través de medidas de control hasta un estandar determinado</t>
  </si>
  <si>
    <t xml:space="preserve">*Programa de gestión integral de residuos
*Cláusulas ambientales en el contrato de mantenimiento
*Certificados de disposición final
*Plan de Gestión Integral RESPEL
*Implementar el Procedimiento de Control Operacional de residuos peligrosos. </t>
  </si>
  <si>
    <t>*Implementar el Programa de uso eficiente del agua
*Hacer cumplir las cláusulas ambientales
*Efectuar inspecciones a instalaciones hidrosanitarias
*Tener un control de los consumos de agua, mediante la revisión de las facturas y registro de los datos de consumo.
*Establecer el registro, medición y seguimiento al consumo de agua.
*Implementar el Procedimiento de Control Operacional para uso eficiente del agua.</t>
  </si>
  <si>
    <t>*Procurar aprovechar al máximo la luz natural, evitando en lo posible la utilización  de luz artificial. 
*Hacer cumplir las cláusulas ambientales
*Instalar luminarias de bajo consumo para la iluminación de las instalaciones. 
*Implementar un seguimiento de los consumos de energía eléctrica, mediante la revisión de las facturas y registro de los datos de consumo.
*Implementar el Programa de Uso eficiente de Energía
*Inspeccionar las sedes para verificar prácticas de consumo de energía, instalaciones eléctricas y luminarias.
*Implementar el Procedimiento de Control Operacional para uso eficiente de energía.</t>
  </si>
  <si>
    <t>*Todas las sedes cuentan con sistema de alcantarillado.
*Hacer cumplir las cláusulas ambientales
*Inspecciones a instalaciones hidrosanitarias
*Capacitaciones sobre gestión de residuos peligrosos
*Bitácora de salidas de residuos peligrosos
*Canecas para disponer residuos ordinarios en los baños.
*Solicitar al contratista de Aseo y Cafetería la realización de capacitaciones sobre uso de sustancias químicas/ dosificación de productos para la desinfección y aseo de áreas.</t>
  </si>
  <si>
    <t>*Los residuos son recogidos por la empresa Aseo Capital
*Hacer cumplir las cláusulas ambientales
*Plan de Acción Interno para el Aprovechamiento de Residuos - PAI
*Programa de Gestión Integral de Residuos</t>
  </si>
  <si>
    <t>*Implementar el Programa de uso eficiente del agua
*Hacer cumplir las cláusulas ambientales
*Efectuar inspecciones a instalaciones hidrosanitarias
*Hacer seguimiento a los consumos de agua, mediante la revisión de las facturas y registro de los datos de consumo.
*Implementar el Procedimiento de Control Operacional para uso eficiente del agua.</t>
  </si>
  <si>
    <t xml:space="preserve">*Certificaciones de disposición final que entregan los gestores autorizados
*Plan de Gestión Integral RESPEL </t>
  </si>
  <si>
    <t xml:space="preserve">*Certificaciones de disposición final que entregan los gestores autorizados
*Cláusulas ambientales en el contrato de mantenimiento a UPS
*Plan de Gestión Integral RESPEL </t>
  </si>
  <si>
    <t>*Implementar el Programa de uso eficiente del agua
*Seguimiento al cumplimiento de las cláusulas ambientales
*Efectuar inspecciones a instalaciones hidrosanitarias
*Hacer seguimiento a los consumos de agua, mediante la revisión de las facturas y registro de los datos de consumo.
*Implementar el Procedimiento de Control Operacional para uso eficiente del agua.</t>
  </si>
  <si>
    <t>*Todas las sedes cuentan con sistema de alcantarillado.
*Seguimiento al cumplimiento de las cláusulas ambientales
*Inspecciones a instalaciones hidrosanitarias
*Capacitaciones sobre gestión de residuos peligrosos
*Bitácora de salidas de residuos peligrosos
*Canecas para disponer residuos ordinarios en los baños.
*Solicitar al contratista de Aseo y Cafetería la realización de capacitaciones sobre uso de sustancias químicas/ dosificación de productos para la desinfección y aseo de áreas.</t>
  </si>
  <si>
    <t>*Implementar el Programa de uso eficiente del agua
*Efectuar inspecciones a instalaciones hidrosanitarias
*Seguimiento al cumplimiento de cláusulas ambientales
*Tener un control de los consumos de agua, mediante la revisión de las facturas y registro de los datos de consumo.
*Establecer el registro, medición y seguimiento al consumo de agua.
*Implementar el Procedimiento de Control Operacional para uso eficiente del agua.</t>
  </si>
  <si>
    <t>*Implementar un control de los consumos de energía eléctrica, mediante la revisión de las facturas y registro de los datos de consumo.
*Seguimiento al cumplimiento de cláusulas ambientales
*Implementar el Programa de Uso eficiente de Energía
*Realizar el registro, medición y seguimiento al consumo de energía.
*Inspeccionar las sedes para verificar prácticas de consumo de energía, instalaciones eléctricas y luminarias.
*Implementar el Procedimiento de Control Operacional para uso eficiente de energía.</t>
  </si>
  <si>
    <t>*Todas las sedes cuentan con sistema de alcantarillado.
*Seguimiento al cumplimiento de cláusulas ambientales
*Inspecciones a instalaciones hidrosanitarias
*Capacitaciones sobre gestión de residuos peligrosos
*Bitácora de salidas de residuos peligrosos
*Canecas para disponer residuos ordinarios en los baños.
*Solicitar al contratista de Aseo y Cafetería la realización de capacitaciones sobre uso de sustancias químicas/ dosificación de productos para la desinfección y aseo de áreas.</t>
  </si>
  <si>
    <t>*Programa de Gestión Integral de Residuos
*Los residuos son recogidos por la empresa Aseo Capital
*Seguimiento al cumplimiento de cláusulas ambientales
*Plan de Acción Interno para el Aprovechamiento de Residuos - PAI</t>
  </si>
  <si>
    <t>*Programa de Gestión Integral de Residuos
*Seguimiento al cumplimiento de cláusulas ambientales
*Los residuos son recogidos por la empresa Aseo Capital
*Plan de Acción Interno para el Aprovechamiento de Residuos - PAI</t>
  </si>
  <si>
    <t xml:space="preserve">*Capacitación en gestión de residuos peligrosos.
*Implementación y utilización de los formatos
*Seguimiento al cumplimiento de cláusulas ambientales "Transporte Interno de Residuos Peligrosos RESPEL" y "Lista de chequeo para el seguimiento al cumplimiento de las obligaciones del transportador de residuos peligrosos"
*Inspecciones periódicas al cuarto de almacenamiento temporal de residuos peligrosos para verificar condiciones de seguridad, documentación, registros.
*Certificaciones de disposición final que entregan los gestores autorizados
*Plan de Gestión Integral RESPEL
*Implementar el Procedimiento de Control Operacional de residuos peligrosos. </t>
  </si>
  <si>
    <t>1: No tiene normatividad relacionada.</t>
  </si>
  <si>
    <t>Funcionamiento de oficinas misionales y administrativas: Realización de reuniones, producción de documentos,  impresoras, uso de cafetería</t>
  </si>
  <si>
    <t>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</si>
</sst>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30" x14ac:knownFonts="1">
    <font>
      <sz val="11"/>
      <color indexed="8"/>
      <name val="Calibri"/>
      <family val="2"/>
      <scheme val="minor"/>
    </font>
    <font>
      <b/>
      <sz val="10"/>
      <color indexed="8"/>
      <name val="Arial"/>
      <family val="2"/>
    </font>
    <font>
      <sz val="10"/>
      <color indexed="8"/>
      <name val="Arial"/>
      <family val="2"/>
    </font>
    <font>
      <sz val="10"/>
      <color theme="1"/>
      <name val="Arial"/>
      <family val="2"/>
    </font>
    <font>
      <sz val="11"/>
      <color indexed="8"/>
      <name val="Calibri"/>
      <family val="2"/>
      <scheme val="minor"/>
    </font>
    <font>
      <b/>
      <sz val="11"/>
      <color indexed="9"/>
      <name val="Calibri"/>
      <family val="2"/>
      <scheme val="minor"/>
    </font>
    <font>
      <b/>
      <sz val="11"/>
      <color indexed="8"/>
      <name val="Calibri"/>
      <family val="2"/>
      <scheme val="minor"/>
    </font>
    <font>
      <b/>
      <sz val="13"/>
      <color indexed="8"/>
      <name val="Arial"/>
      <family val="2"/>
    </font>
    <font>
      <b/>
      <sz val="22"/>
      <color indexed="8"/>
      <name val="Arial"/>
      <family val="2"/>
    </font>
    <font>
      <sz val="10"/>
      <name val="Arial"/>
      <family val="2"/>
    </font>
    <font>
      <b/>
      <sz val="12"/>
      <name val="Arial"/>
      <family val="2"/>
    </font>
    <font>
      <b/>
      <sz val="12"/>
      <color theme="1"/>
      <name val="Arial"/>
      <family val="2"/>
    </font>
    <font>
      <sz val="12"/>
      <color theme="1"/>
      <name val="Arial"/>
      <family val="2"/>
    </font>
    <font>
      <b/>
      <sz val="10"/>
      <name val="Arial"/>
      <family val="2"/>
    </font>
    <font>
      <sz val="10"/>
      <color indexed="8"/>
      <name val="Calibri"/>
      <family val="2"/>
      <scheme val="minor"/>
    </font>
    <font>
      <sz val="11"/>
      <name val="Arial"/>
      <family val="2"/>
    </font>
    <font>
      <sz val="12"/>
      <color indexed="8"/>
      <name val="Calibri"/>
      <family val="2"/>
      <scheme val="minor"/>
    </font>
    <font>
      <i/>
      <sz val="11"/>
      <name val="Arial"/>
      <family val="2"/>
    </font>
    <font>
      <b/>
      <sz val="13"/>
      <name val="Arial"/>
      <family val="2"/>
    </font>
    <font>
      <b/>
      <sz val="11"/>
      <color indexed="8"/>
      <name val="Arial"/>
      <family val="2"/>
    </font>
    <font>
      <sz val="11"/>
      <color indexed="8"/>
      <name val="Arial"/>
      <family val="2"/>
    </font>
    <font>
      <sz val="12"/>
      <color indexed="8"/>
      <name val="Arial"/>
      <family val="2"/>
    </font>
    <font>
      <b/>
      <sz val="12"/>
      <color rgb="FF000000"/>
      <name val="Arial"/>
      <family val="2"/>
    </font>
    <font>
      <sz val="10.5"/>
      <name val="Arial"/>
      <family val="2"/>
    </font>
    <font>
      <b/>
      <i/>
      <sz val="10.5"/>
      <name val="Arial"/>
      <family val="2"/>
    </font>
    <font>
      <b/>
      <sz val="10.5"/>
      <name val="Arial"/>
      <family val="2"/>
    </font>
    <font>
      <sz val="12"/>
      <color rgb="FF000000"/>
      <name val="Arial"/>
      <family val="2"/>
    </font>
    <font>
      <b/>
      <sz val="12"/>
      <color rgb="FFFFFFFF"/>
      <name val="Arial"/>
      <family val="2"/>
    </font>
    <font>
      <sz val="9.5"/>
      <color theme="1"/>
      <name val="Arial"/>
      <family val="2"/>
    </font>
    <font>
      <i/>
      <sz val="10"/>
      <color rgb="FF000000"/>
      <name val="Arial"/>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70C0"/>
        <bgColor indexed="64"/>
      </patternFill>
    </fill>
  </fills>
  <borders count="38">
    <border>
      <left/>
      <right/>
      <top/>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s>
  <cellStyleXfs count="7">
    <xf numFmtId="0" fontId="0" fillId="0" borderId="0"/>
    <xf numFmtId="0" fontId="4" fillId="0" borderId="1"/>
    <xf numFmtId="0" fontId="4" fillId="0" borderId="1"/>
    <xf numFmtId="0" fontId="9" fillId="0" borderId="1"/>
    <xf numFmtId="0" fontId="4" fillId="0" borderId="1"/>
    <xf numFmtId="0" fontId="4" fillId="0" borderId="1"/>
    <xf numFmtId="0" fontId="4" fillId="0" borderId="1"/>
  </cellStyleXfs>
  <cellXfs count="162">
    <xf numFmtId="0" fontId="0" fillId="0" borderId="0" xfId="0"/>
    <xf numFmtId="0" fontId="1" fillId="0" borderId="0" xfId="0" applyFont="1" applyAlignment="1">
      <alignment horizontal="center" vertical="center"/>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xf>
    <xf numFmtId="0" fontId="1" fillId="0" borderId="0" xfId="0" applyFont="1" applyAlignment="1">
      <alignment horizontal="center" vertical="center" wrapText="1"/>
    </xf>
    <xf numFmtId="0" fontId="2" fillId="0" borderId="9" xfId="0" applyFont="1" applyBorder="1" applyAlignment="1">
      <alignment horizontal="left" vertical="center" wrapText="1"/>
    </xf>
    <xf numFmtId="0" fontId="2" fillId="0" borderId="0" xfId="0" applyFont="1" applyFill="1" applyAlignment="1">
      <alignment vertical="center" wrapText="1"/>
    </xf>
    <xf numFmtId="0" fontId="2" fillId="0" borderId="0" xfId="0" applyFont="1" applyAlignment="1">
      <alignment horizontal="left"/>
    </xf>
    <xf numFmtId="0" fontId="1" fillId="6" borderId="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4" borderId="2" xfId="1" applyFont="1" applyFill="1" applyBorder="1" applyAlignment="1" applyProtection="1">
      <alignment vertical="center"/>
      <protection locked="0"/>
    </xf>
    <xf numFmtId="0" fontId="0" fillId="3" borderId="1" xfId="1" applyFont="1" applyFill="1" applyBorder="1" applyAlignment="1">
      <alignment horizontal="center" vertical="center"/>
    </xf>
    <xf numFmtId="0" fontId="0" fillId="0" borderId="2" xfId="1" applyFont="1" applyFill="1" applyBorder="1" applyAlignment="1" applyProtection="1">
      <alignment vertical="center"/>
      <protection locked="0"/>
    </xf>
    <xf numFmtId="0" fontId="6" fillId="5" borderId="2" xfId="1" applyFont="1" applyFill="1" applyBorder="1" applyAlignment="1">
      <alignment vertical="center"/>
    </xf>
    <xf numFmtId="0" fontId="0" fillId="0" borderId="1" xfId="1" applyFont="1" applyFill="1" applyAlignment="1"/>
    <xf numFmtId="0" fontId="0" fillId="0" borderId="1" xfId="1" applyFont="1" applyAlignment="1"/>
    <xf numFmtId="0" fontId="4" fillId="0" borderId="1" xfId="4"/>
    <xf numFmtId="0" fontId="6" fillId="0" borderId="1" xfId="4" applyFont="1" applyAlignment="1">
      <alignment wrapText="1"/>
    </xf>
    <xf numFmtId="0" fontId="6" fillId="0" borderId="3" xfId="4" applyFont="1" applyBorder="1" applyAlignment="1">
      <alignment wrapText="1"/>
    </xf>
    <xf numFmtId="0" fontId="4" fillId="4" borderId="3" xfId="4" applyFill="1" applyBorder="1" applyAlignment="1" applyProtection="1">
      <alignment vertical="center" wrapText="1"/>
      <protection locked="0"/>
    </xf>
    <xf numFmtId="0" fontId="4" fillId="0" borderId="3" xfId="4" applyBorder="1" applyAlignment="1">
      <alignment wrapText="1"/>
    </xf>
    <xf numFmtId="0" fontId="6" fillId="0" borderId="9" xfId="4" applyFont="1" applyBorder="1" applyAlignment="1">
      <alignment wrapText="1"/>
    </xf>
    <xf numFmtId="0" fontId="4" fillId="0" borderId="9" xfId="4" applyBorder="1" applyAlignment="1">
      <alignment wrapText="1"/>
    </xf>
    <xf numFmtId="0" fontId="4" fillId="0" borderId="3" xfId="4" applyFill="1" applyBorder="1" applyAlignment="1">
      <alignment wrapText="1"/>
    </xf>
    <xf numFmtId="0" fontId="4" fillId="0" borderId="1" xfId="5"/>
    <xf numFmtId="0" fontId="14" fillId="0" borderId="1" xfId="5" applyFont="1"/>
    <xf numFmtId="0" fontId="10" fillId="6" borderId="2" xfId="5" applyFont="1" applyFill="1" applyBorder="1" applyAlignment="1" applyProtection="1">
      <alignment horizontal="center" vertical="center" wrapText="1"/>
    </xf>
    <xf numFmtId="0" fontId="16" fillId="0" borderId="1" xfId="5" applyFont="1"/>
    <xf numFmtId="0" fontId="13" fillId="8" borderId="26" xfId="5" applyFont="1" applyFill="1" applyBorder="1" applyAlignment="1">
      <alignment horizontal="left" vertical="center"/>
    </xf>
    <xf numFmtId="0" fontId="13" fillId="8" borderId="28" xfId="5" applyFont="1" applyFill="1" applyBorder="1" applyAlignment="1">
      <alignment horizontal="left" vertical="center" wrapText="1"/>
    </xf>
    <xf numFmtId="0" fontId="4" fillId="0" borderId="1" xfId="5" applyFill="1" applyAlignment="1"/>
    <xf numFmtId="0" fontId="5" fillId="2" borderId="30" xfId="1" applyFont="1" applyFill="1" applyBorder="1" applyAlignment="1">
      <alignment horizontal="center" vertical="center"/>
    </xf>
    <xf numFmtId="164" fontId="6" fillId="4" borderId="31" xfId="1" applyNumberFormat="1" applyFont="1" applyFill="1" applyBorder="1" applyAlignment="1">
      <alignment horizontal="center" vertical="center"/>
    </xf>
    <xf numFmtId="0" fontId="0" fillId="0" borderId="31" xfId="1" applyFont="1" applyFill="1" applyBorder="1" applyAlignment="1" applyProtection="1">
      <alignment vertical="center"/>
      <protection locked="0"/>
    </xf>
    <xf numFmtId="0" fontId="0" fillId="4" borderId="31" xfId="1" applyFont="1" applyFill="1" applyBorder="1" applyAlignment="1" applyProtection="1">
      <alignment vertical="center"/>
      <protection locked="0"/>
    </xf>
    <xf numFmtId="0" fontId="3" fillId="0" borderId="0" xfId="0" applyFont="1" applyAlignment="1">
      <alignment vertical="center"/>
    </xf>
    <xf numFmtId="0" fontId="9" fillId="0" borderId="1" xfId="5" applyFont="1" applyFill="1" applyBorder="1" applyAlignment="1">
      <alignment horizontal="left" vertical="center"/>
    </xf>
    <xf numFmtId="0" fontId="2" fillId="4" borderId="3" xfId="0" applyFont="1" applyFill="1" applyBorder="1" applyAlignment="1" applyProtection="1">
      <alignment horizontal="right" vertical="center" wrapText="1"/>
      <protection locked="0"/>
    </xf>
    <xf numFmtId="0" fontId="1" fillId="5" borderId="3" xfId="0" applyFont="1" applyFill="1" applyBorder="1" applyAlignment="1">
      <alignment horizontal="right" vertical="center" wrapText="1"/>
    </xf>
    <xf numFmtId="0" fontId="22" fillId="0" borderId="31" xfId="0" applyFont="1" applyBorder="1" applyAlignment="1">
      <alignment horizontal="left" vertical="center" wrapText="1"/>
    </xf>
    <xf numFmtId="0" fontId="2" fillId="4"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0" fillId="4" borderId="2" xfId="1" applyFont="1" applyFill="1" applyBorder="1" applyAlignment="1" applyProtection="1">
      <alignment vertical="center" wrapText="1"/>
      <protection locked="0"/>
    </xf>
    <xf numFmtId="0" fontId="4" fillId="0" borderId="1" xfId="6"/>
    <xf numFmtId="0" fontId="2" fillId="0" borderId="1" xfId="6" applyFont="1" applyAlignment="1">
      <alignment horizontal="left" vertical="center"/>
    </xf>
    <xf numFmtId="0" fontId="2" fillId="0" borderId="1" xfId="6" applyFont="1" applyAlignment="1">
      <alignment horizontal="left" vertical="center" wrapText="1"/>
    </xf>
    <xf numFmtId="0" fontId="2" fillId="0" borderId="1" xfId="6" applyFont="1" applyAlignment="1">
      <alignment horizontal="center" vertical="center"/>
    </xf>
    <xf numFmtId="0" fontId="2" fillId="0" borderId="1" xfId="6" applyFont="1" applyAlignment="1">
      <alignment horizontal="right" vertical="center"/>
    </xf>
    <xf numFmtId="0" fontId="2" fillId="0" borderId="1" xfId="6" applyFont="1" applyAlignment="1">
      <alignment vertical="center" wrapText="1"/>
    </xf>
    <xf numFmtId="0" fontId="2" fillId="0" borderId="1" xfId="6" applyFont="1" applyAlignment="1">
      <alignment horizontal="center" vertical="center" wrapText="1"/>
    </xf>
    <xf numFmtId="0" fontId="2" fillId="0" borderId="1" xfId="6" applyFont="1" applyFill="1" applyAlignment="1">
      <alignment vertical="center" wrapText="1"/>
    </xf>
    <xf numFmtId="0" fontId="12" fillId="7" borderId="17" xfId="3" applyFont="1" applyFill="1" applyBorder="1" applyAlignment="1">
      <alignment horizontal="left" vertical="center"/>
    </xf>
    <xf numFmtId="0" fontId="11" fillId="7" borderId="4" xfId="3" applyFont="1" applyFill="1" applyBorder="1" applyAlignment="1">
      <alignment horizontal="left" vertical="center"/>
    </xf>
    <xf numFmtId="0" fontId="11" fillId="7" borderId="16" xfId="3" applyFont="1" applyFill="1" applyBorder="1" applyAlignment="1">
      <alignment horizontal="left" vertical="center"/>
    </xf>
    <xf numFmtId="0" fontId="12" fillId="7" borderId="6" xfId="3" applyFont="1" applyFill="1" applyBorder="1" applyAlignment="1">
      <alignment horizontal="left" vertical="center"/>
    </xf>
    <xf numFmtId="0" fontId="28" fillId="0" borderId="0" xfId="0" applyFont="1" applyAlignment="1">
      <alignment vertical="center"/>
    </xf>
    <xf numFmtId="0" fontId="21" fillId="0" borderId="31" xfId="0" applyFont="1" applyBorder="1" applyAlignment="1">
      <alignment horizontal="left" vertical="center" wrapText="1"/>
    </xf>
    <xf numFmtId="0" fontId="2" fillId="4" borderId="3"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1" fillId="5" borderId="3" xfId="0" applyFont="1" applyFill="1" applyBorder="1" applyAlignment="1">
      <alignment vertical="center" wrapText="1"/>
    </xf>
    <xf numFmtId="0" fontId="1" fillId="5"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2" fillId="4"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6" xfId="0" applyFont="1" applyBorder="1" applyAlignment="1">
      <alignment vertical="center" wrapText="1"/>
    </xf>
    <xf numFmtId="0" fontId="2" fillId="0" borderId="3" xfId="0" applyFont="1" applyFill="1" applyBorder="1" applyAlignment="1">
      <alignment horizontal="left" vertical="center" wrapText="1"/>
    </xf>
    <xf numFmtId="0" fontId="2" fillId="0" borderId="31" xfId="0" applyFont="1" applyBorder="1" applyAlignment="1">
      <alignment horizontal="left" vertical="center" wrapText="1"/>
    </xf>
    <xf numFmtId="0" fontId="2" fillId="0" borderId="3" xfId="0" applyFont="1" applyBorder="1" applyAlignment="1">
      <alignment vertical="center" wrapText="1"/>
    </xf>
    <xf numFmtId="0" fontId="2" fillId="0" borderId="0" xfId="0" applyFont="1" applyAlignment="1">
      <alignment horizontal="right" vertical="center" wrapText="1"/>
    </xf>
    <xf numFmtId="0" fontId="3" fillId="0" borderId="0" xfId="0" applyFont="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4" borderId="3" xfId="0" applyFont="1" applyFill="1" applyBorder="1" applyAlignment="1" applyProtection="1">
      <alignment vertical="center" wrapText="1"/>
      <protection locked="0"/>
    </xf>
    <xf numFmtId="0" fontId="1" fillId="5" borderId="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vertical="center" wrapText="1"/>
    </xf>
    <xf numFmtId="0" fontId="1" fillId="5" borderId="6" xfId="0" applyFont="1" applyFill="1" applyBorder="1" applyAlignment="1">
      <alignment vertical="center" wrapText="1"/>
    </xf>
    <xf numFmtId="0" fontId="2" fillId="0" borderId="4"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4" borderId="4" xfId="0" applyFont="1" applyFill="1" applyBorder="1" applyAlignment="1" applyProtection="1">
      <alignment vertical="center" wrapText="1"/>
      <protection locked="0"/>
    </xf>
    <xf numFmtId="0" fontId="2" fillId="4" borderId="6" xfId="0" applyFont="1" applyFill="1" applyBorder="1" applyAlignment="1" applyProtection="1">
      <alignment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9" fillId="0" borderId="32" xfId="1" applyFont="1" applyFill="1" applyBorder="1" applyAlignment="1" applyProtection="1">
      <alignment horizontal="center" vertical="center" wrapText="1"/>
    </xf>
    <xf numFmtId="0" fontId="19" fillId="0" borderId="35" xfId="1" applyFont="1" applyFill="1" applyBorder="1" applyAlignment="1" applyProtection="1">
      <alignment horizontal="center" vertical="center" wrapText="1"/>
    </xf>
    <xf numFmtId="0" fontId="19" fillId="0" borderId="1" xfId="1" applyFont="1" applyBorder="1" applyAlignment="1" applyProtection="1">
      <alignment horizontal="right" vertical="center" wrapText="1"/>
    </xf>
    <xf numFmtId="0" fontId="8" fillId="0" borderId="3" xfId="0" applyFont="1" applyBorder="1" applyAlignment="1">
      <alignment horizontal="center" vertical="center" wrapText="1"/>
    </xf>
    <xf numFmtId="0" fontId="21" fillId="0" borderId="31" xfId="0" applyFont="1" applyBorder="1" applyAlignment="1">
      <alignment horizontal="left" vertical="center" wrapText="1"/>
    </xf>
    <xf numFmtId="0" fontId="2" fillId="0" borderId="3" xfId="0" applyFont="1" applyFill="1" applyBorder="1" applyAlignment="1" applyProtection="1">
      <alignment vertical="center" wrapText="1"/>
      <protection locked="0"/>
    </xf>
    <xf numFmtId="0" fontId="1" fillId="5" borderId="3" xfId="0" applyFont="1" applyFill="1" applyBorder="1" applyAlignment="1">
      <alignment vertical="center" wrapText="1"/>
    </xf>
    <xf numFmtId="0" fontId="1" fillId="5"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9" fillId="0" borderId="32" xfId="1" applyFont="1" applyBorder="1" applyAlignment="1" applyProtection="1">
      <alignment horizontal="center" vertical="center" wrapText="1"/>
    </xf>
    <xf numFmtId="0" fontId="19" fillId="0" borderId="35" xfId="1" applyFont="1" applyBorder="1" applyAlignment="1" applyProtection="1">
      <alignment horizontal="center" vertical="center" wrapText="1"/>
    </xf>
    <xf numFmtId="0" fontId="19" fillId="0" borderId="37" xfId="1" applyFont="1" applyBorder="1" applyAlignment="1" applyProtection="1">
      <alignment horizontal="righ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31" xfId="0" applyFont="1" applyBorder="1" applyAlignment="1">
      <alignment horizontal="center" vertical="center" wrapText="1"/>
    </xf>
    <xf numFmtId="0" fontId="2" fillId="0" borderId="5" xfId="0" applyFont="1" applyBorder="1" applyAlignment="1">
      <alignment vertical="center" wrapText="1"/>
    </xf>
    <xf numFmtId="0" fontId="2" fillId="0" borderId="3" xfId="0" applyFont="1" applyFill="1" applyBorder="1" applyAlignment="1">
      <alignment horizontal="left" vertical="center" wrapText="1"/>
    </xf>
    <xf numFmtId="0" fontId="2" fillId="0" borderId="31" xfId="0" applyFont="1" applyBorder="1" applyAlignment="1">
      <alignment horizontal="left" vertical="center" wrapText="1"/>
    </xf>
    <xf numFmtId="0" fontId="2" fillId="4"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Border="1" applyAlignment="1">
      <alignment vertical="center" wrapText="1"/>
    </xf>
    <xf numFmtId="0" fontId="20" fillId="0" borderId="31" xfId="6" applyFont="1" applyFill="1" applyBorder="1" applyAlignment="1">
      <alignment horizontal="left" vertical="center" wrapText="1"/>
    </xf>
    <xf numFmtId="0" fontId="19" fillId="0" borderId="33" xfId="1" applyFont="1" applyBorder="1" applyAlignment="1" applyProtection="1">
      <alignment horizontal="center" vertical="center" wrapText="1"/>
    </xf>
    <xf numFmtId="0" fontId="19" fillId="0" borderId="12" xfId="1" applyFont="1" applyBorder="1" applyAlignment="1" applyProtection="1">
      <alignment horizontal="center" vertical="center" wrapText="1"/>
    </xf>
    <xf numFmtId="0" fontId="19" fillId="0" borderId="34" xfId="1" applyFont="1" applyBorder="1" applyAlignment="1" applyProtection="1">
      <alignment horizontal="center" vertical="center" wrapText="1"/>
    </xf>
    <xf numFmtId="0" fontId="19" fillId="0" borderId="36" xfId="1" applyFont="1" applyBorder="1" applyAlignment="1" applyProtection="1">
      <alignment horizontal="center" vertical="center" wrapText="1"/>
    </xf>
    <xf numFmtId="0" fontId="19" fillId="0" borderId="21" xfId="1" applyFont="1" applyBorder="1" applyAlignment="1" applyProtection="1">
      <alignment horizontal="center" vertical="center" wrapText="1"/>
    </xf>
    <xf numFmtId="0" fontId="19" fillId="0" borderId="22" xfId="1" applyFont="1" applyBorder="1" applyAlignment="1" applyProtection="1">
      <alignment horizontal="center" vertical="center" wrapText="1"/>
    </xf>
    <xf numFmtId="0" fontId="19" fillId="0" borderId="1" xfId="1" applyFont="1" applyBorder="1" applyAlignment="1" applyProtection="1">
      <alignment horizontal="center" vertical="center"/>
    </xf>
    <xf numFmtId="0" fontId="10" fillId="6" borderId="31" xfId="5" applyFont="1" applyFill="1" applyBorder="1" applyAlignment="1" applyProtection="1">
      <alignment horizontal="center" vertical="center" wrapText="1"/>
    </xf>
    <xf numFmtId="0" fontId="27" fillId="9" borderId="31" xfId="6" applyFont="1" applyFill="1" applyBorder="1" applyAlignment="1">
      <alignment horizontal="center" vertical="center" wrapText="1"/>
    </xf>
    <xf numFmtId="0" fontId="18" fillId="0" borderId="10" xfId="3" applyFont="1" applyFill="1" applyBorder="1" applyAlignment="1">
      <alignment horizontal="center" vertical="center" wrapText="1"/>
    </xf>
    <xf numFmtId="0" fontId="18" fillId="0" borderId="15" xfId="3" applyFont="1" applyFill="1" applyBorder="1" applyAlignment="1">
      <alignment horizontal="center" vertical="center"/>
    </xf>
    <xf numFmtId="0" fontId="18" fillId="0" borderId="19" xfId="3" applyFont="1" applyFill="1" applyBorder="1" applyAlignment="1">
      <alignment horizontal="center" vertical="center"/>
    </xf>
    <xf numFmtId="0" fontId="10" fillId="0" borderId="11"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8"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20" xfId="3" applyFont="1" applyFill="1" applyBorder="1" applyAlignment="1">
      <alignment horizontal="center" vertical="center" wrapText="1"/>
    </xf>
    <xf numFmtId="0" fontId="10" fillId="0" borderId="21" xfId="3" applyFont="1" applyFill="1" applyBorder="1" applyAlignment="1">
      <alignment horizontal="center" vertical="center" wrapText="1"/>
    </xf>
    <xf numFmtId="0" fontId="11" fillId="7" borderId="13" xfId="3" applyFont="1" applyFill="1" applyBorder="1" applyAlignment="1">
      <alignment horizontal="left" vertical="center"/>
    </xf>
    <xf numFmtId="0" fontId="12" fillId="7" borderId="14" xfId="3" applyFont="1" applyFill="1" applyBorder="1" applyAlignment="1">
      <alignment horizontal="left" vertical="center"/>
    </xf>
    <xf numFmtId="0" fontId="11" fillId="7" borderId="7" xfId="3" applyFont="1" applyFill="1" applyBorder="1" applyAlignment="1">
      <alignment horizontal="left" vertical="center"/>
    </xf>
    <xf numFmtId="0" fontId="12" fillId="7" borderId="18" xfId="3" applyFont="1" applyFill="1" applyBorder="1" applyAlignment="1">
      <alignment horizontal="left" vertical="center"/>
    </xf>
    <xf numFmtId="165" fontId="12" fillId="7" borderId="20" xfId="3" quotePrefix="1" applyNumberFormat="1" applyFont="1" applyFill="1" applyBorder="1" applyAlignment="1">
      <alignment horizontal="left" vertical="center"/>
    </xf>
    <xf numFmtId="165" fontId="12" fillId="7" borderId="22" xfId="3" quotePrefix="1" applyNumberFormat="1" applyFont="1" applyFill="1" applyBorder="1" applyAlignment="1">
      <alignment horizontal="left" vertical="center"/>
    </xf>
    <xf numFmtId="0" fontId="23" fillId="0" borderId="3" xfId="3" applyFont="1" applyFill="1" applyBorder="1" applyAlignment="1">
      <alignment horizontal="left" vertical="center" wrapText="1"/>
    </xf>
    <xf numFmtId="0" fontId="23" fillId="0" borderId="29" xfId="3" applyFont="1" applyFill="1" applyBorder="1" applyAlignment="1">
      <alignment horizontal="left" vertical="center" wrapText="1"/>
    </xf>
    <xf numFmtId="0" fontId="15" fillId="0" borderId="23" xfId="3" applyFont="1" applyBorder="1" applyAlignment="1">
      <alignment horizontal="left" vertical="center" wrapText="1"/>
    </xf>
    <xf numFmtId="0" fontId="15" fillId="0" borderId="24" xfId="3" applyFont="1" applyBorder="1" applyAlignment="1">
      <alignment horizontal="left" vertical="center" wrapText="1"/>
    </xf>
    <xf numFmtId="0" fontId="15" fillId="0" borderId="25" xfId="3" applyFont="1" applyBorder="1" applyAlignment="1">
      <alignment horizontal="left" vertical="center" wrapText="1"/>
    </xf>
    <xf numFmtId="0" fontId="10" fillId="6" borderId="23" xfId="5" applyFont="1" applyFill="1" applyBorder="1" applyAlignment="1" applyProtection="1">
      <alignment horizontal="center" vertical="center" wrapText="1"/>
    </xf>
    <xf numFmtId="0" fontId="10" fillId="6" borderId="24" xfId="5" applyFont="1" applyFill="1" applyBorder="1" applyAlignment="1" applyProtection="1">
      <alignment horizontal="center" vertical="center" wrapText="1"/>
    </xf>
    <xf numFmtId="0" fontId="10" fillId="6" borderId="25" xfId="5" applyFont="1" applyFill="1" applyBorder="1" applyAlignment="1" applyProtection="1">
      <alignment horizontal="center" vertical="center" wrapText="1"/>
    </xf>
    <xf numFmtId="0" fontId="23" fillId="0" borderId="13"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14" xfId="3" applyFont="1" applyFill="1" applyBorder="1" applyAlignment="1">
      <alignment horizontal="left" vertical="center" wrapText="1"/>
    </xf>
    <xf numFmtId="0" fontId="5" fillId="2" borderId="30" xfId="1" applyFont="1" applyFill="1" applyBorder="1" applyAlignment="1">
      <alignment horizontal="center" vertical="center"/>
    </xf>
    <xf numFmtId="0" fontId="0" fillId="0" borderId="1" xfId="1" applyFont="1" applyAlignment="1"/>
  </cellXfs>
  <cellStyles count="7">
    <cellStyle name="Normal" xfId="0" builtinId="0"/>
    <cellStyle name="Normal 2" xfId="1" xr:uid="{278209AC-3A5D-43FF-A181-F716A9B11601}"/>
    <cellStyle name="Normal 2 2" xfId="3" xr:uid="{FD818F9C-E195-4513-8611-AF5579637A97}"/>
    <cellStyle name="Normal 3" xfId="2" xr:uid="{476DFEEF-E687-4849-A34E-01414C142380}"/>
    <cellStyle name="Normal 4" xfId="4" xr:uid="{350F9684-7869-4423-8EA7-38495EF901F2}"/>
    <cellStyle name="Normal 5" xfId="5" xr:uid="{FB32F4A2-C510-4EB0-BC9D-A01BD26BBDEB}"/>
    <cellStyle name="Normal 6" xfId="6" xr:uid="{EB8A8AAA-AA70-425A-80C4-0D4C6F17E9C9}"/>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FF7C8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180975</xdr:rowOff>
    </xdr:from>
    <xdr:ext cx="0" cy="825423"/>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52C529E6-6A6D-4C56-9DB9-F05062B55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819150" y="371475"/>
          <a:ext cx="0" cy="8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xdr:row>
      <xdr:rowOff>180975</xdr:rowOff>
    </xdr:from>
    <xdr:to>
      <xdr:col>1</xdr:col>
      <xdr:colOff>57150</xdr:colOff>
      <xdr:row>5</xdr:row>
      <xdr:rowOff>183066</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13EAEFAA-3A43-4343-9705-A57B832CA3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57150" y="38100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3C27972-2243-4482-BCFA-324962CAABC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yana Fernanda Sierra Vargas" id="{1B130524-CED8-4AFC-A25F-22ECFC016E9C}" userId="Dayana Fernanda Sierra Vargas" providerId="None"/>
  <person displayName="Laura Yamile Cadavid Arbelaez" id="{BCFFF0D2-DFEC-4B3B-81D3-A036E63490C1}" userId="S::lycadavid@personeriabogota.gov.co::62cfd95a-bd6c-4f70-97c5-155df526839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AEC3-88AF-45F7-9C8E-8BFBEC8AB49B}">
  <sheetPr>
    <pageSetUpPr fitToPage="1"/>
  </sheetPr>
  <dimension ref="B2:X129"/>
  <sheetViews>
    <sheetView showGridLines="0" tabSelected="1" topLeftCell="A2" zoomScale="80" zoomScaleNormal="80" zoomScaleSheetLayoutView="91" workbookViewId="0">
      <selection activeCell="E10" sqref="E10:E17"/>
    </sheetView>
  </sheetViews>
  <sheetFormatPr baseColWidth="10" defaultRowHeight="12.75" x14ac:dyDescent="0.25"/>
  <cols>
    <col min="1" max="1" width="1.28515625" style="4" customWidth="1"/>
    <col min="2" max="2" width="3" style="6" bestFit="1" customWidth="1"/>
    <col min="3" max="3" width="29.7109375" style="4" customWidth="1"/>
    <col min="4" max="4" width="33.42578125" style="4" customWidth="1"/>
    <col min="5" max="5" width="47.7109375" style="4" bestFit="1" customWidth="1"/>
    <col min="6" max="6" width="47.7109375" style="4" customWidth="1"/>
    <col min="7" max="7" width="33.7109375" style="4" customWidth="1"/>
    <col min="8" max="8" width="41.85546875" style="4" customWidth="1"/>
    <col min="9" max="9" width="40.85546875" style="4" customWidth="1"/>
    <col min="10" max="10" width="35.42578125" style="7" customWidth="1"/>
    <col min="11" max="11" width="20.7109375" style="11" customWidth="1"/>
    <col min="12" max="12" width="17.140625" style="11" customWidth="1"/>
    <col min="13" max="13" width="24.85546875" style="11" customWidth="1"/>
    <col min="14" max="14" width="52.7109375" style="11" customWidth="1"/>
    <col min="15" max="15" width="49" style="11" customWidth="1"/>
    <col min="16" max="16" width="39" style="11" customWidth="1"/>
    <col min="17" max="17" width="31.28515625" style="11" customWidth="1"/>
    <col min="18" max="18" width="23.5703125" style="11" customWidth="1"/>
    <col min="19" max="19" width="19" style="11" customWidth="1"/>
    <col min="20" max="20" width="25.85546875" style="7" customWidth="1"/>
    <col min="21" max="21" width="41.140625" style="7" customWidth="1"/>
    <col min="22" max="22" width="31.7109375" style="7" customWidth="1"/>
    <col min="23" max="23" width="29" style="6" customWidth="1"/>
    <col min="24" max="24" width="41.5703125" style="7" customWidth="1"/>
    <col min="25" max="16384" width="11.42578125" style="4"/>
  </cols>
  <sheetData>
    <row r="2" spans="2:24" s="3" customFormat="1" ht="18.75" customHeight="1" x14ac:dyDescent="0.25">
      <c r="B2" s="96" t="s">
        <v>361</v>
      </c>
      <c r="C2" s="96"/>
      <c r="D2" s="96"/>
      <c r="E2" s="101" t="s">
        <v>358</v>
      </c>
      <c r="F2" s="101"/>
      <c r="G2" s="101"/>
      <c r="H2" s="101"/>
      <c r="I2" s="101"/>
      <c r="J2" s="101"/>
      <c r="K2" s="101"/>
      <c r="L2" s="101"/>
      <c r="M2" s="101"/>
      <c r="N2" s="101"/>
      <c r="O2" s="101"/>
      <c r="P2" s="101"/>
      <c r="Q2" s="101"/>
      <c r="R2" s="101"/>
      <c r="S2" s="101"/>
      <c r="T2" s="101"/>
      <c r="U2" s="101"/>
      <c r="V2" s="101"/>
      <c r="W2" s="102" t="s">
        <v>413</v>
      </c>
      <c r="X2" s="102"/>
    </row>
    <row r="3" spans="2:24" s="3" customFormat="1" ht="35.25" customHeight="1" x14ac:dyDescent="0.25">
      <c r="B3" s="96"/>
      <c r="C3" s="96"/>
      <c r="D3" s="96"/>
      <c r="E3" s="101"/>
      <c r="F3" s="101"/>
      <c r="G3" s="101"/>
      <c r="H3" s="101"/>
      <c r="I3" s="101"/>
      <c r="J3" s="101"/>
      <c r="K3" s="101"/>
      <c r="L3" s="101"/>
      <c r="M3" s="101"/>
      <c r="N3" s="101"/>
      <c r="O3" s="101"/>
      <c r="P3" s="101"/>
      <c r="Q3" s="101"/>
      <c r="R3" s="101"/>
      <c r="S3" s="101"/>
      <c r="T3" s="101"/>
      <c r="U3" s="101"/>
      <c r="V3" s="101"/>
      <c r="W3" s="49" t="s">
        <v>429</v>
      </c>
      <c r="X3" s="67" t="s">
        <v>428</v>
      </c>
    </row>
    <row r="4" spans="2:24" s="3" customFormat="1" ht="35.25" customHeight="1" x14ac:dyDescent="0.25">
      <c r="B4" s="96"/>
      <c r="C4" s="96"/>
      <c r="D4" s="96"/>
      <c r="E4" s="101"/>
      <c r="F4" s="101"/>
      <c r="G4" s="101"/>
      <c r="H4" s="101"/>
      <c r="I4" s="101"/>
      <c r="J4" s="101"/>
      <c r="K4" s="101"/>
      <c r="L4" s="101"/>
      <c r="M4" s="101"/>
      <c r="N4" s="101"/>
      <c r="O4" s="101"/>
      <c r="P4" s="101"/>
      <c r="Q4" s="101"/>
      <c r="R4" s="101"/>
      <c r="S4" s="101"/>
      <c r="T4" s="101"/>
      <c r="U4" s="101"/>
      <c r="V4" s="101"/>
      <c r="W4" s="102" t="s">
        <v>430</v>
      </c>
      <c r="X4" s="102"/>
    </row>
    <row r="5" spans="2:24" ht="13.5" thickBot="1" x14ac:dyDescent="0.3"/>
    <row r="6" spans="2:24" ht="14.25" customHeight="1" x14ac:dyDescent="0.25">
      <c r="C6" s="100" t="s">
        <v>408</v>
      </c>
      <c r="D6" s="98" t="s">
        <v>515</v>
      </c>
      <c r="E6" s="112" t="s">
        <v>409</v>
      </c>
      <c r="F6" s="110" t="s">
        <v>410</v>
      </c>
    </row>
    <row r="7" spans="2:24" ht="15" customHeight="1" thickBot="1" x14ac:dyDescent="0.3">
      <c r="C7" s="100"/>
      <c r="D7" s="99"/>
      <c r="E7" s="112"/>
      <c r="F7" s="111"/>
    </row>
    <row r="9" spans="2:24" s="9" customFormat="1" ht="33.75" customHeight="1" x14ac:dyDescent="0.25">
      <c r="B9" s="13" t="s">
        <v>300</v>
      </c>
      <c r="C9" s="13" t="s">
        <v>27</v>
      </c>
      <c r="D9" s="13" t="s">
        <v>216</v>
      </c>
      <c r="E9" s="13" t="s">
        <v>213</v>
      </c>
      <c r="F9" s="13" t="s">
        <v>217</v>
      </c>
      <c r="G9" s="13" t="s">
        <v>250</v>
      </c>
      <c r="H9" s="13" t="s">
        <v>214</v>
      </c>
      <c r="I9" s="14" t="s">
        <v>33</v>
      </c>
      <c r="J9" s="13" t="s">
        <v>30</v>
      </c>
      <c r="K9" s="13" t="s">
        <v>35</v>
      </c>
      <c r="L9" s="13" t="s">
        <v>9</v>
      </c>
      <c r="M9" s="13" t="s">
        <v>36</v>
      </c>
      <c r="N9" s="13" t="s">
        <v>37</v>
      </c>
      <c r="O9" s="13" t="s">
        <v>38</v>
      </c>
      <c r="P9" s="13" t="s">
        <v>39</v>
      </c>
      <c r="Q9" s="13" t="s">
        <v>40</v>
      </c>
      <c r="R9" s="13" t="s">
        <v>41</v>
      </c>
      <c r="S9" s="13" t="s">
        <v>42</v>
      </c>
      <c r="T9" s="13" t="s">
        <v>43</v>
      </c>
      <c r="U9" s="13" t="s">
        <v>44</v>
      </c>
      <c r="V9" s="13" t="s">
        <v>45</v>
      </c>
      <c r="W9" s="13" t="s">
        <v>46</v>
      </c>
      <c r="X9" s="13" t="s">
        <v>48</v>
      </c>
    </row>
    <row r="10" spans="2:24" ht="219.75" customHeight="1" x14ac:dyDescent="0.25">
      <c r="B10" s="93">
        <v>1</v>
      </c>
      <c r="C10" s="93" t="s">
        <v>367</v>
      </c>
      <c r="D10" s="93" t="s">
        <v>232</v>
      </c>
      <c r="E10" s="81" t="s">
        <v>215</v>
      </c>
      <c r="F10" s="81" t="s">
        <v>233</v>
      </c>
      <c r="G10" s="81" t="s">
        <v>305</v>
      </c>
      <c r="H10" s="72" t="s">
        <v>276</v>
      </c>
      <c r="I10" s="10" t="s">
        <v>268</v>
      </c>
      <c r="J10" s="68" t="s">
        <v>52</v>
      </c>
      <c r="K10" s="69" t="s">
        <v>23</v>
      </c>
      <c r="L10" s="69" t="s">
        <v>15</v>
      </c>
      <c r="M10" s="69" t="s">
        <v>57</v>
      </c>
      <c r="N10" s="69" t="s">
        <v>58</v>
      </c>
      <c r="O10" s="69" t="s">
        <v>59</v>
      </c>
      <c r="P10" s="69" t="s">
        <v>60</v>
      </c>
      <c r="Q10" s="69" t="s">
        <v>328</v>
      </c>
      <c r="R10" s="69" t="s">
        <v>62</v>
      </c>
      <c r="S10" s="69" t="s">
        <v>63</v>
      </c>
      <c r="T10" s="70">
        <v>-31250</v>
      </c>
      <c r="U10" s="68" t="s">
        <v>64</v>
      </c>
      <c r="V10" s="68" t="s">
        <v>12</v>
      </c>
      <c r="W10" s="71" t="s">
        <v>65</v>
      </c>
      <c r="X10" s="68" t="s">
        <v>465</v>
      </c>
    </row>
    <row r="11" spans="2:24" ht="171" customHeight="1" x14ac:dyDescent="0.25">
      <c r="B11" s="94"/>
      <c r="C11" s="94"/>
      <c r="D11" s="94"/>
      <c r="E11" s="82"/>
      <c r="F11" s="82"/>
      <c r="G11" s="82"/>
      <c r="H11" s="72" t="s">
        <v>271</v>
      </c>
      <c r="I11" s="10" t="s">
        <v>268</v>
      </c>
      <c r="J11" s="68" t="s">
        <v>52</v>
      </c>
      <c r="K11" s="69" t="s">
        <v>21</v>
      </c>
      <c r="L11" s="69" t="s">
        <v>15</v>
      </c>
      <c r="M11" s="69" t="s">
        <v>57</v>
      </c>
      <c r="N11" s="74" t="s">
        <v>157</v>
      </c>
      <c r="O11" s="74" t="s">
        <v>59</v>
      </c>
      <c r="P11" s="74" t="s">
        <v>84</v>
      </c>
      <c r="Q11" s="74" t="s">
        <v>328</v>
      </c>
      <c r="R11" s="74" t="s">
        <v>62</v>
      </c>
      <c r="S11" s="74" t="s">
        <v>63</v>
      </c>
      <c r="T11" s="48">
        <f>-10*5*10*5*5*10</f>
        <v>-125000</v>
      </c>
      <c r="U11" s="68" t="s">
        <v>158</v>
      </c>
      <c r="V11" s="68" t="s">
        <v>12</v>
      </c>
      <c r="W11" s="71" t="s">
        <v>65</v>
      </c>
      <c r="X11" s="68" t="s">
        <v>466</v>
      </c>
    </row>
    <row r="12" spans="2:24" ht="206.25" customHeight="1" x14ac:dyDescent="0.25">
      <c r="B12" s="94"/>
      <c r="C12" s="94"/>
      <c r="D12" s="94"/>
      <c r="E12" s="82"/>
      <c r="F12" s="82"/>
      <c r="G12" s="82"/>
      <c r="H12" s="72" t="s">
        <v>272</v>
      </c>
      <c r="I12" s="10" t="s">
        <v>268</v>
      </c>
      <c r="J12" s="68" t="s">
        <v>52</v>
      </c>
      <c r="K12" s="69" t="s">
        <v>82</v>
      </c>
      <c r="L12" s="69" t="s">
        <v>15</v>
      </c>
      <c r="M12" s="69" t="s">
        <v>57</v>
      </c>
      <c r="N12" s="74" t="s">
        <v>157</v>
      </c>
      <c r="O12" s="74" t="s">
        <v>150</v>
      </c>
      <c r="P12" s="74" t="s">
        <v>328</v>
      </c>
      <c r="Q12" s="73" t="s">
        <v>328</v>
      </c>
      <c r="R12" s="68" t="s">
        <v>62</v>
      </c>
      <c r="S12" s="74" t="s">
        <v>63</v>
      </c>
      <c r="T12" s="70">
        <f>-10*5*10*5*5*10</f>
        <v>-125000</v>
      </c>
      <c r="U12" s="68" t="s">
        <v>438</v>
      </c>
      <c r="V12" s="68" t="s">
        <v>12</v>
      </c>
      <c r="W12" s="71" t="s">
        <v>65</v>
      </c>
      <c r="X12" s="68" t="s">
        <v>467</v>
      </c>
    </row>
    <row r="13" spans="2:24" ht="70.5" customHeight="1" x14ac:dyDescent="0.25">
      <c r="B13" s="94"/>
      <c r="C13" s="94"/>
      <c r="D13" s="94"/>
      <c r="E13" s="82"/>
      <c r="F13" s="82"/>
      <c r="G13" s="82"/>
      <c r="H13" s="72" t="s">
        <v>280</v>
      </c>
      <c r="I13" s="10" t="s">
        <v>259</v>
      </c>
      <c r="J13" s="68" t="s">
        <v>52</v>
      </c>
      <c r="K13" s="69" t="s">
        <v>23</v>
      </c>
      <c r="L13" s="69" t="s">
        <v>15</v>
      </c>
      <c r="M13" s="69" t="s">
        <v>57</v>
      </c>
      <c r="N13" s="69" t="s">
        <v>58</v>
      </c>
      <c r="O13" s="69" t="s">
        <v>59</v>
      </c>
      <c r="P13" s="69" t="s">
        <v>60</v>
      </c>
      <c r="Q13" s="69" t="s">
        <v>328</v>
      </c>
      <c r="R13" s="69" t="s">
        <v>62</v>
      </c>
      <c r="S13" s="69" t="s">
        <v>63</v>
      </c>
      <c r="T13" s="70">
        <v>-31250</v>
      </c>
      <c r="U13" s="68" t="s">
        <v>64</v>
      </c>
      <c r="V13" s="68" t="s">
        <v>12</v>
      </c>
      <c r="W13" s="71" t="s">
        <v>65</v>
      </c>
      <c r="X13" s="68" t="s">
        <v>478</v>
      </c>
    </row>
    <row r="14" spans="2:24" ht="37.5" customHeight="1" x14ac:dyDescent="0.25">
      <c r="B14" s="94"/>
      <c r="C14" s="94"/>
      <c r="D14" s="94"/>
      <c r="E14" s="82"/>
      <c r="F14" s="82"/>
      <c r="G14" s="82"/>
      <c r="H14" s="106" t="s">
        <v>278</v>
      </c>
      <c r="I14" s="10" t="s">
        <v>259</v>
      </c>
      <c r="J14" s="84" t="s">
        <v>52</v>
      </c>
      <c r="K14" s="103" t="s">
        <v>23</v>
      </c>
      <c r="L14" s="69" t="s">
        <v>15</v>
      </c>
      <c r="M14" s="103" t="s">
        <v>57</v>
      </c>
      <c r="N14" s="103" t="s">
        <v>58</v>
      </c>
      <c r="O14" s="103" t="s">
        <v>59</v>
      </c>
      <c r="P14" s="103" t="s">
        <v>60</v>
      </c>
      <c r="Q14" s="103" t="s">
        <v>328</v>
      </c>
      <c r="R14" s="103" t="s">
        <v>62</v>
      </c>
      <c r="S14" s="103" t="s">
        <v>63</v>
      </c>
      <c r="T14" s="104">
        <v>-31250</v>
      </c>
      <c r="U14" s="84" t="s">
        <v>76</v>
      </c>
      <c r="V14" s="84" t="s">
        <v>12</v>
      </c>
      <c r="W14" s="105" t="s">
        <v>65</v>
      </c>
      <c r="X14" s="84" t="s">
        <v>479</v>
      </c>
    </row>
    <row r="15" spans="2:24" ht="38.25" customHeight="1" x14ac:dyDescent="0.25">
      <c r="B15" s="94"/>
      <c r="C15" s="94"/>
      <c r="D15" s="94"/>
      <c r="E15" s="82"/>
      <c r="F15" s="82"/>
      <c r="G15" s="82"/>
      <c r="H15" s="106"/>
      <c r="I15" s="10" t="s">
        <v>279</v>
      </c>
      <c r="J15" s="84"/>
      <c r="K15" s="103"/>
      <c r="L15" s="69" t="s">
        <v>15</v>
      </c>
      <c r="M15" s="103"/>
      <c r="N15" s="103"/>
      <c r="O15" s="103"/>
      <c r="P15" s="103"/>
      <c r="Q15" s="103"/>
      <c r="R15" s="103"/>
      <c r="S15" s="103"/>
      <c r="T15" s="104"/>
      <c r="U15" s="84"/>
      <c r="V15" s="84"/>
      <c r="W15" s="105"/>
      <c r="X15" s="84"/>
    </row>
    <row r="16" spans="2:24" ht="231" customHeight="1" x14ac:dyDescent="0.25">
      <c r="B16" s="94"/>
      <c r="C16" s="94"/>
      <c r="D16" s="94"/>
      <c r="E16" s="82"/>
      <c r="F16" s="82"/>
      <c r="G16" s="82"/>
      <c r="H16" s="72" t="s">
        <v>258</v>
      </c>
      <c r="I16" s="10" t="s">
        <v>259</v>
      </c>
      <c r="J16" s="68" t="s">
        <v>52</v>
      </c>
      <c r="K16" s="69" t="s">
        <v>23</v>
      </c>
      <c r="L16" s="69" t="s">
        <v>15</v>
      </c>
      <c r="M16" s="69" t="s">
        <v>57</v>
      </c>
      <c r="N16" s="69" t="s">
        <v>58</v>
      </c>
      <c r="O16" s="69" t="s">
        <v>59</v>
      </c>
      <c r="P16" s="69" t="s">
        <v>84</v>
      </c>
      <c r="Q16" s="69" t="s">
        <v>328</v>
      </c>
      <c r="R16" s="69" t="s">
        <v>62</v>
      </c>
      <c r="S16" s="69" t="s">
        <v>63</v>
      </c>
      <c r="T16" s="70">
        <v>-62500</v>
      </c>
      <c r="U16" s="68" t="s">
        <v>85</v>
      </c>
      <c r="V16" s="68" t="s">
        <v>12</v>
      </c>
      <c r="W16" s="71" t="s">
        <v>65</v>
      </c>
      <c r="X16" s="68" t="s">
        <v>468</v>
      </c>
    </row>
    <row r="17" spans="2:24" ht="180" customHeight="1" x14ac:dyDescent="0.25">
      <c r="B17" s="94"/>
      <c r="C17" s="95"/>
      <c r="D17" s="94"/>
      <c r="E17" s="83"/>
      <c r="F17" s="83"/>
      <c r="G17" s="83"/>
      <c r="H17" s="72" t="s">
        <v>273</v>
      </c>
      <c r="I17" s="10" t="s">
        <v>274</v>
      </c>
      <c r="J17" s="68" t="s">
        <v>52</v>
      </c>
      <c r="K17" s="69" t="s">
        <v>21</v>
      </c>
      <c r="L17" s="69" t="s">
        <v>15</v>
      </c>
      <c r="M17" s="69" t="s">
        <v>57</v>
      </c>
      <c r="N17" s="74" t="s">
        <v>157</v>
      </c>
      <c r="O17" s="74" t="s">
        <v>150</v>
      </c>
      <c r="P17" s="74" t="s">
        <v>84</v>
      </c>
      <c r="Q17" s="74" t="s">
        <v>328</v>
      </c>
      <c r="R17" s="74" t="s">
        <v>62</v>
      </c>
      <c r="S17" s="74" t="s">
        <v>63</v>
      </c>
      <c r="T17" s="48">
        <f>-10*10*10*5*5*10</f>
        <v>-250000</v>
      </c>
      <c r="U17" s="68" t="s">
        <v>179</v>
      </c>
      <c r="V17" s="68" t="s">
        <v>12</v>
      </c>
      <c r="W17" s="71" t="s">
        <v>65</v>
      </c>
      <c r="X17" s="68" t="s">
        <v>469</v>
      </c>
    </row>
    <row r="18" spans="2:24" ht="209.25" customHeight="1" x14ac:dyDescent="0.25">
      <c r="B18" s="94"/>
      <c r="C18" s="97" t="s">
        <v>368</v>
      </c>
      <c r="D18" s="94"/>
      <c r="E18" s="81" t="s">
        <v>218</v>
      </c>
      <c r="F18" s="81" t="s">
        <v>302</v>
      </c>
      <c r="G18" s="81" t="s">
        <v>303</v>
      </c>
      <c r="H18" s="72" t="s">
        <v>276</v>
      </c>
      <c r="I18" s="10" t="s">
        <v>268</v>
      </c>
      <c r="J18" s="68" t="s">
        <v>52</v>
      </c>
      <c r="K18" s="69" t="s">
        <v>23</v>
      </c>
      <c r="L18" s="69" t="s">
        <v>15</v>
      </c>
      <c r="M18" s="69" t="s">
        <v>57</v>
      </c>
      <c r="N18" s="69" t="s">
        <v>58</v>
      </c>
      <c r="O18" s="69" t="s">
        <v>59</v>
      </c>
      <c r="P18" s="69" t="s">
        <v>60</v>
      </c>
      <c r="Q18" s="69" t="s">
        <v>328</v>
      </c>
      <c r="R18" s="69" t="s">
        <v>62</v>
      </c>
      <c r="S18" s="69" t="s">
        <v>63</v>
      </c>
      <c r="T18" s="70">
        <v>-31250</v>
      </c>
      <c r="U18" s="68" t="s">
        <v>64</v>
      </c>
      <c r="V18" s="68" t="s">
        <v>12</v>
      </c>
      <c r="W18" s="71" t="s">
        <v>65</v>
      </c>
      <c r="X18" s="68" t="s">
        <v>465</v>
      </c>
    </row>
    <row r="19" spans="2:24" ht="171" customHeight="1" x14ac:dyDescent="0.25">
      <c r="B19" s="94"/>
      <c r="C19" s="97"/>
      <c r="D19" s="94"/>
      <c r="E19" s="82"/>
      <c r="F19" s="82"/>
      <c r="G19" s="82"/>
      <c r="H19" s="72" t="s">
        <v>271</v>
      </c>
      <c r="I19" s="10" t="s">
        <v>268</v>
      </c>
      <c r="J19" s="68" t="s">
        <v>52</v>
      </c>
      <c r="K19" s="69" t="s">
        <v>21</v>
      </c>
      <c r="L19" s="69" t="s">
        <v>15</v>
      </c>
      <c r="M19" s="69" t="s">
        <v>57</v>
      </c>
      <c r="N19" s="74" t="s">
        <v>157</v>
      </c>
      <c r="O19" s="74" t="s">
        <v>59</v>
      </c>
      <c r="P19" s="74" t="s">
        <v>84</v>
      </c>
      <c r="Q19" s="74" t="s">
        <v>328</v>
      </c>
      <c r="R19" s="74" t="s">
        <v>62</v>
      </c>
      <c r="S19" s="74" t="s">
        <v>63</v>
      </c>
      <c r="T19" s="48">
        <f>-10*5*10*5*5*10</f>
        <v>-125000</v>
      </c>
      <c r="U19" s="68" t="s">
        <v>158</v>
      </c>
      <c r="V19" s="68" t="s">
        <v>12</v>
      </c>
      <c r="W19" s="71" t="s">
        <v>65</v>
      </c>
      <c r="X19" s="68" t="s">
        <v>466</v>
      </c>
    </row>
    <row r="20" spans="2:24" ht="217.5" customHeight="1" x14ac:dyDescent="0.25">
      <c r="B20" s="94"/>
      <c r="C20" s="97"/>
      <c r="D20" s="94"/>
      <c r="E20" s="82"/>
      <c r="F20" s="82"/>
      <c r="G20" s="82"/>
      <c r="H20" s="72" t="s">
        <v>272</v>
      </c>
      <c r="I20" s="10" t="s">
        <v>268</v>
      </c>
      <c r="J20" s="68" t="s">
        <v>52</v>
      </c>
      <c r="K20" s="69" t="s">
        <v>21</v>
      </c>
      <c r="L20" s="69" t="s">
        <v>15</v>
      </c>
      <c r="M20" s="69" t="s">
        <v>57</v>
      </c>
      <c r="N20" s="74" t="s">
        <v>157</v>
      </c>
      <c r="O20" s="74" t="s">
        <v>150</v>
      </c>
      <c r="P20" s="74" t="s">
        <v>328</v>
      </c>
      <c r="Q20" s="73" t="s">
        <v>328</v>
      </c>
      <c r="R20" s="68" t="s">
        <v>62</v>
      </c>
      <c r="S20" s="74" t="s">
        <v>63</v>
      </c>
      <c r="T20" s="70">
        <f>-10*5*10*5*5*10</f>
        <v>-125000</v>
      </c>
      <c r="U20" s="68" t="s">
        <v>438</v>
      </c>
      <c r="V20" s="68" t="s">
        <v>12</v>
      </c>
      <c r="W20" s="71" t="s">
        <v>65</v>
      </c>
      <c r="X20" s="68" t="s">
        <v>467</v>
      </c>
    </row>
    <row r="21" spans="2:24" ht="75" customHeight="1" x14ac:dyDescent="0.25">
      <c r="B21" s="94"/>
      <c r="C21" s="97"/>
      <c r="D21" s="94"/>
      <c r="E21" s="82"/>
      <c r="F21" s="82"/>
      <c r="G21" s="82"/>
      <c r="H21" s="72" t="s">
        <v>280</v>
      </c>
      <c r="I21" s="10" t="s">
        <v>259</v>
      </c>
      <c r="J21" s="68" t="s">
        <v>52</v>
      </c>
      <c r="K21" s="69" t="s">
        <v>23</v>
      </c>
      <c r="L21" s="69" t="s">
        <v>15</v>
      </c>
      <c r="M21" s="69" t="s">
        <v>57</v>
      </c>
      <c r="N21" s="69" t="s">
        <v>58</v>
      </c>
      <c r="O21" s="69" t="s">
        <v>59</v>
      </c>
      <c r="P21" s="69" t="s">
        <v>60</v>
      </c>
      <c r="Q21" s="69" t="s">
        <v>328</v>
      </c>
      <c r="R21" s="69" t="s">
        <v>62</v>
      </c>
      <c r="S21" s="69" t="s">
        <v>63</v>
      </c>
      <c r="T21" s="70">
        <v>-31250</v>
      </c>
      <c r="U21" s="68" t="s">
        <v>64</v>
      </c>
      <c r="V21" s="68" t="s">
        <v>12</v>
      </c>
      <c r="W21" s="71" t="s">
        <v>65</v>
      </c>
      <c r="X21" s="68" t="s">
        <v>478</v>
      </c>
    </row>
    <row r="22" spans="2:24" ht="44.25" customHeight="1" x14ac:dyDescent="0.25">
      <c r="B22" s="94"/>
      <c r="C22" s="97"/>
      <c r="D22" s="94"/>
      <c r="E22" s="82"/>
      <c r="F22" s="82"/>
      <c r="G22" s="82"/>
      <c r="H22" s="106" t="s">
        <v>278</v>
      </c>
      <c r="I22" s="10" t="s">
        <v>259</v>
      </c>
      <c r="J22" s="84" t="s">
        <v>52</v>
      </c>
      <c r="K22" s="103" t="s">
        <v>23</v>
      </c>
      <c r="L22" s="69" t="s">
        <v>15</v>
      </c>
      <c r="M22" s="103" t="s">
        <v>57</v>
      </c>
      <c r="N22" s="103" t="s">
        <v>58</v>
      </c>
      <c r="O22" s="103" t="s">
        <v>59</v>
      </c>
      <c r="P22" s="103" t="s">
        <v>60</v>
      </c>
      <c r="Q22" s="103" t="s">
        <v>328</v>
      </c>
      <c r="R22" s="103" t="s">
        <v>75</v>
      </c>
      <c r="S22" s="103" t="s">
        <v>63</v>
      </c>
      <c r="T22" s="104">
        <v>-31250</v>
      </c>
      <c r="U22" s="84" t="s">
        <v>76</v>
      </c>
      <c r="V22" s="84" t="s">
        <v>12</v>
      </c>
      <c r="W22" s="105" t="s">
        <v>65</v>
      </c>
      <c r="X22" s="84" t="s">
        <v>480</v>
      </c>
    </row>
    <row r="23" spans="2:24" ht="27" customHeight="1" x14ac:dyDescent="0.25">
      <c r="B23" s="94"/>
      <c r="C23" s="97"/>
      <c r="D23" s="94"/>
      <c r="E23" s="82"/>
      <c r="F23" s="82"/>
      <c r="G23" s="82"/>
      <c r="H23" s="106"/>
      <c r="I23" s="10" t="s">
        <v>279</v>
      </c>
      <c r="J23" s="84"/>
      <c r="K23" s="103"/>
      <c r="L23" s="69" t="s">
        <v>15</v>
      </c>
      <c r="M23" s="103"/>
      <c r="N23" s="103"/>
      <c r="O23" s="103"/>
      <c r="P23" s="103"/>
      <c r="Q23" s="103"/>
      <c r="R23" s="103"/>
      <c r="S23" s="103"/>
      <c r="T23" s="104"/>
      <c r="U23" s="84"/>
      <c r="V23" s="84"/>
      <c r="W23" s="105"/>
      <c r="X23" s="84"/>
    </row>
    <row r="24" spans="2:24" ht="216.75" x14ac:dyDescent="0.25">
      <c r="B24" s="94"/>
      <c r="C24" s="97"/>
      <c r="D24" s="94"/>
      <c r="E24" s="82"/>
      <c r="F24" s="82"/>
      <c r="G24" s="82"/>
      <c r="H24" s="72" t="s">
        <v>258</v>
      </c>
      <c r="I24" s="10" t="s">
        <v>259</v>
      </c>
      <c r="J24" s="68" t="s">
        <v>52</v>
      </c>
      <c r="K24" s="69" t="s">
        <v>23</v>
      </c>
      <c r="L24" s="69" t="s">
        <v>15</v>
      </c>
      <c r="M24" s="69" t="s">
        <v>57</v>
      </c>
      <c r="N24" s="69" t="s">
        <v>58</v>
      </c>
      <c r="O24" s="69" t="s">
        <v>59</v>
      </c>
      <c r="P24" s="69" t="s">
        <v>84</v>
      </c>
      <c r="Q24" s="69" t="s">
        <v>328</v>
      </c>
      <c r="R24" s="69" t="s">
        <v>62</v>
      </c>
      <c r="S24" s="69" t="s">
        <v>63</v>
      </c>
      <c r="T24" s="70">
        <v>-62500</v>
      </c>
      <c r="U24" s="68" t="s">
        <v>85</v>
      </c>
      <c r="V24" s="68" t="s">
        <v>12</v>
      </c>
      <c r="W24" s="71" t="s">
        <v>65</v>
      </c>
      <c r="X24" s="68" t="s">
        <v>468</v>
      </c>
    </row>
    <row r="25" spans="2:24" ht="171" customHeight="1" x14ac:dyDescent="0.25">
      <c r="B25" s="94"/>
      <c r="C25" s="97"/>
      <c r="D25" s="94"/>
      <c r="E25" s="83"/>
      <c r="F25" s="83"/>
      <c r="G25" s="83"/>
      <c r="H25" s="72" t="s">
        <v>273</v>
      </c>
      <c r="I25" s="10" t="s">
        <v>274</v>
      </c>
      <c r="J25" s="68" t="s">
        <v>52</v>
      </c>
      <c r="K25" s="69" t="s">
        <v>21</v>
      </c>
      <c r="L25" s="69" t="s">
        <v>15</v>
      </c>
      <c r="M25" s="69" t="s">
        <v>57</v>
      </c>
      <c r="N25" s="74" t="s">
        <v>157</v>
      </c>
      <c r="O25" s="74" t="s">
        <v>150</v>
      </c>
      <c r="P25" s="74" t="s">
        <v>84</v>
      </c>
      <c r="Q25" s="74" t="s">
        <v>328</v>
      </c>
      <c r="R25" s="74" t="s">
        <v>62</v>
      </c>
      <c r="S25" s="74" t="s">
        <v>63</v>
      </c>
      <c r="T25" s="48">
        <f>-10*10*10*5*5*10</f>
        <v>-250000</v>
      </c>
      <c r="U25" s="68" t="s">
        <v>179</v>
      </c>
      <c r="V25" s="68" t="s">
        <v>12</v>
      </c>
      <c r="W25" s="71" t="s">
        <v>65</v>
      </c>
      <c r="X25" s="68" t="s">
        <v>469</v>
      </c>
    </row>
    <row r="26" spans="2:24" ht="209.25" customHeight="1" x14ac:dyDescent="0.25">
      <c r="B26" s="94"/>
      <c r="C26" s="97" t="s">
        <v>367</v>
      </c>
      <c r="D26" s="94"/>
      <c r="E26" s="81" t="s">
        <v>231</v>
      </c>
      <c r="F26" s="81" t="s">
        <v>227</v>
      </c>
      <c r="G26" s="81" t="s">
        <v>304</v>
      </c>
      <c r="H26" s="72" t="s">
        <v>276</v>
      </c>
      <c r="I26" s="10" t="s">
        <v>268</v>
      </c>
      <c r="J26" s="68" t="s">
        <v>52</v>
      </c>
      <c r="K26" s="69" t="s">
        <v>23</v>
      </c>
      <c r="L26" s="69" t="s">
        <v>15</v>
      </c>
      <c r="M26" s="69" t="s">
        <v>57</v>
      </c>
      <c r="N26" s="69" t="s">
        <v>58</v>
      </c>
      <c r="O26" s="69" t="s">
        <v>59</v>
      </c>
      <c r="P26" s="69" t="s">
        <v>60</v>
      </c>
      <c r="Q26" s="69" t="s">
        <v>328</v>
      </c>
      <c r="R26" s="69" t="s">
        <v>62</v>
      </c>
      <c r="S26" s="69" t="s">
        <v>63</v>
      </c>
      <c r="T26" s="70">
        <v>-31250</v>
      </c>
      <c r="U26" s="68" t="s">
        <v>64</v>
      </c>
      <c r="V26" s="68" t="s">
        <v>12</v>
      </c>
      <c r="W26" s="71" t="s">
        <v>65</v>
      </c>
      <c r="X26" s="68" t="s">
        <v>465</v>
      </c>
    </row>
    <row r="27" spans="2:24" ht="171" customHeight="1" x14ac:dyDescent="0.25">
      <c r="B27" s="94"/>
      <c r="C27" s="97"/>
      <c r="D27" s="94"/>
      <c r="E27" s="82"/>
      <c r="F27" s="82"/>
      <c r="G27" s="82"/>
      <c r="H27" s="72" t="s">
        <v>271</v>
      </c>
      <c r="I27" s="10" t="s">
        <v>268</v>
      </c>
      <c r="J27" s="68" t="s">
        <v>52</v>
      </c>
      <c r="K27" s="69" t="s">
        <v>21</v>
      </c>
      <c r="L27" s="69" t="s">
        <v>15</v>
      </c>
      <c r="M27" s="69" t="s">
        <v>57</v>
      </c>
      <c r="N27" s="74" t="s">
        <v>157</v>
      </c>
      <c r="O27" s="74" t="s">
        <v>59</v>
      </c>
      <c r="P27" s="74" t="s">
        <v>84</v>
      </c>
      <c r="Q27" s="74" t="s">
        <v>328</v>
      </c>
      <c r="R27" s="74" t="s">
        <v>62</v>
      </c>
      <c r="S27" s="74" t="s">
        <v>63</v>
      </c>
      <c r="T27" s="48">
        <f>-10*5*10*5*5*10</f>
        <v>-125000</v>
      </c>
      <c r="U27" s="68" t="s">
        <v>158</v>
      </c>
      <c r="V27" s="68" t="s">
        <v>12</v>
      </c>
      <c r="W27" s="71" t="s">
        <v>65</v>
      </c>
      <c r="X27" s="68" t="s">
        <v>466</v>
      </c>
    </row>
    <row r="28" spans="2:24" ht="243" customHeight="1" x14ac:dyDescent="0.25">
      <c r="B28" s="94"/>
      <c r="C28" s="97"/>
      <c r="D28" s="94"/>
      <c r="E28" s="82"/>
      <c r="F28" s="82"/>
      <c r="G28" s="82"/>
      <c r="H28" s="72" t="s">
        <v>272</v>
      </c>
      <c r="I28" s="10" t="s">
        <v>268</v>
      </c>
      <c r="J28" s="68" t="s">
        <v>52</v>
      </c>
      <c r="K28" s="69" t="s">
        <v>21</v>
      </c>
      <c r="L28" s="69" t="s">
        <v>15</v>
      </c>
      <c r="M28" s="69" t="s">
        <v>57</v>
      </c>
      <c r="N28" s="74" t="s">
        <v>157</v>
      </c>
      <c r="O28" s="74" t="s">
        <v>150</v>
      </c>
      <c r="P28" s="74" t="s">
        <v>328</v>
      </c>
      <c r="Q28" s="73" t="s">
        <v>328</v>
      </c>
      <c r="R28" s="68" t="s">
        <v>62</v>
      </c>
      <c r="S28" s="74" t="s">
        <v>63</v>
      </c>
      <c r="T28" s="70">
        <f>-10*5*10*5*5*10</f>
        <v>-125000</v>
      </c>
      <c r="U28" s="68" t="s">
        <v>438</v>
      </c>
      <c r="V28" s="68" t="s">
        <v>12</v>
      </c>
      <c r="W28" s="71" t="s">
        <v>65</v>
      </c>
      <c r="X28" s="68" t="s">
        <v>467</v>
      </c>
    </row>
    <row r="29" spans="2:24" ht="73.5" customHeight="1" x14ac:dyDescent="0.25">
      <c r="B29" s="94"/>
      <c r="C29" s="97"/>
      <c r="D29" s="94"/>
      <c r="E29" s="82"/>
      <c r="F29" s="82"/>
      <c r="G29" s="82"/>
      <c r="H29" s="72" t="s">
        <v>280</v>
      </c>
      <c r="I29" s="10" t="s">
        <v>259</v>
      </c>
      <c r="J29" s="68" t="s">
        <v>52</v>
      </c>
      <c r="K29" s="69" t="s">
        <v>23</v>
      </c>
      <c r="L29" s="69" t="s">
        <v>15</v>
      </c>
      <c r="M29" s="69" t="s">
        <v>57</v>
      </c>
      <c r="N29" s="69" t="s">
        <v>58</v>
      </c>
      <c r="O29" s="69" t="s">
        <v>59</v>
      </c>
      <c r="P29" s="69" t="s">
        <v>60</v>
      </c>
      <c r="Q29" s="69" t="s">
        <v>328</v>
      </c>
      <c r="R29" s="69" t="s">
        <v>62</v>
      </c>
      <c r="S29" s="69" t="s">
        <v>63</v>
      </c>
      <c r="T29" s="70">
        <v>-31250</v>
      </c>
      <c r="U29" s="68" t="s">
        <v>64</v>
      </c>
      <c r="V29" s="68" t="s">
        <v>12</v>
      </c>
      <c r="W29" s="71" t="s">
        <v>65</v>
      </c>
      <c r="X29" s="68" t="s">
        <v>478</v>
      </c>
    </row>
    <row r="30" spans="2:24" ht="44.25" customHeight="1" x14ac:dyDescent="0.25">
      <c r="B30" s="94"/>
      <c r="C30" s="97"/>
      <c r="D30" s="94"/>
      <c r="E30" s="82"/>
      <c r="F30" s="82"/>
      <c r="G30" s="82"/>
      <c r="H30" s="106" t="s">
        <v>278</v>
      </c>
      <c r="I30" s="10" t="s">
        <v>259</v>
      </c>
      <c r="J30" s="84" t="s">
        <v>52</v>
      </c>
      <c r="K30" s="103" t="s">
        <v>23</v>
      </c>
      <c r="L30" s="69" t="s">
        <v>15</v>
      </c>
      <c r="M30" s="103" t="s">
        <v>57</v>
      </c>
      <c r="N30" s="103" t="s">
        <v>58</v>
      </c>
      <c r="O30" s="103" t="s">
        <v>59</v>
      </c>
      <c r="P30" s="103" t="s">
        <v>60</v>
      </c>
      <c r="Q30" s="103" t="s">
        <v>328</v>
      </c>
      <c r="R30" s="103" t="s">
        <v>75</v>
      </c>
      <c r="S30" s="103" t="s">
        <v>63</v>
      </c>
      <c r="T30" s="104">
        <v>-31250</v>
      </c>
      <c r="U30" s="84" t="s">
        <v>76</v>
      </c>
      <c r="V30" s="84" t="s">
        <v>12</v>
      </c>
      <c r="W30" s="105" t="s">
        <v>65</v>
      </c>
      <c r="X30" s="84" t="s">
        <v>480</v>
      </c>
    </row>
    <row r="31" spans="2:24" ht="30" customHeight="1" x14ac:dyDescent="0.25">
      <c r="B31" s="94"/>
      <c r="C31" s="97"/>
      <c r="D31" s="94"/>
      <c r="E31" s="82"/>
      <c r="F31" s="82"/>
      <c r="G31" s="82"/>
      <c r="H31" s="106"/>
      <c r="I31" s="10" t="s">
        <v>279</v>
      </c>
      <c r="J31" s="84"/>
      <c r="K31" s="103"/>
      <c r="L31" s="69" t="s">
        <v>15</v>
      </c>
      <c r="M31" s="103"/>
      <c r="N31" s="103"/>
      <c r="O31" s="103"/>
      <c r="P31" s="103"/>
      <c r="Q31" s="103"/>
      <c r="R31" s="103"/>
      <c r="S31" s="103"/>
      <c r="T31" s="104"/>
      <c r="U31" s="84"/>
      <c r="V31" s="84"/>
      <c r="W31" s="105"/>
      <c r="X31" s="84"/>
    </row>
    <row r="32" spans="2:24" ht="216.75" x14ac:dyDescent="0.25">
      <c r="B32" s="94"/>
      <c r="C32" s="97"/>
      <c r="D32" s="94"/>
      <c r="E32" s="82"/>
      <c r="F32" s="82"/>
      <c r="G32" s="82"/>
      <c r="H32" s="72" t="s">
        <v>258</v>
      </c>
      <c r="I32" s="10" t="s">
        <v>259</v>
      </c>
      <c r="J32" s="68" t="s">
        <v>52</v>
      </c>
      <c r="K32" s="69" t="s">
        <v>23</v>
      </c>
      <c r="L32" s="69" t="s">
        <v>15</v>
      </c>
      <c r="M32" s="69" t="s">
        <v>57</v>
      </c>
      <c r="N32" s="69" t="s">
        <v>58</v>
      </c>
      <c r="O32" s="69" t="s">
        <v>59</v>
      </c>
      <c r="P32" s="69" t="s">
        <v>84</v>
      </c>
      <c r="Q32" s="69" t="s">
        <v>328</v>
      </c>
      <c r="R32" s="69" t="s">
        <v>62</v>
      </c>
      <c r="S32" s="69" t="s">
        <v>63</v>
      </c>
      <c r="T32" s="70">
        <v>-62500</v>
      </c>
      <c r="U32" s="68" t="s">
        <v>85</v>
      </c>
      <c r="V32" s="68" t="s">
        <v>12</v>
      </c>
      <c r="W32" s="71" t="s">
        <v>65</v>
      </c>
      <c r="X32" s="68" t="s">
        <v>468</v>
      </c>
    </row>
    <row r="33" spans="2:24" ht="171" customHeight="1" x14ac:dyDescent="0.25">
      <c r="B33" s="94"/>
      <c r="C33" s="97"/>
      <c r="D33" s="94"/>
      <c r="E33" s="83"/>
      <c r="F33" s="83"/>
      <c r="G33" s="83"/>
      <c r="H33" s="72" t="s">
        <v>273</v>
      </c>
      <c r="I33" s="10" t="s">
        <v>274</v>
      </c>
      <c r="J33" s="68" t="s">
        <v>52</v>
      </c>
      <c r="K33" s="69" t="s">
        <v>21</v>
      </c>
      <c r="L33" s="69" t="s">
        <v>15</v>
      </c>
      <c r="M33" s="69" t="s">
        <v>57</v>
      </c>
      <c r="N33" s="74" t="s">
        <v>157</v>
      </c>
      <c r="O33" s="74" t="s">
        <v>150</v>
      </c>
      <c r="P33" s="74" t="s">
        <v>84</v>
      </c>
      <c r="Q33" s="74" t="s">
        <v>328</v>
      </c>
      <c r="R33" s="74" t="s">
        <v>62</v>
      </c>
      <c r="S33" s="74" t="s">
        <v>63</v>
      </c>
      <c r="T33" s="48">
        <f>-10*10*10*5*5*10</f>
        <v>-250000</v>
      </c>
      <c r="U33" s="68" t="s">
        <v>179</v>
      </c>
      <c r="V33" s="68" t="s">
        <v>12</v>
      </c>
      <c r="W33" s="71" t="s">
        <v>65</v>
      </c>
      <c r="X33" s="68" t="s">
        <v>469</v>
      </c>
    </row>
    <row r="34" spans="2:24" ht="209.25" customHeight="1" x14ac:dyDescent="0.25">
      <c r="B34" s="94"/>
      <c r="C34" s="97" t="s">
        <v>367</v>
      </c>
      <c r="D34" s="94"/>
      <c r="E34" s="81" t="s">
        <v>221</v>
      </c>
      <c r="F34" s="81" t="s">
        <v>226</v>
      </c>
      <c r="G34" s="81" t="s">
        <v>304</v>
      </c>
      <c r="H34" s="72" t="s">
        <v>276</v>
      </c>
      <c r="I34" s="10" t="s">
        <v>268</v>
      </c>
      <c r="J34" s="68" t="s">
        <v>52</v>
      </c>
      <c r="K34" s="69" t="s">
        <v>23</v>
      </c>
      <c r="L34" s="69" t="s">
        <v>15</v>
      </c>
      <c r="M34" s="69" t="s">
        <v>57</v>
      </c>
      <c r="N34" s="69" t="s">
        <v>58</v>
      </c>
      <c r="O34" s="69" t="s">
        <v>59</v>
      </c>
      <c r="P34" s="69" t="s">
        <v>60</v>
      </c>
      <c r="Q34" s="69" t="s">
        <v>328</v>
      </c>
      <c r="R34" s="69" t="s">
        <v>62</v>
      </c>
      <c r="S34" s="69" t="s">
        <v>63</v>
      </c>
      <c r="T34" s="70">
        <v>-31250</v>
      </c>
      <c r="U34" s="68" t="s">
        <v>64</v>
      </c>
      <c r="V34" s="68" t="s">
        <v>12</v>
      </c>
      <c r="W34" s="71" t="s">
        <v>65</v>
      </c>
      <c r="X34" s="68" t="s">
        <v>465</v>
      </c>
    </row>
    <row r="35" spans="2:24" ht="171" customHeight="1" x14ac:dyDescent="0.25">
      <c r="B35" s="94"/>
      <c r="C35" s="97"/>
      <c r="D35" s="94"/>
      <c r="E35" s="82"/>
      <c r="F35" s="82"/>
      <c r="G35" s="82"/>
      <c r="H35" s="72" t="s">
        <v>271</v>
      </c>
      <c r="I35" s="10" t="s">
        <v>268</v>
      </c>
      <c r="J35" s="68" t="s">
        <v>52</v>
      </c>
      <c r="K35" s="69" t="s">
        <v>21</v>
      </c>
      <c r="L35" s="69" t="s">
        <v>15</v>
      </c>
      <c r="M35" s="69" t="s">
        <v>57</v>
      </c>
      <c r="N35" s="74" t="s">
        <v>157</v>
      </c>
      <c r="O35" s="74" t="s">
        <v>59</v>
      </c>
      <c r="P35" s="74" t="s">
        <v>84</v>
      </c>
      <c r="Q35" s="74" t="s">
        <v>328</v>
      </c>
      <c r="R35" s="74" t="s">
        <v>62</v>
      </c>
      <c r="S35" s="74" t="s">
        <v>63</v>
      </c>
      <c r="T35" s="48">
        <f>-10*5*10*5*5*10</f>
        <v>-125000</v>
      </c>
      <c r="U35" s="68" t="s">
        <v>158</v>
      </c>
      <c r="V35" s="68" t="s">
        <v>12</v>
      </c>
      <c r="W35" s="71" t="s">
        <v>65</v>
      </c>
      <c r="X35" s="68" t="s">
        <v>466</v>
      </c>
    </row>
    <row r="36" spans="2:24" ht="243" customHeight="1" x14ac:dyDescent="0.25">
      <c r="B36" s="94"/>
      <c r="C36" s="97"/>
      <c r="D36" s="94"/>
      <c r="E36" s="82"/>
      <c r="F36" s="82"/>
      <c r="G36" s="82"/>
      <c r="H36" s="72" t="s">
        <v>272</v>
      </c>
      <c r="I36" s="10" t="s">
        <v>268</v>
      </c>
      <c r="J36" s="68" t="s">
        <v>52</v>
      </c>
      <c r="K36" s="69" t="s">
        <v>21</v>
      </c>
      <c r="L36" s="69" t="s">
        <v>15</v>
      </c>
      <c r="M36" s="69" t="s">
        <v>57</v>
      </c>
      <c r="N36" s="74" t="s">
        <v>157</v>
      </c>
      <c r="O36" s="74" t="s">
        <v>150</v>
      </c>
      <c r="P36" s="74" t="s">
        <v>328</v>
      </c>
      <c r="Q36" s="73" t="s">
        <v>328</v>
      </c>
      <c r="R36" s="68" t="s">
        <v>62</v>
      </c>
      <c r="S36" s="74" t="s">
        <v>63</v>
      </c>
      <c r="T36" s="70">
        <f>-10*5*10*5*5*10</f>
        <v>-125000</v>
      </c>
      <c r="U36" s="68" t="s">
        <v>438</v>
      </c>
      <c r="V36" s="68" t="s">
        <v>12</v>
      </c>
      <c r="W36" s="71" t="s">
        <v>65</v>
      </c>
      <c r="X36" s="68" t="s">
        <v>467</v>
      </c>
    </row>
    <row r="37" spans="2:24" ht="82.5" customHeight="1" x14ac:dyDescent="0.25">
      <c r="B37" s="94"/>
      <c r="C37" s="97"/>
      <c r="D37" s="94"/>
      <c r="E37" s="82"/>
      <c r="F37" s="82"/>
      <c r="G37" s="82"/>
      <c r="H37" s="72" t="s">
        <v>280</v>
      </c>
      <c r="I37" s="10" t="s">
        <v>259</v>
      </c>
      <c r="J37" s="68" t="s">
        <v>52</v>
      </c>
      <c r="K37" s="69" t="s">
        <v>23</v>
      </c>
      <c r="L37" s="69" t="s">
        <v>15</v>
      </c>
      <c r="M37" s="69" t="s">
        <v>57</v>
      </c>
      <c r="N37" s="69" t="s">
        <v>58</v>
      </c>
      <c r="O37" s="69" t="s">
        <v>59</v>
      </c>
      <c r="P37" s="69" t="s">
        <v>60</v>
      </c>
      <c r="Q37" s="69" t="s">
        <v>328</v>
      </c>
      <c r="R37" s="69" t="s">
        <v>62</v>
      </c>
      <c r="S37" s="69" t="s">
        <v>63</v>
      </c>
      <c r="T37" s="70">
        <v>-31250</v>
      </c>
      <c r="U37" s="68" t="s">
        <v>64</v>
      </c>
      <c r="V37" s="68" t="s">
        <v>12</v>
      </c>
      <c r="W37" s="71" t="s">
        <v>65</v>
      </c>
      <c r="X37" s="68" t="s">
        <v>478</v>
      </c>
    </row>
    <row r="38" spans="2:24" ht="44.25" customHeight="1" x14ac:dyDescent="0.25">
      <c r="B38" s="94"/>
      <c r="C38" s="97"/>
      <c r="D38" s="94"/>
      <c r="E38" s="82"/>
      <c r="F38" s="82"/>
      <c r="G38" s="82"/>
      <c r="H38" s="106" t="s">
        <v>278</v>
      </c>
      <c r="I38" s="10" t="s">
        <v>259</v>
      </c>
      <c r="J38" s="84" t="s">
        <v>52</v>
      </c>
      <c r="K38" s="103" t="s">
        <v>23</v>
      </c>
      <c r="L38" s="69" t="s">
        <v>15</v>
      </c>
      <c r="M38" s="103" t="s">
        <v>57</v>
      </c>
      <c r="N38" s="103" t="s">
        <v>58</v>
      </c>
      <c r="O38" s="103" t="s">
        <v>59</v>
      </c>
      <c r="P38" s="103" t="s">
        <v>60</v>
      </c>
      <c r="Q38" s="103" t="s">
        <v>328</v>
      </c>
      <c r="R38" s="103" t="s">
        <v>75</v>
      </c>
      <c r="S38" s="103" t="s">
        <v>63</v>
      </c>
      <c r="T38" s="104">
        <v>-31250</v>
      </c>
      <c r="U38" s="84" t="s">
        <v>76</v>
      </c>
      <c r="V38" s="84" t="s">
        <v>12</v>
      </c>
      <c r="W38" s="105" t="s">
        <v>65</v>
      </c>
      <c r="X38" s="84" t="s">
        <v>480</v>
      </c>
    </row>
    <row r="39" spans="2:24" ht="42" customHeight="1" x14ac:dyDescent="0.25">
      <c r="B39" s="94"/>
      <c r="C39" s="97"/>
      <c r="D39" s="94"/>
      <c r="E39" s="82"/>
      <c r="F39" s="82"/>
      <c r="G39" s="82"/>
      <c r="H39" s="106"/>
      <c r="I39" s="10" t="s">
        <v>279</v>
      </c>
      <c r="J39" s="84"/>
      <c r="K39" s="103"/>
      <c r="L39" s="69" t="s">
        <v>15</v>
      </c>
      <c r="M39" s="103"/>
      <c r="N39" s="103"/>
      <c r="O39" s="103"/>
      <c r="P39" s="103"/>
      <c r="Q39" s="103"/>
      <c r="R39" s="103"/>
      <c r="S39" s="103"/>
      <c r="T39" s="104"/>
      <c r="U39" s="84"/>
      <c r="V39" s="84"/>
      <c r="W39" s="105"/>
      <c r="X39" s="84"/>
    </row>
    <row r="40" spans="2:24" ht="216.75" x14ac:dyDescent="0.25">
      <c r="B40" s="94"/>
      <c r="C40" s="97"/>
      <c r="D40" s="94"/>
      <c r="E40" s="82"/>
      <c r="F40" s="82"/>
      <c r="G40" s="82"/>
      <c r="H40" s="72" t="s">
        <v>258</v>
      </c>
      <c r="I40" s="10" t="s">
        <v>259</v>
      </c>
      <c r="J40" s="68" t="s">
        <v>52</v>
      </c>
      <c r="K40" s="69" t="s">
        <v>23</v>
      </c>
      <c r="L40" s="69" t="s">
        <v>15</v>
      </c>
      <c r="M40" s="69" t="s">
        <v>57</v>
      </c>
      <c r="N40" s="69" t="s">
        <v>58</v>
      </c>
      <c r="O40" s="69" t="s">
        <v>59</v>
      </c>
      <c r="P40" s="69" t="s">
        <v>84</v>
      </c>
      <c r="Q40" s="69" t="s">
        <v>328</v>
      </c>
      <c r="R40" s="69" t="s">
        <v>62</v>
      </c>
      <c r="S40" s="69" t="s">
        <v>63</v>
      </c>
      <c r="T40" s="70">
        <v>-62500</v>
      </c>
      <c r="U40" s="68" t="s">
        <v>85</v>
      </c>
      <c r="V40" s="68" t="s">
        <v>12</v>
      </c>
      <c r="W40" s="71" t="s">
        <v>65</v>
      </c>
      <c r="X40" s="68" t="s">
        <v>468</v>
      </c>
    </row>
    <row r="41" spans="2:24" ht="171" customHeight="1" x14ac:dyDescent="0.25">
      <c r="B41" s="94"/>
      <c r="C41" s="97"/>
      <c r="D41" s="94"/>
      <c r="E41" s="83"/>
      <c r="F41" s="83"/>
      <c r="G41" s="83"/>
      <c r="H41" s="72" t="s">
        <v>273</v>
      </c>
      <c r="I41" s="10" t="s">
        <v>274</v>
      </c>
      <c r="J41" s="68" t="s">
        <v>52</v>
      </c>
      <c r="K41" s="69" t="s">
        <v>21</v>
      </c>
      <c r="L41" s="69" t="s">
        <v>15</v>
      </c>
      <c r="M41" s="69" t="s">
        <v>57</v>
      </c>
      <c r="N41" s="74" t="s">
        <v>157</v>
      </c>
      <c r="O41" s="74" t="s">
        <v>150</v>
      </c>
      <c r="P41" s="74" t="s">
        <v>84</v>
      </c>
      <c r="Q41" s="74" t="s">
        <v>328</v>
      </c>
      <c r="R41" s="74" t="s">
        <v>62</v>
      </c>
      <c r="S41" s="74" t="s">
        <v>63</v>
      </c>
      <c r="T41" s="48">
        <f>-10*10*10*5*5*10</f>
        <v>-250000</v>
      </c>
      <c r="U41" s="68" t="s">
        <v>179</v>
      </c>
      <c r="V41" s="68" t="s">
        <v>12</v>
      </c>
      <c r="W41" s="71" t="s">
        <v>65</v>
      </c>
      <c r="X41" s="68" t="s">
        <v>469</v>
      </c>
    </row>
    <row r="42" spans="2:24" ht="209.25" customHeight="1" x14ac:dyDescent="0.25">
      <c r="B42" s="94"/>
      <c r="C42" s="97" t="s">
        <v>367</v>
      </c>
      <c r="D42" s="94"/>
      <c r="E42" s="81" t="s">
        <v>243</v>
      </c>
      <c r="F42" s="81" t="s">
        <v>242</v>
      </c>
      <c r="G42" s="81" t="s">
        <v>304</v>
      </c>
      <c r="H42" s="72" t="s">
        <v>276</v>
      </c>
      <c r="I42" s="10" t="s">
        <v>268</v>
      </c>
      <c r="J42" s="68" t="s">
        <v>52</v>
      </c>
      <c r="K42" s="69" t="s">
        <v>23</v>
      </c>
      <c r="L42" s="69" t="s">
        <v>15</v>
      </c>
      <c r="M42" s="69" t="s">
        <v>57</v>
      </c>
      <c r="N42" s="69" t="s">
        <v>58</v>
      </c>
      <c r="O42" s="69" t="s">
        <v>59</v>
      </c>
      <c r="P42" s="69" t="s">
        <v>60</v>
      </c>
      <c r="Q42" s="69" t="s">
        <v>328</v>
      </c>
      <c r="R42" s="69" t="s">
        <v>62</v>
      </c>
      <c r="S42" s="69" t="s">
        <v>63</v>
      </c>
      <c r="T42" s="70">
        <v>-31250</v>
      </c>
      <c r="U42" s="68" t="s">
        <v>64</v>
      </c>
      <c r="V42" s="68" t="s">
        <v>12</v>
      </c>
      <c r="W42" s="71" t="s">
        <v>65</v>
      </c>
      <c r="X42" s="68" t="s">
        <v>465</v>
      </c>
    </row>
    <row r="43" spans="2:24" ht="171" customHeight="1" x14ac:dyDescent="0.25">
      <c r="B43" s="94"/>
      <c r="C43" s="97"/>
      <c r="D43" s="94"/>
      <c r="E43" s="82"/>
      <c r="F43" s="82"/>
      <c r="G43" s="82"/>
      <c r="H43" s="72" t="s">
        <v>271</v>
      </c>
      <c r="I43" s="10" t="s">
        <v>268</v>
      </c>
      <c r="J43" s="68" t="s">
        <v>52</v>
      </c>
      <c r="K43" s="69" t="s">
        <v>21</v>
      </c>
      <c r="L43" s="69" t="s">
        <v>15</v>
      </c>
      <c r="M43" s="69" t="s">
        <v>57</v>
      </c>
      <c r="N43" s="74" t="s">
        <v>157</v>
      </c>
      <c r="O43" s="74" t="s">
        <v>59</v>
      </c>
      <c r="P43" s="74" t="s">
        <v>84</v>
      </c>
      <c r="Q43" s="74" t="s">
        <v>328</v>
      </c>
      <c r="R43" s="74" t="s">
        <v>62</v>
      </c>
      <c r="S43" s="74" t="s">
        <v>63</v>
      </c>
      <c r="T43" s="48">
        <f>-10*5*10*5*5*10</f>
        <v>-125000</v>
      </c>
      <c r="U43" s="68" t="s">
        <v>158</v>
      </c>
      <c r="V43" s="68" t="s">
        <v>12</v>
      </c>
      <c r="W43" s="71" t="s">
        <v>65</v>
      </c>
      <c r="X43" s="68" t="s">
        <v>466</v>
      </c>
    </row>
    <row r="44" spans="2:24" ht="243" customHeight="1" x14ac:dyDescent="0.25">
      <c r="B44" s="94"/>
      <c r="C44" s="97"/>
      <c r="D44" s="94"/>
      <c r="E44" s="82"/>
      <c r="F44" s="82"/>
      <c r="G44" s="82"/>
      <c r="H44" s="72" t="s">
        <v>272</v>
      </c>
      <c r="I44" s="10" t="s">
        <v>268</v>
      </c>
      <c r="J44" s="68" t="s">
        <v>52</v>
      </c>
      <c r="K44" s="69" t="s">
        <v>21</v>
      </c>
      <c r="L44" s="69" t="s">
        <v>15</v>
      </c>
      <c r="M44" s="69" t="s">
        <v>57</v>
      </c>
      <c r="N44" s="74" t="s">
        <v>157</v>
      </c>
      <c r="O44" s="74" t="s">
        <v>150</v>
      </c>
      <c r="P44" s="74" t="s">
        <v>328</v>
      </c>
      <c r="Q44" s="73" t="s">
        <v>328</v>
      </c>
      <c r="R44" s="68" t="s">
        <v>62</v>
      </c>
      <c r="S44" s="74" t="s">
        <v>63</v>
      </c>
      <c r="T44" s="70">
        <f>-10*5*10*5*5*10</f>
        <v>-125000</v>
      </c>
      <c r="U44" s="68" t="s">
        <v>438</v>
      </c>
      <c r="V44" s="68" t="s">
        <v>12</v>
      </c>
      <c r="W44" s="71" t="s">
        <v>65</v>
      </c>
      <c r="X44" s="68" t="s">
        <v>467</v>
      </c>
    </row>
    <row r="45" spans="2:24" ht="73.5" customHeight="1" x14ac:dyDescent="0.25">
      <c r="B45" s="94"/>
      <c r="C45" s="97"/>
      <c r="D45" s="94"/>
      <c r="E45" s="82"/>
      <c r="F45" s="82"/>
      <c r="G45" s="82"/>
      <c r="H45" s="72" t="s">
        <v>280</v>
      </c>
      <c r="I45" s="10" t="s">
        <v>259</v>
      </c>
      <c r="J45" s="68" t="s">
        <v>52</v>
      </c>
      <c r="K45" s="69" t="s">
        <v>23</v>
      </c>
      <c r="L45" s="69" t="s">
        <v>15</v>
      </c>
      <c r="M45" s="69" t="s">
        <v>57</v>
      </c>
      <c r="N45" s="69" t="s">
        <v>58</v>
      </c>
      <c r="O45" s="69" t="s">
        <v>59</v>
      </c>
      <c r="P45" s="69" t="s">
        <v>60</v>
      </c>
      <c r="Q45" s="69" t="s">
        <v>328</v>
      </c>
      <c r="R45" s="69" t="s">
        <v>62</v>
      </c>
      <c r="S45" s="69" t="s">
        <v>63</v>
      </c>
      <c r="T45" s="70">
        <v>-31250</v>
      </c>
      <c r="U45" s="68" t="s">
        <v>64</v>
      </c>
      <c r="V45" s="68" t="s">
        <v>12</v>
      </c>
      <c r="W45" s="71" t="s">
        <v>65</v>
      </c>
      <c r="X45" s="68" t="s">
        <v>478</v>
      </c>
    </row>
    <row r="46" spans="2:24" ht="44.25" customHeight="1" x14ac:dyDescent="0.25">
      <c r="B46" s="94"/>
      <c r="C46" s="97"/>
      <c r="D46" s="94"/>
      <c r="E46" s="82"/>
      <c r="F46" s="82"/>
      <c r="G46" s="82"/>
      <c r="H46" s="106" t="s">
        <v>278</v>
      </c>
      <c r="I46" s="10" t="s">
        <v>259</v>
      </c>
      <c r="J46" s="84" t="s">
        <v>52</v>
      </c>
      <c r="K46" s="103" t="s">
        <v>23</v>
      </c>
      <c r="L46" s="69" t="s">
        <v>15</v>
      </c>
      <c r="M46" s="103" t="s">
        <v>57</v>
      </c>
      <c r="N46" s="103" t="s">
        <v>58</v>
      </c>
      <c r="O46" s="103" t="s">
        <v>59</v>
      </c>
      <c r="P46" s="103" t="s">
        <v>60</v>
      </c>
      <c r="Q46" s="103" t="s">
        <v>328</v>
      </c>
      <c r="R46" s="103" t="s">
        <v>75</v>
      </c>
      <c r="S46" s="103" t="s">
        <v>63</v>
      </c>
      <c r="T46" s="104">
        <v>-31250</v>
      </c>
      <c r="U46" s="84" t="s">
        <v>76</v>
      </c>
      <c r="V46" s="84" t="s">
        <v>12</v>
      </c>
      <c r="W46" s="105" t="s">
        <v>65</v>
      </c>
      <c r="X46" s="84" t="s">
        <v>480</v>
      </c>
    </row>
    <row r="47" spans="2:24" ht="30.75" customHeight="1" x14ac:dyDescent="0.25">
      <c r="B47" s="94"/>
      <c r="C47" s="97"/>
      <c r="D47" s="94"/>
      <c r="E47" s="82"/>
      <c r="F47" s="82"/>
      <c r="G47" s="82"/>
      <c r="H47" s="106"/>
      <c r="I47" s="10" t="s">
        <v>279</v>
      </c>
      <c r="J47" s="84"/>
      <c r="K47" s="103"/>
      <c r="L47" s="69" t="s">
        <v>15</v>
      </c>
      <c r="M47" s="103"/>
      <c r="N47" s="103"/>
      <c r="O47" s="103"/>
      <c r="P47" s="103"/>
      <c r="Q47" s="103"/>
      <c r="R47" s="103"/>
      <c r="S47" s="103"/>
      <c r="T47" s="104"/>
      <c r="U47" s="84"/>
      <c r="V47" s="84"/>
      <c r="W47" s="105"/>
      <c r="X47" s="84"/>
    </row>
    <row r="48" spans="2:24" ht="225.75" customHeight="1" x14ac:dyDescent="0.25">
      <c r="B48" s="94"/>
      <c r="C48" s="97"/>
      <c r="D48" s="94"/>
      <c r="E48" s="82"/>
      <c r="F48" s="82"/>
      <c r="G48" s="82"/>
      <c r="H48" s="72" t="s">
        <v>258</v>
      </c>
      <c r="I48" s="10" t="s">
        <v>259</v>
      </c>
      <c r="J48" s="68" t="s">
        <v>52</v>
      </c>
      <c r="K48" s="69" t="s">
        <v>23</v>
      </c>
      <c r="L48" s="69" t="s">
        <v>15</v>
      </c>
      <c r="M48" s="69" t="s">
        <v>57</v>
      </c>
      <c r="N48" s="69" t="s">
        <v>58</v>
      </c>
      <c r="O48" s="69" t="s">
        <v>59</v>
      </c>
      <c r="P48" s="69" t="s">
        <v>84</v>
      </c>
      <c r="Q48" s="69" t="s">
        <v>328</v>
      </c>
      <c r="R48" s="69" t="s">
        <v>62</v>
      </c>
      <c r="S48" s="69" t="s">
        <v>63</v>
      </c>
      <c r="T48" s="70">
        <v>-62500</v>
      </c>
      <c r="U48" s="68" t="s">
        <v>85</v>
      </c>
      <c r="V48" s="68" t="s">
        <v>12</v>
      </c>
      <c r="W48" s="71" t="s">
        <v>65</v>
      </c>
      <c r="X48" s="68" t="s">
        <v>468</v>
      </c>
    </row>
    <row r="49" spans="2:24" ht="171" customHeight="1" x14ac:dyDescent="0.25">
      <c r="B49" s="95"/>
      <c r="C49" s="97"/>
      <c r="D49" s="95"/>
      <c r="E49" s="83"/>
      <c r="F49" s="83"/>
      <c r="G49" s="83"/>
      <c r="H49" s="72" t="s">
        <v>273</v>
      </c>
      <c r="I49" s="10" t="s">
        <v>274</v>
      </c>
      <c r="J49" s="68" t="s">
        <v>52</v>
      </c>
      <c r="K49" s="69" t="s">
        <v>21</v>
      </c>
      <c r="L49" s="69" t="s">
        <v>15</v>
      </c>
      <c r="M49" s="69" t="s">
        <v>57</v>
      </c>
      <c r="N49" s="74" t="s">
        <v>157</v>
      </c>
      <c r="O49" s="74" t="s">
        <v>150</v>
      </c>
      <c r="P49" s="74" t="s">
        <v>84</v>
      </c>
      <c r="Q49" s="74" t="s">
        <v>328</v>
      </c>
      <c r="R49" s="74" t="s">
        <v>62</v>
      </c>
      <c r="S49" s="74" t="s">
        <v>63</v>
      </c>
      <c r="T49" s="48">
        <f>-10*10*10*5*5*10</f>
        <v>-250000</v>
      </c>
      <c r="U49" s="68" t="s">
        <v>179</v>
      </c>
      <c r="V49" s="68" t="s">
        <v>12</v>
      </c>
      <c r="W49" s="71" t="s">
        <v>65</v>
      </c>
      <c r="X49" s="68" t="s">
        <v>469</v>
      </c>
    </row>
    <row r="50" spans="2:24" ht="171" customHeight="1" x14ac:dyDescent="0.25">
      <c r="B50" s="93">
        <v>2</v>
      </c>
      <c r="C50" s="97" t="s">
        <v>367</v>
      </c>
      <c r="D50" s="81" t="s">
        <v>470</v>
      </c>
      <c r="E50" s="81" t="s">
        <v>219</v>
      </c>
      <c r="F50" s="81" t="s">
        <v>220</v>
      </c>
      <c r="G50" s="81" t="s">
        <v>306</v>
      </c>
      <c r="H50" s="72" t="s">
        <v>271</v>
      </c>
      <c r="I50" s="10" t="s">
        <v>268</v>
      </c>
      <c r="J50" s="68" t="s">
        <v>52</v>
      </c>
      <c r="K50" s="69" t="s">
        <v>21</v>
      </c>
      <c r="L50" s="69" t="s">
        <v>15</v>
      </c>
      <c r="M50" s="69" t="s">
        <v>57</v>
      </c>
      <c r="N50" s="74" t="s">
        <v>157</v>
      </c>
      <c r="O50" s="74" t="s">
        <v>59</v>
      </c>
      <c r="P50" s="74" t="s">
        <v>84</v>
      </c>
      <c r="Q50" s="74" t="s">
        <v>328</v>
      </c>
      <c r="R50" s="74" t="s">
        <v>62</v>
      </c>
      <c r="S50" s="74" t="s">
        <v>63</v>
      </c>
      <c r="T50" s="48">
        <f>-10*5*10*5*5*10</f>
        <v>-125000</v>
      </c>
      <c r="U50" s="68" t="s">
        <v>158</v>
      </c>
      <c r="V50" s="68" t="s">
        <v>12</v>
      </c>
      <c r="W50" s="71" t="s">
        <v>65</v>
      </c>
      <c r="X50" s="68" t="s">
        <v>472</v>
      </c>
    </row>
    <row r="51" spans="2:24" ht="243" customHeight="1" x14ac:dyDescent="0.25">
      <c r="B51" s="94"/>
      <c r="C51" s="97"/>
      <c r="D51" s="82"/>
      <c r="E51" s="82"/>
      <c r="F51" s="82"/>
      <c r="G51" s="82"/>
      <c r="H51" s="72" t="s">
        <v>272</v>
      </c>
      <c r="I51" s="10" t="s">
        <v>268</v>
      </c>
      <c r="J51" s="68" t="s">
        <v>52</v>
      </c>
      <c r="K51" s="69" t="s">
        <v>21</v>
      </c>
      <c r="L51" s="69" t="s">
        <v>15</v>
      </c>
      <c r="M51" s="69" t="s">
        <v>57</v>
      </c>
      <c r="N51" s="74" t="s">
        <v>157</v>
      </c>
      <c r="O51" s="74" t="s">
        <v>150</v>
      </c>
      <c r="P51" s="74" t="s">
        <v>328</v>
      </c>
      <c r="Q51" s="73" t="s">
        <v>328</v>
      </c>
      <c r="R51" s="68" t="s">
        <v>62</v>
      </c>
      <c r="S51" s="74" t="s">
        <v>63</v>
      </c>
      <c r="T51" s="70">
        <f>-10*5*10*5*5*10</f>
        <v>-125000</v>
      </c>
      <c r="U51" s="68" t="s">
        <v>438</v>
      </c>
      <c r="V51" s="68" t="s">
        <v>12</v>
      </c>
      <c r="W51" s="71" t="s">
        <v>65</v>
      </c>
      <c r="X51" s="68" t="s">
        <v>474</v>
      </c>
    </row>
    <row r="52" spans="2:24" ht="73.5" customHeight="1" x14ac:dyDescent="0.25">
      <c r="B52" s="94"/>
      <c r="C52" s="97"/>
      <c r="D52" s="82"/>
      <c r="E52" s="82"/>
      <c r="F52" s="82"/>
      <c r="G52" s="82"/>
      <c r="H52" s="72" t="s">
        <v>280</v>
      </c>
      <c r="I52" s="10" t="s">
        <v>259</v>
      </c>
      <c r="J52" s="68" t="s">
        <v>52</v>
      </c>
      <c r="K52" s="69" t="s">
        <v>23</v>
      </c>
      <c r="L52" s="69" t="s">
        <v>15</v>
      </c>
      <c r="M52" s="69" t="s">
        <v>57</v>
      </c>
      <c r="N52" s="69" t="s">
        <v>58</v>
      </c>
      <c r="O52" s="69" t="s">
        <v>59</v>
      </c>
      <c r="P52" s="69" t="s">
        <v>60</v>
      </c>
      <c r="Q52" s="69" t="s">
        <v>328</v>
      </c>
      <c r="R52" s="69" t="s">
        <v>62</v>
      </c>
      <c r="S52" s="69" t="s">
        <v>63</v>
      </c>
      <c r="T52" s="70">
        <v>-31250</v>
      </c>
      <c r="U52" s="68" t="s">
        <v>64</v>
      </c>
      <c r="V52" s="68" t="s">
        <v>12</v>
      </c>
      <c r="W52" s="71" t="s">
        <v>65</v>
      </c>
      <c r="X52" s="68" t="s">
        <v>478</v>
      </c>
    </row>
    <row r="53" spans="2:24" ht="44.25" customHeight="1" x14ac:dyDescent="0.25">
      <c r="B53" s="94"/>
      <c r="C53" s="97"/>
      <c r="D53" s="82"/>
      <c r="E53" s="82"/>
      <c r="F53" s="82"/>
      <c r="G53" s="82"/>
      <c r="H53" s="106" t="s">
        <v>278</v>
      </c>
      <c r="I53" s="10" t="s">
        <v>259</v>
      </c>
      <c r="J53" s="84" t="s">
        <v>52</v>
      </c>
      <c r="K53" s="103" t="s">
        <v>23</v>
      </c>
      <c r="L53" s="69" t="s">
        <v>15</v>
      </c>
      <c r="M53" s="103" t="s">
        <v>57</v>
      </c>
      <c r="N53" s="103" t="s">
        <v>58</v>
      </c>
      <c r="O53" s="103" t="s">
        <v>59</v>
      </c>
      <c r="P53" s="103" t="s">
        <v>60</v>
      </c>
      <c r="Q53" s="103" t="s">
        <v>328</v>
      </c>
      <c r="R53" s="103" t="s">
        <v>75</v>
      </c>
      <c r="S53" s="103" t="s">
        <v>63</v>
      </c>
      <c r="T53" s="104">
        <v>-31250</v>
      </c>
      <c r="U53" s="84" t="s">
        <v>76</v>
      </c>
      <c r="V53" s="84" t="s">
        <v>12</v>
      </c>
      <c r="W53" s="105" t="s">
        <v>65</v>
      </c>
      <c r="X53" s="84" t="s">
        <v>480</v>
      </c>
    </row>
    <row r="54" spans="2:24" ht="29.25" customHeight="1" x14ac:dyDescent="0.25">
      <c r="B54" s="94"/>
      <c r="C54" s="97"/>
      <c r="D54" s="82"/>
      <c r="E54" s="82"/>
      <c r="F54" s="82"/>
      <c r="G54" s="82"/>
      <c r="H54" s="106"/>
      <c r="I54" s="10" t="s">
        <v>279</v>
      </c>
      <c r="J54" s="84"/>
      <c r="K54" s="103"/>
      <c r="L54" s="69" t="s">
        <v>15</v>
      </c>
      <c r="M54" s="103"/>
      <c r="N54" s="103"/>
      <c r="O54" s="103"/>
      <c r="P54" s="103"/>
      <c r="Q54" s="103"/>
      <c r="R54" s="103"/>
      <c r="S54" s="103"/>
      <c r="T54" s="104"/>
      <c r="U54" s="84"/>
      <c r="V54" s="84"/>
      <c r="W54" s="105"/>
      <c r="X54" s="84"/>
    </row>
    <row r="55" spans="2:24" ht="216.75" x14ac:dyDescent="0.25">
      <c r="B55" s="94"/>
      <c r="C55" s="97"/>
      <c r="D55" s="82"/>
      <c r="E55" s="82"/>
      <c r="F55" s="82"/>
      <c r="G55" s="82"/>
      <c r="H55" s="72" t="s">
        <v>258</v>
      </c>
      <c r="I55" s="10" t="s">
        <v>259</v>
      </c>
      <c r="J55" s="68" t="s">
        <v>52</v>
      </c>
      <c r="K55" s="69" t="s">
        <v>23</v>
      </c>
      <c r="L55" s="69" t="s">
        <v>15</v>
      </c>
      <c r="M55" s="69" t="s">
        <v>57</v>
      </c>
      <c r="N55" s="69" t="s">
        <v>58</v>
      </c>
      <c r="O55" s="69" t="s">
        <v>59</v>
      </c>
      <c r="P55" s="69" t="s">
        <v>84</v>
      </c>
      <c r="Q55" s="69" t="s">
        <v>328</v>
      </c>
      <c r="R55" s="69" t="s">
        <v>62</v>
      </c>
      <c r="S55" s="69" t="s">
        <v>63</v>
      </c>
      <c r="T55" s="70">
        <v>-62500</v>
      </c>
      <c r="U55" s="68" t="s">
        <v>85</v>
      </c>
      <c r="V55" s="68" t="s">
        <v>12</v>
      </c>
      <c r="W55" s="71" t="s">
        <v>65</v>
      </c>
      <c r="X55" s="68" t="s">
        <v>468</v>
      </c>
    </row>
    <row r="56" spans="2:24" ht="171" customHeight="1" x14ac:dyDescent="0.25">
      <c r="B56" s="94"/>
      <c r="C56" s="97"/>
      <c r="D56" s="82"/>
      <c r="E56" s="83"/>
      <c r="F56" s="83"/>
      <c r="G56" s="83"/>
      <c r="H56" s="72" t="s">
        <v>273</v>
      </c>
      <c r="I56" s="10" t="s">
        <v>274</v>
      </c>
      <c r="J56" s="68" t="s">
        <v>52</v>
      </c>
      <c r="K56" s="69" t="s">
        <v>21</v>
      </c>
      <c r="L56" s="69" t="s">
        <v>15</v>
      </c>
      <c r="M56" s="69" t="s">
        <v>57</v>
      </c>
      <c r="N56" s="74" t="s">
        <v>157</v>
      </c>
      <c r="O56" s="74" t="s">
        <v>150</v>
      </c>
      <c r="P56" s="74" t="s">
        <v>84</v>
      </c>
      <c r="Q56" s="74" t="s">
        <v>328</v>
      </c>
      <c r="R56" s="74" t="s">
        <v>62</v>
      </c>
      <c r="S56" s="74" t="s">
        <v>63</v>
      </c>
      <c r="T56" s="48">
        <f>-10*10*10*5*5*10</f>
        <v>-250000</v>
      </c>
      <c r="U56" s="68" t="s">
        <v>179</v>
      </c>
      <c r="V56" s="68" t="s">
        <v>12</v>
      </c>
      <c r="W56" s="71" t="s">
        <v>65</v>
      </c>
      <c r="X56" s="68" t="s">
        <v>469</v>
      </c>
    </row>
    <row r="57" spans="2:24" ht="171" customHeight="1" x14ac:dyDescent="0.25">
      <c r="B57" s="94"/>
      <c r="C57" s="97" t="s">
        <v>367</v>
      </c>
      <c r="D57" s="82"/>
      <c r="E57" s="81" t="s">
        <v>235</v>
      </c>
      <c r="F57" s="81" t="s">
        <v>234</v>
      </c>
      <c r="G57" s="81" t="s">
        <v>306</v>
      </c>
      <c r="H57" s="72" t="s">
        <v>271</v>
      </c>
      <c r="I57" s="10" t="s">
        <v>268</v>
      </c>
      <c r="J57" s="68" t="s">
        <v>52</v>
      </c>
      <c r="K57" s="69" t="s">
        <v>21</v>
      </c>
      <c r="L57" s="69" t="s">
        <v>15</v>
      </c>
      <c r="M57" s="69" t="s">
        <v>57</v>
      </c>
      <c r="N57" s="74" t="s">
        <v>157</v>
      </c>
      <c r="O57" s="74" t="s">
        <v>59</v>
      </c>
      <c r="P57" s="74" t="s">
        <v>84</v>
      </c>
      <c r="Q57" s="74" t="s">
        <v>328</v>
      </c>
      <c r="R57" s="74" t="s">
        <v>62</v>
      </c>
      <c r="S57" s="74" t="s">
        <v>63</v>
      </c>
      <c r="T57" s="48">
        <f>-10*5*10*5*5*10</f>
        <v>-125000</v>
      </c>
      <c r="U57" s="68" t="s">
        <v>158</v>
      </c>
      <c r="V57" s="68" t="s">
        <v>12</v>
      </c>
      <c r="W57" s="71" t="s">
        <v>65</v>
      </c>
      <c r="X57" s="68" t="s">
        <v>472</v>
      </c>
    </row>
    <row r="58" spans="2:24" ht="243" customHeight="1" x14ac:dyDescent="0.25">
      <c r="B58" s="94"/>
      <c r="C58" s="97"/>
      <c r="D58" s="82"/>
      <c r="E58" s="82"/>
      <c r="F58" s="82"/>
      <c r="G58" s="82"/>
      <c r="H58" s="72" t="s">
        <v>272</v>
      </c>
      <c r="I58" s="10" t="s">
        <v>268</v>
      </c>
      <c r="J58" s="68" t="s">
        <v>52</v>
      </c>
      <c r="K58" s="69" t="s">
        <v>21</v>
      </c>
      <c r="L58" s="69" t="s">
        <v>15</v>
      </c>
      <c r="M58" s="69" t="s">
        <v>57</v>
      </c>
      <c r="N58" s="74" t="s">
        <v>157</v>
      </c>
      <c r="O58" s="74" t="s">
        <v>150</v>
      </c>
      <c r="P58" s="74" t="s">
        <v>328</v>
      </c>
      <c r="Q58" s="73" t="s">
        <v>328</v>
      </c>
      <c r="R58" s="68" t="s">
        <v>62</v>
      </c>
      <c r="S58" s="74" t="s">
        <v>63</v>
      </c>
      <c r="T58" s="70">
        <f>-10*5*10*5*5*10</f>
        <v>-125000</v>
      </c>
      <c r="U58" s="68" t="s">
        <v>438</v>
      </c>
      <c r="V58" s="68" t="s">
        <v>12</v>
      </c>
      <c r="W58" s="71" t="s">
        <v>65</v>
      </c>
      <c r="X58" s="68" t="s">
        <v>474</v>
      </c>
    </row>
    <row r="59" spans="2:24" ht="79.5" customHeight="1" x14ac:dyDescent="0.25">
      <c r="B59" s="94"/>
      <c r="C59" s="97"/>
      <c r="D59" s="82"/>
      <c r="E59" s="82"/>
      <c r="F59" s="82"/>
      <c r="G59" s="82"/>
      <c r="H59" s="72" t="s">
        <v>280</v>
      </c>
      <c r="I59" s="10" t="s">
        <v>259</v>
      </c>
      <c r="J59" s="68" t="s">
        <v>52</v>
      </c>
      <c r="K59" s="69" t="s">
        <v>23</v>
      </c>
      <c r="L59" s="69" t="s">
        <v>15</v>
      </c>
      <c r="M59" s="69" t="s">
        <v>57</v>
      </c>
      <c r="N59" s="69" t="s">
        <v>58</v>
      </c>
      <c r="O59" s="69" t="s">
        <v>59</v>
      </c>
      <c r="P59" s="69" t="s">
        <v>60</v>
      </c>
      <c r="Q59" s="69" t="s">
        <v>328</v>
      </c>
      <c r="R59" s="69" t="s">
        <v>62</v>
      </c>
      <c r="S59" s="69" t="s">
        <v>63</v>
      </c>
      <c r="T59" s="70">
        <v>-31250</v>
      </c>
      <c r="U59" s="68" t="s">
        <v>64</v>
      </c>
      <c r="V59" s="68" t="s">
        <v>12</v>
      </c>
      <c r="W59" s="71" t="s">
        <v>65</v>
      </c>
      <c r="X59" s="68" t="s">
        <v>478</v>
      </c>
    </row>
    <row r="60" spans="2:24" ht="44.25" customHeight="1" x14ac:dyDescent="0.25">
      <c r="B60" s="94"/>
      <c r="C60" s="97"/>
      <c r="D60" s="82"/>
      <c r="E60" s="82"/>
      <c r="F60" s="82"/>
      <c r="G60" s="82"/>
      <c r="H60" s="106" t="s">
        <v>278</v>
      </c>
      <c r="I60" s="10" t="s">
        <v>259</v>
      </c>
      <c r="J60" s="84" t="s">
        <v>52</v>
      </c>
      <c r="K60" s="103" t="s">
        <v>23</v>
      </c>
      <c r="L60" s="69" t="s">
        <v>15</v>
      </c>
      <c r="M60" s="103" t="s">
        <v>57</v>
      </c>
      <c r="N60" s="103" t="s">
        <v>58</v>
      </c>
      <c r="O60" s="103" t="s">
        <v>59</v>
      </c>
      <c r="P60" s="103" t="s">
        <v>60</v>
      </c>
      <c r="Q60" s="103" t="s">
        <v>328</v>
      </c>
      <c r="R60" s="103" t="s">
        <v>75</v>
      </c>
      <c r="S60" s="103" t="s">
        <v>63</v>
      </c>
      <c r="T60" s="104">
        <v>-31250</v>
      </c>
      <c r="U60" s="84" t="s">
        <v>76</v>
      </c>
      <c r="V60" s="84" t="s">
        <v>12</v>
      </c>
      <c r="W60" s="105" t="s">
        <v>65</v>
      </c>
      <c r="X60" s="84" t="s">
        <v>480</v>
      </c>
    </row>
    <row r="61" spans="2:24" ht="31.5" customHeight="1" x14ac:dyDescent="0.25">
      <c r="B61" s="94"/>
      <c r="C61" s="97"/>
      <c r="D61" s="82"/>
      <c r="E61" s="82"/>
      <c r="F61" s="82"/>
      <c r="G61" s="82"/>
      <c r="H61" s="106"/>
      <c r="I61" s="10" t="s">
        <v>279</v>
      </c>
      <c r="J61" s="84"/>
      <c r="K61" s="103"/>
      <c r="L61" s="69" t="s">
        <v>15</v>
      </c>
      <c r="M61" s="103"/>
      <c r="N61" s="103"/>
      <c r="O61" s="103"/>
      <c r="P61" s="103"/>
      <c r="Q61" s="103"/>
      <c r="R61" s="103"/>
      <c r="S61" s="103"/>
      <c r="T61" s="104"/>
      <c r="U61" s="84"/>
      <c r="V61" s="84"/>
      <c r="W61" s="105"/>
      <c r="X61" s="84"/>
    </row>
    <row r="62" spans="2:24" ht="216.75" x14ac:dyDescent="0.25">
      <c r="B62" s="94"/>
      <c r="C62" s="97"/>
      <c r="D62" s="82"/>
      <c r="E62" s="82"/>
      <c r="F62" s="82"/>
      <c r="G62" s="82"/>
      <c r="H62" s="72" t="s">
        <v>258</v>
      </c>
      <c r="I62" s="10" t="s">
        <v>259</v>
      </c>
      <c r="J62" s="68" t="s">
        <v>52</v>
      </c>
      <c r="K62" s="69" t="s">
        <v>23</v>
      </c>
      <c r="L62" s="69" t="s">
        <v>15</v>
      </c>
      <c r="M62" s="69" t="s">
        <v>57</v>
      </c>
      <c r="N62" s="69" t="s">
        <v>58</v>
      </c>
      <c r="O62" s="69" t="s">
        <v>59</v>
      </c>
      <c r="P62" s="69" t="s">
        <v>84</v>
      </c>
      <c r="Q62" s="69" t="s">
        <v>328</v>
      </c>
      <c r="R62" s="69" t="s">
        <v>62</v>
      </c>
      <c r="S62" s="69" t="s">
        <v>63</v>
      </c>
      <c r="T62" s="70">
        <v>-62500</v>
      </c>
      <c r="U62" s="68" t="s">
        <v>85</v>
      </c>
      <c r="V62" s="68" t="s">
        <v>12</v>
      </c>
      <c r="W62" s="71" t="s">
        <v>65</v>
      </c>
      <c r="X62" s="68" t="s">
        <v>468</v>
      </c>
    </row>
    <row r="63" spans="2:24" ht="171" customHeight="1" x14ac:dyDescent="0.25">
      <c r="B63" s="94"/>
      <c r="C63" s="97"/>
      <c r="D63" s="83"/>
      <c r="E63" s="83"/>
      <c r="F63" s="83"/>
      <c r="G63" s="83"/>
      <c r="H63" s="72" t="s">
        <v>273</v>
      </c>
      <c r="I63" s="10" t="s">
        <v>274</v>
      </c>
      <c r="J63" s="68" t="s">
        <v>52</v>
      </c>
      <c r="K63" s="69" t="s">
        <v>21</v>
      </c>
      <c r="L63" s="69" t="s">
        <v>15</v>
      </c>
      <c r="M63" s="69" t="s">
        <v>57</v>
      </c>
      <c r="N63" s="74" t="s">
        <v>157</v>
      </c>
      <c r="O63" s="74" t="s">
        <v>150</v>
      </c>
      <c r="P63" s="74" t="s">
        <v>84</v>
      </c>
      <c r="Q63" s="74" t="s">
        <v>328</v>
      </c>
      <c r="R63" s="74" t="s">
        <v>62</v>
      </c>
      <c r="S63" s="74" t="s">
        <v>63</v>
      </c>
      <c r="T63" s="48">
        <f>-10*10*10*5*5*10</f>
        <v>-250000</v>
      </c>
      <c r="U63" s="68" t="s">
        <v>179</v>
      </c>
      <c r="V63" s="68" t="s">
        <v>12</v>
      </c>
      <c r="W63" s="71" t="s">
        <v>65</v>
      </c>
      <c r="X63" s="68" t="s">
        <v>469</v>
      </c>
    </row>
    <row r="64" spans="2:24" ht="171" customHeight="1" x14ac:dyDescent="0.25">
      <c r="B64" s="93">
        <v>3</v>
      </c>
      <c r="C64" s="93" t="s">
        <v>367</v>
      </c>
      <c r="D64" s="93" t="s">
        <v>222</v>
      </c>
      <c r="E64" s="81" t="s">
        <v>230</v>
      </c>
      <c r="F64" s="81" t="s">
        <v>225</v>
      </c>
      <c r="G64" s="81" t="s">
        <v>304</v>
      </c>
      <c r="H64" s="72" t="s">
        <v>271</v>
      </c>
      <c r="I64" s="10" t="s">
        <v>268</v>
      </c>
      <c r="J64" s="68" t="s">
        <v>52</v>
      </c>
      <c r="K64" s="69" t="s">
        <v>21</v>
      </c>
      <c r="L64" s="69" t="s">
        <v>15</v>
      </c>
      <c r="M64" s="69" t="s">
        <v>57</v>
      </c>
      <c r="N64" s="74" t="s">
        <v>157</v>
      </c>
      <c r="O64" s="74" t="s">
        <v>59</v>
      </c>
      <c r="P64" s="74" t="s">
        <v>84</v>
      </c>
      <c r="Q64" s="74" t="s">
        <v>328</v>
      </c>
      <c r="R64" s="74" t="s">
        <v>62</v>
      </c>
      <c r="S64" s="74" t="s">
        <v>63</v>
      </c>
      <c r="T64" s="48">
        <f>-10*5*10*5*5*10</f>
        <v>-125000</v>
      </c>
      <c r="U64" s="68" t="s">
        <v>158</v>
      </c>
      <c r="V64" s="68" t="s">
        <v>12</v>
      </c>
      <c r="W64" s="71" t="s">
        <v>65</v>
      </c>
      <c r="X64" s="68" t="s">
        <v>472</v>
      </c>
    </row>
    <row r="65" spans="2:24" ht="243" customHeight="1" x14ac:dyDescent="0.25">
      <c r="B65" s="94"/>
      <c r="C65" s="94"/>
      <c r="D65" s="94"/>
      <c r="E65" s="82"/>
      <c r="F65" s="82"/>
      <c r="G65" s="82"/>
      <c r="H65" s="72" t="s">
        <v>272</v>
      </c>
      <c r="I65" s="10" t="s">
        <v>268</v>
      </c>
      <c r="J65" s="68" t="s">
        <v>52</v>
      </c>
      <c r="K65" s="69" t="s">
        <v>21</v>
      </c>
      <c r="L65" s="69" t="s">
        <v>15</v>
      </c>
      <c r="M65" s="69" t="s">
        <v>57</v>
      </c>
      <c r="N65" s="74" t="s">
        <v>157</v>
      </c>
      <c r="O65" s="74" t="s">
        <v>150</v>
      </c>
      <c r="P65" s="74" t="s">
        <v>328</v>
      </c>
      <c r="Q65" s="73" t="s">
        <v>328</v>
      </c>
      <c r="R65" s="68" t="s">
        <v>62</v>
      </c>
      <c r="S65" s="74" t="s">
        <v>63</v>
      </c>
      <c r="T65" s="70">
        <f>-10*5*10*5*5*10</f>
        <v>-125000</v>
      </c>
      <c r="U65" s="68" t="s">
        <v>438</v>
      </c>
      <c r="V65" s="68" t="s">
        <v>12</v>
      </c>
      <c r="W65" s="71" t="s">
        <v>65</v>
      </c>
      <c r="X65" s="68" t="s">
        <v>474</v>
      </c>
    </row>
    <row r="66" spans="2:24" ht="69.75" customHeight="1" x14ac:dyDescent="0.25">
      <c r="B66" s="94"/>
      <c r="C66" s="94"/>
      <c r="D66" s="94"/>
      <c r="E66" s="82"/>
      <c r="F66" s="82"/>
      <c r="G66" s="82"/>
      <c r="H66" s="72" t="s">
        <v>280</v>
      </c>
      <c r="I66" s="10" t="s">
        <v>259</v>
      </c>
      <c r="J66" s="68" t="s">
        <v>52</v>
      </c>
      <c r="K66" s="69" t="s">
        <v>23</v>
      </c>
      <c r="L66" s="69" t="s">
        <v>15</v>
      </c>
      <c r="M66" s="69" t="s">
        <v>57</v>
      </c>
      <c r="N66" s="69" t="s">
        <v>58</v>
      </c>
      <c r="O66" s="69" t="s">
        <v>59</v>
      </c>
      <c r="P66" s="69" t="s">
        <v>60</v>
      </c>
      <c r="Q66" s="69" t="s">
        <v>328</v>
      </c>
      <c r="R66" s="69" t="s">
        <v>62</v>
      </c>
      <c r="S66" s="69" t="s">
        <v>63</v>
      </c>
      <c r="T66" s="70">
        <v>-31250</v>
      </c>
      <c r="U66" s="68" t="s">
        <v>64</v>
      </c>
      <c r="V66" s="68" t="s">
        <v>12</v>
      </c>
      <c r="W66" s="71" t="s">
        <v>65</v>
      </c>
      <c r="X66" s="68" t="s">
        <v>478</v>
      </c>
    </row>
    <row r="67" spans="2:24" ht="44.25" customHeight="1" x14ac:dyDescent="0.25">
      <c r="B67" s="94"/>
      <c r="C67" s="94"/>
      <c r="D67" s="94"/>
      <c r="E67" s="82"/>
      <c r="F67" s="82"/>
      <c r="G67" s="82"/>
      <c r="H67" s="81" t="s">
        <v>278</v>
      </c>
      <c r="I67" s="10" t="s">
        <v>259</v>
      </c>
      <c r="J67" s="91" t="s">
        <v>52</v>
      </c>
      <c r="K67" s="89" t="s">
        <v>23</v>
      </c>
      <c r="L67" s="69" t="s">
        <v>15</v>
      </c>
      <c r="M67" s="89" t="s">
        <v>57</v>
      </c>
      <c r="N67" s="89" t="s">
        <v>58</v>
      </c>
      <c r="O67" s="89" t="s">
        <v>59</v>
      </c>
      <c r="P67" s="89" t="s">
        <v>60</v>
      </c>
      <c r="Q67" s="89" t="s">
        <v>328</v>
      </c>
      <c r="R67" s="89" t="s">
        <v>75</v>
      </c>
      <c r="S67" s="89" t="s">
        <v>63</v>
      </c>
      <c r="T67" s="87">
        <v>-31250</v>
      </c>
      <c r="U67" s="91" t="s">
        <v>76</v>
      </c>
      <c r="V67" s="91" t="s">
        <v>12</v>
      </c>
      <c r="W67" s="85" t="s">
        <v>65</v>
      </c>
      <c r="X67" s="84" t="s">
        <v>480</v>
      </c>
    </row>
    <row r="68" spans="2:24" ht="27.75" customHeight="1" x14ac:dyDescent="0.25">
      <c r="B68" s="94"/>
      <c r="C68" s="94"/>
      <c r="D68" s="94"/>
      <c r="E68" s="82"/>
      <c r="F68" s="82"/>
      <c r="G68" s="82"/>
      <c r="H68" s="83"/>
      <c r="I68" s="10" t="s">
        <v>279</v>
      </c>
      <c r="J68" s="92"/>
      <c r="K68" s="90"/>
      <c r="L68" s="69" t="s">
        <v>15</v>
      </c>
      <c r="M68" s="90"/>
      <c r="N68" s="90"/>
      <c r="O68" s="90"/>
      <c r="P68" s="90"/>
      <c r="Q68" s="90"/>
      <c r="R68" s="90"/>
      <c r="S68" s="90"/>
      <c r="T68" s="88"/>
      <c r="U68" s="92"/>
      <c r="V68" s="92"/>
      <c r="W68" s="86"/>
      <c r="X68" s="84"/>
    </row>
    <row r="69" spans="2:24" ht="216.75" x14ac:dyDescent="0.25">
      <c r="B69" s="94"/>
      <c r="C69" s="94"/>
      <c r="D69" s="94"/>
      <c r="E69" s="82"/>
      <c r="F69" s="82"/>
      <c r="G69" s="82"/>
      <c r="H69" s="72" t="s">
        <v>258</v>
      </c>
      <c r="I69" s="10" t="s">
        <v>259</v>
      </c>
      <c r="J69" s="68" t="s">
        <v>52</v>
      </c>
      <c r="K69" s="69" t="s">
        <v>23</v>
      </c>
      <c r="L69" s="69" t="s">
        <v>15</v>
      </c>
      <c r="M69" s="69" t="s">
        <v>57</v>
      </c>
      <c r="N69" s="69" t="s">
        <v>58</v>
      </c>
      <c r="O69" s="69" t="s">
        <v>59</v>
      </c>
      <c r="P69" s="69" t="s">
        <v>84</v>
      </c>
      <c r="Q69" s="69" t="s">
        <v>328</v>
      </c>
      <c r="R69" s="69" t="s">
        <v>62</v>
      </c>
      <c r="S69" s="69" t="s">
        <v>63</v>
      </c>
      <c r="T69" s="70">
        <v>-62500</v>
      </c>
      <c r="U69" s="68" t="s">
        <v>85</v>
      </c>
      <c r="V69" s="68" t="s">
        <v>12</v>
      </c>
      <c r="W69" s="71" t="s">
        <v>65</v>
      </c>
      <c r="X69" s="68" t="s">
        <v>468</v>
      </c>
    </row>
    <row r="70" spans="2:24" ht="171" customHeight="1" x14ac:dyDescent="0.25">
      <c r="B70" s="94"/>
      <c r="C70" s="94"/>
      <c r="D70" s="94"/>
      <c r="E70" s="82"/>
      <c r="F70" s="82"/>
      <c r="G70" s="82"/>
      <c r="H70" s="72" t="s">
        <v>273</v>
      </c>
      <c r="I70" s="10" t="s">
        <v>274</v>
      </c>
      <c r="J70" s="68" t="s">
        <v>52</v>
      </c>
      <c r="K70" s="69" t="s">
        <v>21</v>
      </c>
      <c r="L70" s="69" t="s">
        <v>15</v>
      </c>
      <c r="M70" s="69" t="s">
        <v>57</v>
      </c>
      <c r="N70" s="74" t="s">
        <v>157</v>
      </c>
      <c r="O70" s="74" t="s">
        <v>150</v>
      </c>
      <c r="P70" s="74" t="s">
        <v>84</v>
      </c>
      <c r="Q70" s="74" t="s">
        <v>328</v>
      </c>
      <c r="R70" s="74" t="s">
        <v>62</v>
      </c>
      <c r="S70" s="74" t="s">
        <v>63</v>
      </c>
      <c r="T70" s="48">
        <f>-10*10*10*5*5*10</f>
        <v>-250000</v>
      </c>
      <c r="U70" s="68" t="s">
        <v>179</v>
      </c>
      <c r="V70" s="68" t="s">
        <v>12</v>
      </c>
      <c r="W70" s="71" t="s">
        <v>65</v>
      </c>
      <c r="X70" s="68" t="s">
        <v>469</v>
      </c>
    </row>
    <row r="71" spans="2:24" ht="209.25" customHeight="1" x14ac:dyDescent="0.25">
      <c r="B71" s="94"/>
      <c r="C71" s="95"/>
      <c r="D71" s="94"/>
      <c r="E71" s="83"/>
      <c r="F71" s="83"/>
      <c r="G71" s="83"/>
      <c r="H71" s="72" t="s">
        <v>276</v>
      </c>
      <c r="I71" s="10" t="s">
        <v>268</v>
      </c>
      <c r="J71" s="68" t="s">
        <v>52</v>
      </c>
      <c r="K71" s="69" t="s">
        <v>23</v>
      </c>
      <c r="L71" s="69" t="s">
        <v>15</v>
      </c>
      <c r="M71" s="69" t="s">
        <v>57</v>
      </c>
      <c r="N71" s="69" t="s">
        <v>58</v>
      </c>
      <c r="O71" s="69" t="s">
        <v>59</v>
      </c>
      <c r="P71" s="69" t="s">
        <v>60</v>
      </c>
      <c r="Q71" s="69" t="s">
        <v>328</v>
      </c>
      <c r="R71" s="69" t="s">
        <v>62</v>
      </c>
      <c r="S71" s="69" t="s">
        <v>63</v>
      </c>
      <c r="T71" s="70">
        <v>-31250</v>
      </c>
      <c r="U71" s="68" t="s">
        <v>64</v>
      </c>
      <c r="V71" s="68" t="s">
        <v>12</v>
      </c>
      <c r="W71" s="71" t="s">
        <v>65</v>
      </c>
      <c r="X71" s="68" t="s">
        <v>465</v>
      </c>
    </row>
    <row r="72" spans="2:24" ht="171" customHeight="1" x14ac:dyDescent="0.25">
      <c r="B72" s="94"/>
      <c r="C72" s="93" t="s">
        <v>367</v>
      </c>
      <c r="D72" s="94"/>
      <c r="E72" s="81" t="s">
        <v>223</v>
      </c>
      <c r="F72" s="81" t="s">
        <v>224</v>
      </c>
      <c r="G72" s="81" t="s">
        <v>304</v>
      </c>
      <c r="H72" s="72" t="s">
        <v>271</v>
      </c>
      <c r="I72" s="10" t="s">
        <v>268</v>
      </c>
      <c r="J72" s="68" t="s">
        <v>52</v>
      </c>
      <c r="K72" s="69" t="s">
        <v>21</v>
      </c>
      <c r="L72" s="69" t="s">
        <v>15</v>
      </c>
      <c r="M72" s="69" t="s">
        <v>57</v>
      </c>
      <c r="N72" s="74" t="s">
        <v>157</v>
      </c>
      <c r="O72" s="74" t="s">
        <v>59</v>
      </c>
      <c r="P72" s="74" t="s">
        <v>84</v>
      </c>
      <c r="Q72" s="74" t="s">
        <v>328</v>
      </c>
      <c r="R72" s="74" t="s">
        <v>62</v>
      </c>
      <c r="S72" s="74" t="s">
        <v>63</v>
      </c>
      <c r="T72" s="48">
        <f>-10*5*10*5*5*10</f>
        <v>-125000</v>
      </c>
      <c r="U72" s="68" t="s">
        <v>158</v>
      </c>
      <c r="V72" s="68" t="s">
        <v>12</v>
      </c>
      <c r="W72" s="71" t="s">
        <v>65</v>
      </c>
      <c r="X72" s="68" t="s">
        <v>472</v>
      </c>
    </row>
    <row r="73" spans="2:24" ht="243" customHeight="1" x14ac:dyDescent="0.25">
      <c r="B73" s="94"/>
      <c r="C73" s="94"/>
      <c r="D73" s="94"/>
      <c r="E73" s="82"/>
      <c r="F73" s="82"/>
      <c r="G73" s="82"/>
      <c r="H73" s="72" t="s">
        <v>272</v>
      </c>
      <c r="I73" s="10" t="s">
        <v>268</v>
      </c>
      <c r="J73" s="68" t="s">
        <v>52</v>
      </c>
      <c r="K73" s="69" t="s">
        <v>21</v>
      </c>
      <c r="L73" s="69" t="s">
        <v>15</v>
      </c>
      <c r="M73" s="69" t="s">
        <v>57</v>
      </c>
      <c r="N73" s="74" t="s">
        <v>157</v>
      </c>
      <c r="O73" s="74" t="s">
        <v>150</v>
      </c>
      <c r="P73" s="74" t="s">
        <v>328</v>
      </c>
      <c r="Q73" s="73" t="s">
        <v>328</v>
      </c>
      <c r="R73" s="68" t="s">
        <v>62</v>
      </c>
      <c r="S73" s="74" t="s">
        <v>63</v>
      </c>
      <c r="T73" s="70">
        <f>-10*5*10*5*5*10</f>
        <v>-125000</v>
      </c>
      <c r="U73" s="68" t="s">
        <v>438</v>
      </c>
      <c r="V73" s="68" t="s">
        <v>12</v>
      </c>
      <c r="W73" s="71" t="s">
        <v>65</v>
      </c>
      <c r="X73" s="68" t="s">
        <v>474</v>
      </c>
    </row>
    <row r="74" spans="2:24" ht="75.75" customHeight="1" x14ac:dyDescent="0.25">
      <c r="B74" s="94"/>
      <c r="C74" s="94"/>
      <c r="D74" s="94"/>
      <c r="E74" s="82"/>
      <c r="F74" s="82"/>
      <c r="G74" s="82"/>
      <c r="H74" s="72" t="s">
        <v>280</v>
      </c>
      <c r="I74" s="10" t="s">
        <v>259</v>
      </c>
      <c r="J74" s="68" t="s">
        <v>52</v>
      </c>
      <c r="K74" s="69" t="s">
        <v>23</v>
      </c>
      <c r="L74" s="69" t="s">
        <v>15</v>
      </c>
      <c r="M74" s="69" t="s">
        <v>57</v>
      </c>
      <c r="N74" s="69" t="s">
        <v>58</v>
      </c>
      <c r="O74" s="69" t="s">
        <v>59</v>
      </c>
      <c r="P74" s="69" t="s">
        <v>60</v>
      </c>
      <c r="Q74" s="69" t="s">
        <v>328</v>
      </c>
      <c r="R74" s="69" t="s">
        <v>62</v>
      </c>
      <c r="S74" s="69" t="s">
        <v>63</v>
      </c>
      <c r="T74" s="70">
        <v>-31250</v>
      </c>
      <c r="U74" s="68" t="s">
        <v>64</v>
      </c>
      <c r="V74" s="68" t="s">
        <v>12</v>
      </c>
      <c r="W74" s="71" t="s">
        <v>65</v>
      </c>
      <c r="X74" s="68" t="s">
        <v>478</v>
      </c>
    </row>
    <row r="75" spans="2:24" ht="44.25" customHeight="1" x14ac:dyDescent="0.25">
      <c r="B75" s="94"/>
      <c r="C75" s="94"/>
      <c r="D75" s="94"/>
      <c r="E75" s="82"/>
      <c r="F75" s="82"/>
      <c r="G75" s="82"/>
      <c r="H75" s="81" t="s">
        <v>278</v>
      </c>
      <c r="I75" s="10" t="s">
        <v>259</v>
      </c>
      <c r="J75" s="91" t="s">
        <v>52</v>
      </c>
      <c r="K75" s="89" t="s">
        <v>23</v>
      </c>
      <c r="L75" s="69" t="s">
        <v>15</v>
      </c>
      <c r="M75" s="89" t="s">
        <v>57</v>
      </c>
      <c r="N75" s="89" t="s">
        <v>58</v>
      </c>
      <c r="O75" s="89" t="s">
        <v>59</v>
      </c>
      <c r="P75" s="89" t="s">
        <v>60</v>
      </c>
      <c r="Q75" s="89" t="s">
        <v>328</v>
      </c>
      <c r="R75" s="89" t="s">
        <v>75</v>
      </c>
      <c r="S75" s="89" t="s">
        <v>63</v>
      </c>
      <c r="T75" s="87">
        <v>-31250</v>
      </c>
      <c r="U75" s="91" t="s">
        <v>76</v>
      </c>
      <c r="V75" s="91" t="s">
        <v>12</v>
      </c>
      <c r="W75" s="85" t="s">
        <v>65</v>
      </c>
      <c r="X75" s="84" t="s">
        <v>480</v>
      </c>
    </row>
    <row r="76" spans="2:24" ht="30.75" customHeight="1" x14ac:dyDescent="0.25">
      <c r="B76" s="94"/>
      <c r="C76" s="94"/>
      <c r="D76" s="94"/>
      <c r="E76" s="82"/>
      <c r="F76" s="82"/>
      <c r="G76" s="82"/>
      <c r="H76" s="83"/>
      <c r="I76" s="10" t="s">
        <v>279</v>
      </c>
      <c r="J76" s="92"/>
      <c r="K76" s="90"/>
      <c r="L76" s="69" t="s">
        <v>15</v>
      </c>
      <c r="M76" s="90"/>
      <c r="N76" s="90"/>
      <c r="O76" s="90"/>
      <c r="P76" s="90"/>
      <c r="Q76" s="90"/>
      <c r="R76" s="90"/>
      <c r="S76" s="90"/>
      <c r="T76" s="88"/>
      <c r="U76" s="92"/>
      <c r="V76" s="92"/>
      <c r="W76" s="86"/>
      <c r="X76" s="84"/>
    </row>
    <row r="77" spans="2:24" ht="231" customHeight="1" x14ac:dyDescent="0.25">
      <c r="B77" s="94"/>
      <c r="C77" s="94"/>
      <c r="D77" s="94"/>
      <c r="E77" s="82"/>
      <c r="F77" s="82"/>
      <c r="G77" s="82"/>
      <c r="H77" s="72" t="s">
        <v>258</v>
      </c>
      <c r="I77" s="10" t="s">
        <v>259</v>
      </c>
      <c r="J77" s="68" t="s">
        <v>52</v>
      </c>
      <c r="K77" s="69" t="s">
        <v>23</v>
      </c>
      <c r="L77" s="69" t="s">
        <v>15</v>
      </c>
      <c r="M77" s="69" t="s">
        <v>57</v>
      </c>
      <c r="N77" s="69" t="s">
        <v>58</v>
      </c>
      <c r="O77" s="69" t="s">
        <v>59</v>
      </c>
      <c r="P77" s="69" t="s">
        <v>84</v>
      </c>
      <c r="Q77" s="69" t="s">
        <v>328</v>
      </c>
      <c r="R77" s="69" t="s">
        <v>62</v>
      </c>
      <c r="S77" s="69" t="s">
        <v>63</v>
      </c>
      <c r="T77" s="70">
        <v>-62500</v>
      </c>
      <c r="U77" s="68" t="s">
        <v>85</v>
      </c>
      <c r="V77" s="68" t="s">
        <v>12</v>
      </c>
      <c r="W77" s="71" t="s">
        <v>65</v>
      </c>
      <c r="X77" s="68" t="s">
        <v>468</v>
      </c>
    </row>
    <row r="78" spans="2:24" ht="209.25" customHeight="1" x14ac:dyDescent="0.25">
      <c r="B78" s="94"/>
      <c r="C78" s="94"/>
      <c r="D78" s="94"/>
      <c r="E78" s="82"/>
      <c r="F78" s="82"/>
      <c r="G78" s="82"/>
      <c r="H78" s="72" t="s">
        <v>276</v>
      </c>
      <c r="I78" s="10" t="s">
        <v>268</v>
      </c>
      <c r="J78" s="68" t="s">
        <v>52</v>
      </c>
      <c r="K78" s="69" t="s">
        <v>23</v>
      </c>
      <c r="L78" s="69" t="s">
        <v>15</v>
      </c>
      <c r="M78" s="69" t="s">
        <v>57</v>
      </c>
      <c r="N78" s="69" t="s">
        <v>58</v>
      </c>
      <c r="O78" s="69" t="s">
        <v>59</v>
      </c>
      <c r="P78" s="69" t="s">
        <v>60</v>
      </c>
      <c r="Q78" s="69" t="s">
        <v>328</v>
      </c>
      <c r="R78" s="69" t="s">
        <v>62</v>
      </c>
      <c r="S78" s="69" t="s">
        <v>63</v>
      </c>
      <c r="T78" s="70">
        <v>-31250</v>
      </c>
      <c r="U78" s="68" t="s">
        <v>64</v>
      </c>
      <c r="V78" s="68" t="s">
        <v>12</v>
      </c>
      <c r="W78" s="71" t="s">
        <v>65</v>
      </c>
      <c r="X78" s="68" t="s">
        <v>465</v>
      </c>
    </row>
    <row r="79" spans="2:24" ht="171" customHeight="1" x14ac:dyDescent="0.25">
      <c r="B79" s="94"/>
      <c r="C79" s="95"/>
      <c r="D79" s="94"/>
      <c r="E79" s="83"/>
      <c r="F79" s="83"/>
      <c r="G79" s="83"/>
      <c r="H79" s="72" t="s">
        <v>273</v>
      </c>
      <c r="I79" s="10" t="s">
        <v>274</v>
      </c>
      <c r="J79" s="68" t="s">
        <v>52</v>
      </c>
      <c r="K79" s="69" t="s">
        <v>21</v>
      </c>
      <c r="L79" s="69" t="s">
        <v>15</v>
      </c>
      <c r="M79" s="69" t="s">
        <v>57</v>
      </c>
      <c r="N79" s="74" t="s">
        <v>157</v>
      </c>
      <c r="O79" s="74" t="s">
        <v>150</v>
      </c>
      <c r="P79" s="74" t="s">
        <v>84</v>
      </c>
      <c r="Q79" s="74" t="s">
        <v>328</v>
      </c>
      <c r="R79" s="74" t="s">
        <v>62</v>
      </c>
      <c r="S79" s="74" t="s">
        <v>63</v>
      </c>
      <c r="T79" s="48">
        <f>-10*10*10*5*5*10</f>
        <v>-250000</v>
      </c>
      <c r="U79" s="68" t="s">
        <v>179</v>
      </c>
      <c r="V79" s="68" t="s">
        <v>12</v>
      </c>
      <c r="W79" s="71" t="s">
        <v>65</v>
      </c>
      <c r="X79" s="68" t="s">
        <v>469</v>
      </c>
    </row>
    <row r="80" spans="2:24" ht="171" customHeight="1" x14ac:dyDescent="0.25">
      <c r="B80" s="94"/>
      <c r="C80" s="93" t="s">
        <v>367</v>
      </c>
      <c r="D80" s="94"/>
      <c r="E80" s="81" t="s">
        <v>228</v>
      </c>
      <c r="F80" s="81" t="s">
        <v>229</v>
      </c>
      <c r="G80" s="81" t="s">
        <v>304</v>
      </c>
      <c r="H80" s="72" t="s">
        <v>271</v>
      </c>
      <c r="I80" s="10" t="s">
        <v>268</v>
      </c>
      <c r="J80" s="68" t="s">
        <v>52</v>
      </c>
      <c r="K80" s="69" t="s">
        <v>21</v>
      </c>
      <c r="L80" s="69" t="s">
        <v>15</v>
      </c>
      <c r="M80" s="69" t="s">
        <v>57</v>
      </c>
      <c r="N80" s="74" t="s">
        <v>157</v>
      </c>
      <c r="O80" s="74" t="s">
        <v>59</v>
      </c>
      <c r="P80" s="74" t="s">
        <v>84</v>
      </c>
      <c r="Q80" s="74" t="s">
        <v>328</v>
      </c>
      <c r="R80" s="74" t="s">
        <v>62</v>
      </c>
      <c r="S80" s="74" t="s">
        <v>63</v>
      </c>
      <c r="T80" s="48">
        <f>-10*5*10*5*5*10</f>
        <v>-125000</v>
      </c>
      <c r="U80" s="68" t="s">
        <v>158</v>
      </c>
      <c r="V80" s="68" t="s">
        <v>12</v>
      </c>
      <c r="W80" s="71" t="s">
        <v>65</v>
      </c>
      <c r="X80" s="68" t="s">
        <v>472</v>
      </c>
    </row>
    <row r="81" spans="2:24" ht="243" customHeight="1" x14ac:dyDescent="0.25">
      <c r="B81" s="94"/>
      <c r="C81" s="94"/>
      <c r="D81" s="94"/>
      <c r="E81" s="82"/>
      <c r="F81" s="82"/>
      <c r="G81" s="82"/>
      <c r="H81" s="72" t="s">
        <v>272</v>
      </c>
      <c r="I81" s="10" t="s">
        <v>268</v>
      </c>
      <c r="J81" s="68" t="s">
        <v>52</v>
      </c>
      <c r="K81" s="69" t="s">
        <v>21</v>
      </c>
      <c r="L81" s="69" t="s">
        <v>15</v>
      </c>
      <c r="M81" s="69" t="s">
        <v>57</v>
      </c>
      <c r="N81" s="74" t="s">
        <v>157</v>
      </c>
      <c r="O81" s="74" t="s">
        <v>150</v>
      </c>
      <c r="P81" s="74" t="s">
        <v>328</v>
      </c>
      <c r="Q81" s="73" t="s">
        <v>328</v>
      </c>
      <c r="R81" s="68" t="s">
        <v>62</v>
      </c>
      <c r="S81" s="74" t="s">
        <v>63</v>
      </c>
      <c r="T81" s="70">
        <f>-10*5*10*5*5*10</f>
        <v>-125000</v>
      </c>
      <c r="U81" s="68" t="s">
        <v>438</v>
      </c>
      <c r="V81" s="68" t="s">
        <v>12</v>
      </c>
      <c r="W81" s="71" t="s">
        <v>65</v>
      </c>
      <c r="X81" s="68" t="s">
        <v>474</v>
      </c>
    </row>
    <row r="82" spans="2:24" ht="75" customHeight="1" x14ac:dyDescent="0.25">
      <c r="B82" s="94"/>
      <c r="C82" s="94"/>
      <c r="D82" s="94"/>
      <c r="E82" s="82"/>
      <c r="F82" s="82"/>
      <c r="G82" s="82"/>
      <c r="H82" s="72" t="s">
        <v>280</v>
      </c>
      <c r="I82" s="10" t="s">
        <v>259</v>
      </c>
      <c r="J82" s="68" t="s">
        <v>52</v>
      </c>
      <c r="K82" s="69" t="s">
        <v>23</v>
      </c>
      <c r="L82" s="69" t="s">
        <v>15</v>
      </c>
      <c r="M82" s="69" t="s">
        <v>57</v>
      </c>
      <c r="N82" s="69" t="s">
        <v>58</v>
      </c>
      <c r="O82" s="69" t="s">
        <v>59</v>
      </c>
      <c r="P82" s="69" t="s">
        <v>60</v>
      </c>
      <c r="Q82" s="69" t="s">
        <v>328</v>
      </c>
      <c r="R82" s="69" t="s">
        <v>62</v>
      </c>
      <c r="S82" s="69" t="s">
        <v>63</v>
      </c>
      <c r="T82" s="70">
        <v>-31250</v>
      </c>
      <c r="U82" s="68" t="s">
        <v>64</v>
      </c>
      <c r="V82" s="68" t="s">
        <v>12</v>
      </c>
      <c r="W82" s="71" t="s">
        <v>65</v>
      </c>
      <c r="X82" s="68" t="s">
        <v>478</v>
      </c>
    </row>
    <row r="83" spans="2:24" ht="44.25" customHeight="1" x14ac:dyDescent="0.25">
      <c r="B83" s="94"/>
      <c r="C83" s="94"/>
      <c r="D83" s="94"/>
      <c r="E83" s="82"/>
      <c r="F83" s="82"/>
      <c r="G83" s="82"/>
      <c r="H83" s="81" t="s">
        <v>278</v>
      </c>
      <c r="I83" s="10" t="s">
        <v>259</v>
      </c>
      <c r="J83" s="91" t="s">
        <v>52</v>
      </c>
      <c r="K83" s="89" t="s">
        <v>23</v>
      </c>
      <c r="L83" s="69" t="s">
        <v>15</v>
      </c>
      <c r="M83" s="89" t="s">
        <v>57</v>
      </c>
      <c r="N83" s="89" t="s">
        <v>58</v>
      </c>
      <c r="O83" s="89" t="s">
        <v>59</v>
      </c>
      <c r="P83" s="89" t="s">
        <v>60</v>
      </c>
      <c r="Q83" s="89" t="s">
        <v>328</v>
      </c>
      <c r="R83" s="89" t="s">
        <v>75</v>
      </c>
      <c r="S83" s="89" t="s">
        <v>63</v>
      </c>
      <c r="T83" s="87">
        <v>-31250</v>
      </c>
      <c r="U83" s="91" t="s">
        <v>76</v>
      </c>
      <c r="V83" s="91" t="s">
        <v>12</v>
      </c>
      <c r="W83" s="85" t="s">
        <v>65</v>
      </c>
      <c r="X83" s="84" t="s">
        <v>480</v>
      </c>
    </row>
    <row r="84" spans="2:24" ht="33.75" customHeight="1" x14ac:dyDescent="0.25">
      <c r="B84" s="94"/>
      <c r="C84" s="94"/>
      <c r="D84" s="94"/>
      <c r="E84" s="82"/>
      <c r="F84" s="82"/>
      <c r="G84" s="82"/>
      <c r="H84" s="83"/>
      <c r="I84" s="10" t="s">
        <v>279</v>
      </c>
      <c r="J84" s="92"/>
      <c r="K84" s="90"/>
      <c r="L84" s="69" t="s">
        <v>15</v>
      </c>
      <c r="M84" s="90"/>
      <c r="N84" s="90"/>
      <c r="O84" s="90"/>
      <c r="P84" s="90"/>
      <c r="Q84" s="90"/>
      <c r="R84" s="90"/>
      <c r="S84" s="90"/>
      <c r="T84" s="88"/>
      <c r="U84" s="92"/>
      <c r="V84" s="92"/>
      <c r="W84" s="86"/>
      <c r="X84" s="84"/>
    </row>
    <row r="85" spans="2:24" ht="209.25" customHeight="1" x14ac:dyDescent="0.25">
      <c r="B85" s="94"/>
      <c r="C85" s="94"/>
      <c r="D85" s="94"/>
      <c r="E85" s="82"/>
      <c r="F85" s="82"/>
      <c r="G85" s="82"/>
      <c r="H85" s="72" t="s">
        <v>276</v>
      </c>
      <c r="I85" s="10" t="s">
        <v>268</v>
      </c>
      <c r="J85" s="68" t="s">
        <v>52</v>
      </c>
      <c r="K85" s="69" t="s">
        <v>23</v>
      </c>
      <c r="L85" s="69" t="s">
        <v>15</v>
      </c>
      <c r="M85" s="69" t="s">
        <v>57</v>
      </c>
      <c r="N85" s="69" t="s">
        <v>58</v>
      </c>
      <c r="O85" s="69" t="s">
        <v>59</v>
      </c>
      <c r="P85" s="69" t="s">
        <v>60</v>
      </c>
      <c r="Q85" s="69" t="s">
        <v>328</v>
      </c>
      <c r="R85" s="69" t="s">
        <v>62</v>
      </c>
      <c r="S85" s="69" t="s">
        <v>63</v>
      </c>
      <c r="T85" s="70">
        <v>-31250</v>
      </c>
      <c r="U85" s="68" t="s">
        <v>64</v>
      </c>
      <c r="V85" s="68" t="s">
        <v>12</v>
      </c>
      <c r="W85" s="71" t="s">
        <v>65</v>
      </c>
      <c r="X85" s="68" t="s">
        <v>465</v>
      </c>
    </row>
    <row r="86" spans="2:24" ht="216.75" x14ac:dyDescent="0.25">
      <c r="B86" s="94"/>
      <c r="C86" s="94"/>
      <c r="D86" s="94"/>
      <c r="E86" s="82"/>
      <c r="F86" s="82"/>
      <c r="G86" s="82"/>
      <c r="H86" s="72" t="s">
        <v>258</v>
      </c>
      <c r="I86" s="10" t="s">
        <v>259</v>
      </c>
      <c r="J86" s="68" t="s">
        <v>52</v>
      </c>
      <c r="K86" s="69" t="s">
        <v>23</v>
      </c>
      <c r="L86" s="69" t="s">
        <v>15</v>
      </c>
      <c r="M86" s="69" t="s">
        <v>57</v>
      </c>
      <c r="N86" s="69" t="s">
        <v>58</v>
      </c>
      <c r="O86" s="69" t="s">
        <v>59</v>
      </c>
      <c r="P86" s="69" t="s">
        <v>84</v>
      </c>
      <c r="Q86" s="69" t="s">
        <v>328</v>
      </c>
      <c r="R86" s="69" t="s">
        <v>62</v>
      </c>
      <c r="S86" s="69" t="s">
        <v>63</v>
      </c>
      <c r="T86" s="70">
        <f>-5*5*10*5*5*10</f>
        <v>-62500</v>
      </c>
      <c r="U86" s="68" t="s">
        <v>85</v>
      </c>
      <c r="V86" s="68" t="s">
        <v>12</v>
      </c>
      <c r="W86" s="71" t="s">
        <v>65</v>
      </c>
      <c r="X86" s="68" t="s">
        <v>468</v>
      </c>
    </row>
    <row r="87" spans="2:24" ht="171" customHeight="1" x14ac:dyDescent="0.25">
      <c r="B87" s="94"/>
      <c r="C87" s="95"/>
      <c r="D87" s="94"/>
      <c r="E87" s="83"/>
      <c r="F87" s="83"/>
      <c r="G87" s="83"/>
      <c r="H87" s="72" t="s">
        <v>273</v>
      </c>
      <c r="I87" s="10" t="s">
        <v>274</v>
      </c>
      <c r="J87" s="68" t="s">
        <v>52</v>
      </c>
      <c r="K87" s="69" t="s">
        <v>21</v>
      </c>
      <c r="L87" s="69" t="s">
        <v>15</v>
      </c>
      <c r="M87" s="69" t="s">
        <v>57</v>
      </c>
      <c r="N87" s="74" t="s">
        <v>157</v>
      </c>
      <c r="O87" s="74" t="s">
        <v>150</v>
      </c>
      <c r="P87" s="74" t="s">
        <v>84</v>
      </c>
      <c r="Q87" s="74" t="s">
        <v>328</v>
      </c>
      <c r="R87" s="74" t="s">
        <v>62</v>
      </c>
      <c r="S87" s="74" t="s">
        <v>63</v>
      </c>
      <c r="T87" s="48">
        <f>-10*10*10*5*5*10</f>
        <v>-250000</v>
      </c>
      <c r="U87" s="68" t="s">
        <v>179</v>
      </c>
      <c r="V87" s="68" t="s">
        <v>12</v>
      </c>
      <c r="W87" s="71" t="s">
        <v>65</v>
      </c>
      <c r="X87" s="68" t="s">
        <v>469</v>
      </c>
    </row>
    <row r="88" spans="2:24" ht="171" customHeight="1" x14ac:dyDescent="0.25">
      <c r="B88" s="94"/>
      <c r="C88" s="93" t="s">
        <v>367</v>
      </c>
      <c r="D88" s="94"/>
      <c r="E88" s="81" t="s">
        <v>238</v>
      </c>
      <c r="F88" s="81" t="s">
        <v>239</v>
      </c>
      <c r="G88" s="81" t="s">
        <v>304</v>
      </c>
      <c r="H88" s="72" t="s">
        <v>271</v>
      </c>
      <c r="I88" s="10" t="s">
        <v>268</v>
      </c>
      <c r="J88" s="68" t="s">
        <v>52</v>
      </c>
      <c r="K88" s="69" t="s">
        <v>21</v>
      </c>
      <c r="L88" s="69" t="s">
        <v>15</v>
      </c>
      <c r="M88" s="69" t="s">
        <v>57</v>
      </c>
      <c r="N88" s="74" t="s">
        <v>157</v>
      </c>
      <c r="O88" s="74" t="s">
        <v>59</v>
      </c>
      <c r="P88" s="74" t="s">
        <v>84</v>
      </c>
      <c r="Q88" s="74" t="s">
        <v>328</v>
      </c>
      <c r="R88" s="74" t="s">
        <v>62</v>
      </c>
      <c r="S88" s="74" t="s">
        <v>63</v>
      </c>
      <c r="T88" s="48">
        <f>-10*5*10*5*5*10</f>
        <v>-125000</v>
      </c>
      <c r="U88" s="68" t="s">
        <v>158</v>
      </c>
      <c r="V88" s="68" t="s">
        <v>12</v>
      </c>
      <c r="W88" s="71" t="s">
        <v>65</v>
      </c>
      <c r="X88" s="68" t="s">
        <v>472</v>
      </c>
    </row>
    <row r="89" spans="2:24" ht="243" customHeight="1" x14ac:dyDescent="0.25">
      <c r="B89" s="94"/>
      <c r="C89" s="94"/>
      <c r="D89" s="94"/>
      <c r="E89" s="82"/>
      <c r="F89" s="82"/>
      <c r="G89" s="82"/>
      <c r="H89" s="72" t="s">
        <v>272</v>
      </c>
      <c r="I89" s="10" t="s">
        <v>268</v>
      </c>
      <c r="J89" s="68" t="s">
        <v>52</v>
      </c>
      <c r="K89" s="69" t="s">
        <v>21</v>
      </c>
      <c r="L89" s="69" t="s">
        <v>15</v>
      </c>
      <c r="M89" s="69" t="s">
        <v>57</v>
      </c>
      <c r="N89" s="74" t="s">
        <v>157</v>
      </c>
      <c r="O89" s="74" t="s">
        <v>150</v>
      </c>
      <c r="P89" s="74" t="s">
        <v>328</v>
      </c>
      <c r="Q89" s="73" t="s">
        <v>328</v>
      </c>
      <c r="R89" s="68" t="s">
        <v>62</v>
      </c>
      <c r="S89" s="74" t="s">
        <v>63</v>
      </c>
      <c r="T89" s="70">
        <f>-10*5*10*5*5*10</f>
        <v>-125000</v>
      </c>
      <c r="U89" s="68" t="s">
        <v>438</v>
      </c>
      <c r="V89" s="68" t="s">
        <v>12</v>
      </c>
      <c r="W89" s="71" t="s">
        <v>65</v>
      </c>
      <c r="X89" s="68" t="s">
        <v>474</v>
      </c>
    </row>
    <row r="90" spans="2:24" ht="75.75" customHeight="1" x14ac:dyDescent="0.25">
      <c r="B90" s="94"/>
      <c r="C90" s="94"/>
      <c r="D90" s="94"/>
      <c r="E90" s="82"/>
      <c r="F90" s="82"/>
      <c r="G90" s="82"/>
      <c r="H90" s="72" t="s">
        <v>280</v>
      </c>
      <c r="I90" s="10" t="s">
        <v>259</v>
      </c>
      <c r="J90" s="68" t="s">
        <v>52</v>
      </c>
      <c r="K90" s="69" t="s">
        <v>23</v>
      </c>
      <c r="L90" s="69" t="s">
        <v>15</v>
      </c>
      <c r="M90" s="69" t="s">
        <v>57</v>
      </c>
      <c r="N90" s="69" t="s">
        <v>58</v>
      </c>
      <c r="O90" s="69" t="s">
        <v>59</v>
      </c>
      <c r="P90" s="69" t="s">
        <v>60</v>
      </c>
      <c r="Q90" s="69" t="s">
        <v>328</v>
      </c>
      <c r="R90" s="69" t="s">
        <v>62</v>
      </c>
      <c r="S90" s="69" t="s">
        <v>63</v>
      </c>
      <c r="T90" s="70">
        <v>-31250</v>
      </c>
      <c r="U90" s="68" t="s">
        <v>64</v>
      </c>
      <c r="V90" s="68" t="s">
        <v>12</v>
      </c>
      <c r="W90" s="71" t="s">
        <v>65</v>
      </c>
      <c r="X90" s="68" t="s">
        <v>478</v>
      </c>
    </row>
    <row r="91" spans="2:24" ht="44.25" customHeight="1" x14ac:dyDescent="0.25">
      <c r="B91" s="94"/>
      <c r="C91" s="94"/>
      <c r="D91" s="94"/>
      <c r="E91" s="82"/>
      <c r="F91" s="82"/>
      <c r="G91" s="82"/>
      <c r="H91" s="81" t="s">
        <v>278</v>
      </c>
      <c r="I91" s="10" t="s">
        <v>259</v>
      </c>
      <c r="J91" s="91" t="s">
        <v>52</v>
      </c>
      <c r="K91" s="89" t="s">
        <v>23</v>
      </c>
      <c r="L91" s="69" t="s">
        <v>15</v>
      </c>
      <c r="M91" s="89" t="s">
        <v>57</v>
      </c>
      <c r="N91" s="89" t="s">
        <v>58</v>
      </c>
      <c r="O91" s="89" t="s">
        <v>59</v>
      </c>
      <c r="P91" s="89" t="s">
        <v>60</v>
      </c>
      <c r="Q91" s="89" t="s">
        <v>328</v>
      </c>
      <c r="R91" s="89" t="s">
        <v>75</v>
      </c>
      <c r="S91" s="89" t="s">
        <v>63</v>
      </c>
      <c r="T91" s="87">
        <v>-31250</v>
      </c>
      <c r="U91" s="91" t="s">
        <v>76</v>
      </c>
      <c r="V91" s="91" t="s">
        <v>12</v>
      </c>
      <c r="W91" s="85" t="s">
        <v>65</v>
      </c>
      <c r="X91" s="84" t="s">
        <v>480</v>
      </c>
    </row>
    <row r="92" spans="2:24" ht="29.25" customHeight="1" x14ac:dyDescent="0.25">
      <c r="B92" s="94"/>
      <c r="C92" s="94"/>
      <c r="D92" s="94"/>
      <c r="E92" s="82"/>
      <c r="F92" s="82"/>
      <c r="G92" s="82"/>
      <c r="H92" s="83"/>
      <c r="I92" s="10" t="s">
        <v>279</v>
      </c>
      <c r="J92" s="92"/>
      <c r="K92" s="90"/>
      <c r="L92" s="69" t="s">
        <v>15</v>
      </c>
      <c r="M92" s="90"/>
      <c r="N92" s="90"/>
      <c r="O92" s="90"/>
      <c r="P92" s="90"/>
      <c r="Q92" s="90"/>
      <c r="R92" s="90"/>
      <c r="S92" s="90"/>
      <c r="T92" s="88"/>
      <c r="U92" s="92"/>
      <c r="V92" s="92"/>
      <c r="W92" s="86"/>
      <c r="X92" s="84"/>
    </row>
    <row r="93" spans="2:24" ht="209.25" customHeight="1" x14ac:dyDescent="0.25">
      <c r="B93" s="94"/>
      <c r="C93" s="94"/>
      <c r="D93" s="94"/>
      <c r="E93" s="82"/>
      <c r="F93" s="82"/>
      <c r="G93" s="82"/>
      <c r="H93" s="72" t="s">
        <v>276</v>
      </c>
      <c r="I93" s="10" t="s">
        <v>268</v>
      </c>
      <c r="J93" s="68" t="s">
        <v>52</v>
      </c>
      <c r="K93" s="69" t="s">
        <v>23</v>
      </c>
      <c r="L93" s="69" t="s">
        <v>15</v>
      </c>
      <c r="M93" s="69" t="s">
        <v>57</v>
      </c>
      <c r="N93" s="69" t="s">
        <v>58</v>
      </c>
      <c r="O93" s="69" t="s">
        <v>59</v>
      </c>
      <c r="P93" s="69" t="s">
        <v>60</v>
      </c>
      <c r="Q93" s="69" t="s">
        <v>328</v>
      </c>
      <c r="R93" s="69" t="s">
        <v>62</v>
      </c>
      <c r="S93" s="69" t="s">
        <v>63</v>
      </c>
      <c r="T93" s="70">
        <v>-31250</v>
      </c>
      <c r="U93" s="68" t="s">
        <v>64</v>
      </c>
      <c r="V93" s="68" t="s">
        <v>12</v>
      </c>
      <c r="W93" s="71" t="s">
        <v>65</v>
      </c>
      <c r="X93" s="68" t="s">
        <v>465</v>
      </c>
    </row>
    <row r="94" spans="2:24" ht="216.75" x14ac:dyDescent="0.25">
      <c r="B94" s="94"/>
      <c r="C94" s="94"/>
      <c r="D94" s="94"/>
      <c r="E94" s="82"/>
      <c r="F94" s="82"/>
      <c r="G94" s="82"/>
      <c r="H94" s="72" t="s">
        <v>258</v>
      </c>
      <c r="I94" s="10" t="s">
        <v>259</v>
      </c>
      <c r="J94" s="68" t="s">
        <v>52</v>
      </c>
      <c r="K94" s="69" t="s">
        <v>23</v>
      </c>
      <c r="L94" s="69" t="s">
        <v>15</v>
      </c>
      <c r="M94" s="69" t="s">
        <v>57</v>
      </c>
      <c r="N94" s="69" t="s">
        <v>58</v>
      </c>
      <c r="O94" s="69" t="s">
        <v>59</v>
      </c>
      <c r="P94" s="69" t="s">
        <v>84</v>
      </c>
      <c r="Q94" s="69" t="s">
        <v>328</v>
      </c>
      <c r="R94" s="69" t="s">
        <v>62</v>
      </c>
      <c r="S94" s="69" t="s">
        <v>63</v>
      </c>
      <c r="T94" s="70">
        <v>-62500</v>
      </c>
      <c r="U94" s="68" t="s">
        <v>85</v>
      </c>
      <c r="V94" s="68" t="s">
        <v>12</v>
      </c>
      <c r="W94" s="71" t="s">
        <v>65</v>
      </c>
      <c r="X94" s="68" t="s">
        <v>468</v>
      </c>
    </row>
    <row r="95" spans="2:24" ht="171" customHeight="1" x14ac:dyDescent="0.25">
      <c r="B95" s="94"/>
      <c r="C95" s="95"/>
      <c r="D95" s="94"/>
      <c r="E95" s="83"/>
      <c r="F95" s="83"/>
      <c r="G95" s="83"/>
      <c r="H95" s="72" t="s">
        <v>273</v>
      </c>
      <c r="I95" s="10" t="s">
        <v>274</v>
      </c>
      <c r="J95" s="68" t="s">
        <v>52</v>
      </c>
      <c r="K95" s="69" t="s">
        <v>21</v>
      </c>
      <c r="L95" s="69" t="s">
        <v>15</v>
      </c>
      <c r="M95" s="69" t="s">
        <v>57</v>
      </c>
      <c r="N95" s="74" t="s">
        <v>157</v>
      </c>
      <c r="O95" s="74" t="s">
        <v>150</v>
      </c>
      <c r="P95" s="74" t="s">
        <v>84</v>
      </c>
      <c r="Q95" s="74" t="s">
        <v>328</v>
      </c>
      <c r="R95" s="74" t="s">
        <v>62</v>
      </c>
      <c r="S95" s="74" t="s">
        <v>63</v>
      </c>
      <c r="T95" s="48">
        <f>-10*10*10*5*5*10</f>
        <v>-250000</v>
      </c>
      <c r="U95" s="68" t="s">
        <v>179</v>
      </c>
      <c r="V95" s="68" t="s">
        <v>12</v>
      </c>
      <c r="W95" s="71" t="s">
        <v>65</v>
      </c>
      <c r="X95" s="68" t="s">
        <v>469</v>
      </c>
    </row>
    <row r="96" spans="2:24" ht="171" customHeight="1" x14ac:dyDescent="0.25">
      <c r="B96" s="94"/>
      <c r="C96" s="93" t="s">
        <v>367</v>
      </c>
      <c r="D96" s="94"/>
      <c r="E96" s="107" t="s">
        <v>307</v>
      </c>
      <c r="F96" s="81" t="s">
        <v>234</v>
      </c>
      <c r="G96" s="81" t="s">
        <v>304</v>
      </c>
      <c r="H96" s="72" t="s">
        <v>271</v>
      </c>
      <c r="I96" s="10" t="s">
        <v>268</v>
      </c>
      <c r="J96" s="68" t="s">
        <v>52</v>
      </c>
      <c r="K96" s="69" t="s">
        <v>21</v>
      </c>
      <c r="L96" s="69" t="s">
        <v>15</v>
      </c>
      <c r="M96" s="69" t="s">
        <v>57</v>
      </c>
      <c r="N96" s="74" t="s">
        <v>157</v>
      </c>
      <c r="O96" s="74" t="s">
        <v>59</v>
      </c>
      <c r="P96" s="74" t="s">
        <v>84</v>
      </c>
      <c r="Q96" s="74" t="s">
        <v>328</v>
      </c>
      <c r="R96" s="74" t="s">
        <v>62</v>
      </c>
      <c r="S96" s="74" t="s">
        <v>63</v>
      </c>
      <c r="T96" s="48">
        <f>-10*5*10*5*5*10</f>
        <v>-125000</v>
      </c>
      <c r="U96" s="68" t="s">
        <v>158</v>
      </c>
      <c r="V96" s="68" t="s">
        <v>12</v>
      </c>
      <c r="W96" s="71" t="s">
        <v>65</v>
      </c>
      <c r="X96" s="68" t="s">
        <v>472</v>
      </c>
    </row>
    <row r="97" spans="2:24" ht="243" customHeight="1" x14ac:dyDescent="0.25">
      <c r="B97" s="94"/>
      <c r="C97" s="94"/>
      <c r="D97" s="94"/>
      <c r="E97" s="108"/>
      <c r="F97" s="82"/>
      <c r="G97" s="82"/>
      <c r="H97" s="72" t="s">
        <v>272</v>
      </c>
      <c r="I97" s="10" t="s">
        <v>268</v>
      </c>
      <c r="J97" s="68" t="s">
        <v>52</v>
      </c>
      <c r="K97" s="69" t="s">
        <v>21</v>
      </c>
      <c r="L97" s="69" t="s">
        <v>15</v>
      </c>
      <c r="M97" s="69" t="s">
        <v>57</v>
      </c>
      <c r="N97" s="74" t="s">
        <v>157</v>
      </c>
      <c r="O97" s="74" t="s">
        <v>150</v>
      </c>
      <c r="P97" s="74" t="s">
        <v>328</v>
      </c>
      <c r="Q97" s="73" t="s">
        <v>328</v>
      </c>
      <c r="R97" s="68" t="s">
        <v>62</v>
      </c>
      <c r="S97" s="74" t="s">
        <v>63</v>
      </c>
      <c r="T97" s="70">
        <f>-10*5*10*5*5*10</f>
        <v>-125000</v>
      </c>
      <c r="U97" s="68" t="s">
        <v>438</v>
      </c>
      <c r="V97" s="68" t="s">
        <v>12</v>
      </c>
      <c r="W97" s="71" t="s">
        <v>65</v>
      </c>
      <c r="X97" s="68" t="s">
        <v>474</v>
      </c>
    </row>
    <row r="98" spans="2:24" ht="74.25" customHeight="1" x14ac:dyDescent="0.25">
      <c r="B98" s="94"/>
      <c r="C98" s="94"/>
      <c r="D98" s="94"/>
      <c r="E98" s="108"/>
      <c r="F98" s="82"/>
      <c r="G98" s="82"/>
      <c r="H98" s="72" t="s">
        <v>280</v>
      </c>
      <c r="I98" s="10" t="s">
        <v>259</v>
      </c>
      <c r="J98" s="68" t="s">
        <v>52</v>
      </c>
      <c r="K98" s="69" t="s">
        <v>23</v>
      </c>
      <c r="L98" s="69" t="s">
        <v>15</v>
      </c>
      <c r="M98" s="69" t="s">
        <v>57</v>
      </c>
      <c r="N98" s="69" t="s">
        <v>58</v>
      </c>
      <c r="O98" s="69" t="s">
        <v>59</v>
      </c>
      <c r="P98" s="69" t="s">
        <v>60</v>
      </c>
      <c r="Q98" s="69" t="s">
        <v>328</v>
      </c>
      <c r="R98" s="69" t="s">
        <v>62</v>
      </c>
      <c r="S98" s="69" t="s">
        <v>63</v>
      </c>
      <c r="T98" s="70">
        <v>-31250</v>
      </c>
      <c r="U98" s="68" t="s">
        <v>64</v>
      </c>
      <c r="V98" s="68" t="s">
        <v>12</v>
      </c>
      <c r="W98" s="71" t="s">
        <v>65</v>
      </c>
      <c r="X98" s="68" t="s">
        <v>478</v>
      </c>
    </row>
    <row r="99" spans="2:24" ht="44.25" customHeight="1" x14ac:dyDescent="0.25">
      <c r="B99" s="94"/>
      <c r="C99" s="94"/>
      <c r="D99" s="94"/>
      <c r="E99" s="108"/>
      <c r="F99" s="82"/>
      <c r="G99" s="82"/>
      <c r="H99" s="81" t="s">
        <v>278</v>
      </c>
      <c r="I99" s="10" t="s">
        <v>259</v>
      </c>
      <c r="J99" s="91" t="s">
        <v>52</v>
      </c>
      <c r="K99" s="89" t="s">
        <v>23</v>
      </c>
      <c r="L99" s="69" t="s">
        <v>15</v>
      </c>
      <c r="M99" s="89" t="s">
        <v>57</v>
      </c>
      <c r="N99" s="89" t="s">
        <v>58</v>
      </c>
      <c r="O99" s="89" t="s">
        <v>59</v>
      </c>
      <c r="P99" s="89" t="s">
        <v>60</v>
      </c>
      <c r="Q99" s="89" t="s">
        <v>328</v>
      </c>
      <c r="R99" s="89" t="s">
        <v>75</v>
      </c>
      <c r="S99" s="89" t="s">
        <v>63</v>
      </c>
      <c r="T99" s="87">
        <v>-31250</v>
      </c>
      <c r="U99" s="91" t="s">
        <v>76</v>
      </c>
      <c r="V99" s="91" t="s">
        <v>12</v>
      </c>
      <c r="W99" s="85" t="s">
        <v>65</v>
      </c>
      <c r="X99" s="84" t="s">
        <v>480</v>
      </c>
    </row>
    <row r="100" spans="2:24" ht="31.5" customHeight="1" x14ac:dyDescent="0.25">
      <c r="B100" s="94"/>
      <c r="C100" s="94"/>
      <c r="D100" s="94"/>
      <c r="E100" s="108"/>
      <c r="F100" s="82"/>
      <c r="G100" s="82"/>
      <c r="H100" s="83"/>
      <c r="I100" s="10" t="s">
        <v>279</v>
      </c>
      <c r="J100" s="92"/>
      <c r="K100" s="90"/>
      <c r="L100" s="69" t="s">
        <v>15</v>
      </c>
      <c r="M100" s="90"/>
      <c r="N100" s="90"/>
      <c r="O100" s="90"/>
      <c r="P100" s="90"/>
      <c r="Q100" s="90"/>
      <c r="R100" s="90"/>
      <c r="S100" s="90"/>
      <c r="T100" s="88"/>
      <c r="U100" s="92"/>
      <c r="V100" s="92"/>
      <c r="W100" s="86"/>
      <c r="X100" s="84"/>
    </row>
    <row r="101" spans="2:24" ht="209.25" customHeight="1" x14ac:dyDescent="0.25">
      <c r="B101" s="94"/>
      <c r="C101" s="94"/>
      <c r="D101" s="94"/>
      <c r="E101" s="108"/>
      <c r="F101" s="82"/>
      <c r="G101" s="82"/>
      <c r="H101" s="72" t="s">
        <v>276</v>
      </c>
      <c r="I101" s="10" t="s">
        <v>268</v>
      </c>
      <c r="J101" s="68" t="s">
        <v>52</v>
      </c>
      <c r="K101" s="69" t="s">
        <v>23</v>
      </c>
      <c r="L101" s="69" t="s">
        <v>15</v>
      </c>
      <c r="M101" s="69" t="s">
        <v>57</v>
      </c>
      <c r="N101" s="69" t="s">
        <v>58</v>
      </c>
      <c r="O101" s="69" t="s">
        <v>59</v>
      </c>
      <c r="P101" s="69" t="s">
        <v>60</v>
      </c>
      <c r="Q101" s="69" t="s">
        <v>328</v>
      </c>
      <c r="R101" s="69" t="s">
        <v>62</v>
      </c>
      <c r="S101" s="69" t="s">
        <v>63</v>
      </c>
      <c r="T101" s="70">
        <v>-31250</v>
      </c>
      <c r="U101" s="68" t="s">
        <v>64</v>
      </c>
      <c r="V101" s="68" t="s">
        <v>12</v>
      </c>
      <c r="W101" s="71" t="s">
        <v>65</v>
      </c>
      <c r="X101" s="68" t="s">
        <v>465</v>
      </c>
    </row>
    <row r="102" spans="2:24" ht="216.75" x14ac:dyDescent="0.25">
      <c r="B102" s="94"/>
      <c r="C102" s="94"/>
      <c r="D102" s="94"/>
      <c r="E102" s="108"/>
      <c r="F102" s="82"/>
      <c r="G102" s="82"/>
      <c r="H102" s="72" t="s">
        <v>258</v>
      </c>
      <c r="I102" s="10" t="s">
        <v>259</v>
      </c>
      <c r="J102" s="68" t="s">
        <v>52</v>
      </c>
      <c r="K102" s="69" t="s">
        <v>23</v>
      </c>
      <c r="L102" s="69" t="s">
        <v>15</v>
      </c>
      <c r="M102" s="69" t="s">
        <v>57</v>
      </c>
      <c r="N102" s="69" t="s">
        <v>58</v>
      </c>
      <c r="O102" s="69" t="s">
        <v>59</v>
      </c>
      <c r="P102" s="69" t="s">
        <v>84</v>
      </c>
      <c r="Q102" s="69" t="s">
        <v>328</v>
      </c>
      <c r="R102" s="69" t="s">
        <v>62</v>
      </c>
      <c r="S102" s="69" t="s">
        <v>63</v>
      </c>
      <c r="T102" s="70">
        <f>-5*5*10*5*5*10</f>
        <v>-62500</v>
      </c>
      <c r="U102" s="68" t="s">
        <v>85</v>
      </c>
      <c r="V102" s="68" t="s">
        <v>12</v>
      </c>
      <c r="W102" s="71" t="s">
        <v>65</v>
      </c>
      <c r="X102" s="68" t="s">
        <v>468</v>
      </c>
    </row>
    <row r="103" spans="2:24" ht="171" customHeight="1" x14ac:dyDescent="0.25">
      <c r="B103" s="94"/>
      <c r="C103" s="95"/>
      <c r="D103" s="94"/>
      <c r="E103" s="109"/>
      <c r="F103" s="83"/>
      <c r="G103" s="83"/>
      <c r="H103" s="72" t="s">
        <v>273</v>
      </c>
      <c r="I103" s="10" t="s">
        <v>274</v>
      </c>
      <c r="J103" s="68" t="s">
        <v>52</v>
      </c>
      <c r="K103" s="69" t="s">
        <v>21</v>
      </c>
      <c r="L103" s="69" t="s">
        <v>15</v>
      </c>
      <c r="M103" s="69" t="s">
        <v>57</v>
      </c>
      <c r="N103" s="74" t="s">
        <v>157</v>
      </c>
      <c r="O103" s="74" t="s">
        <v>150</v>
      </c>
      <c r="P103" s="74" t="s">
        <v>84</v>
      </c>
      <c r="Q103" s="74" t="s">
        <v>328</v>
      </c>
      <c r="R103" s="74" t="s">
        <v>62</v>
      </c>
      <c r="S103" s="74" t="s">
        <v>63</v>
      </c>
      <c r="T103" s="48">
        <f>-10*10*10*5*5*10</f>
        <v>-250000</v>
      </c>
      <c r="U103" s="68" t="s">
        <v>179</v>
      </c>
      <c r="V103" s="68" t="s">
        <v>12</v>
      </c>
      <c r="W103" s="71" t="s">
        <v>65</v>
      </c>
      <c r="X103" s="68" t="s">
        <v>469</v>
      </c>
    </row>
    <row r="104" spans="2:24" ht="171" customHeight="1" x14ac:dyDescent="0.25">
      <c r="B104" s="94"/>
      <c r="C104" s="93" t="s">
        <v>367</v>
      </c>
      <c r="D104" s="94"/>
      <c r="E104" s="81" t="s">
        <v>236</v>
      </c>
      <c r="F104" s="81" t="s">
        <v>237</v>
      </c>
      <c r="G104" s="81" t="s">
        <v>304</v>
      </c>
      <c r="H104" s="72" t="s">
        <v>271</v>
      </c>
      <c r="I104" s="10" t="s">
        <v>268</v>
      </c>
      <c r="J104" s="68" t="s">
        <v>52</v>
      </c>
      <c r="K104" s="69" t="s">
        <v>21</v>
      </c>
      <c r="L104" s="69" t="s">
        <v>15</v>
      </c>
      <c r="M104" s="69" t="s">
        <v>57</v>
      </c>
      <c r="N104" s="74" t="s">
        <v>157</v>
      </c>
      <c r="O104" s="74" t="s">
        <v>59</v>
      </c>
      <c r="P104" s="74" t="s">
        <v>84</v>
      </c>
      <c r="Q104" s="74" t="s">
        <v>328</v>
      </c>
      <c r="R104" s="74" t="s">
        <v>62</v>
      </c>
      <c r="S104" s="74" t="s">
        <v>63</v>
      </c>
      <c r="T104" s="48">
        <f>-10*5*10*5*5*10</f>
        <v>-125000</v>
      </c>
      <c r="U104" s="68" t="s">
        <v>158</v>
      </c>
      <c r="V104" s="68" t="s">
        <v>12</v>
      </c>
      <c r="W104" s="71" t="s">
        <v>65</v>
      </c>
      <c r="X104" s="68" t="s">
        <v>472</v>
      </c>
    </row>
    <row r="105" spans="2:24" ht="243" customHeight="1" x14ac:dyDescent="0.25">
      <c r="B105" s="94"/>
      <c r="C105" s="94"/>
      <c r="D105" s="94"/>
      <c r="E105" s="82"/>
      <c r="F105" s="82"/>
      <c r="G105" s="82"/>
      <c r="H105" s="72" t="s">
        <v>272</v>
      </c>
      <c r="I105" s="10" t="s">
        <v>268</v>
      </c>
      <c r="J105" s="68" t="s">
        <v>52</v>
      </c>
      <c r="K105" s="69" t="s">
        <v>21</v>
      </c>
      <c r="L105" s="69" t="s">
        <v>15</v>
      </c>
      <c r="M105" s="69" t="s">
        <v>57</v>
      </c>
      <c r="N105" s="74" t="s">
        <v>157</v>
      </c>
      <c r="O105" s="74" t="s">
        <v>150</v>
      </c>
      <c r="P105" s="74" t="s">
        <v>328</v>
      </c>
      <c r="Q105" s="73" t="s">
        <v>328</v>
      </c>
      <c r="R105" s="68" t="s">
        <v>62</v>
      </c>
      <c r="S105" s="74" t="s">
        <v>63</v>
      </c>
      <c r="T105" s="70">
        <f>-10*5*10*5*5*10</f>
        <v>-125000</v>
      </c>
      <c r="U105" s="68" t="s">
        <v>438</v>
      </c>
      <c r="V105" s="68" t="s">
        <v>12</v>
      </c>
      <c r="W105" s="71" t="s">
        <v>65</v>
      </c>
      <c r="X105" s="68" t="s">
        <v>474</v>
      </c>
    </row>
    <row r="106" spans="2:24" ht="75.75" customHeight="1" x14ac:dyDescent="0.25">
      <c r="B106" s="94"/>
      <c r="C106" s="94"/>
      <c r="D106" s="94"/>
      <c r="E106" s="82"/>
      <c r="F106" s="82"/>
      <c r="G106" s="82"/>
      <c r="H106" s="72" t="s">
        <v>280</v>
      </c>
      <c r="I106" s="10" t="s">
        <v>259</v>
      </c>
      <c r="J106" s="68" t="s">
        <v>52</v>
      </c>
      <c r="K106" s="69" t="s">
        <v>23</v>
      </c>
      <c r="L106" s="69" t="s">
        <v>15</v>
      </c>
      <c r="M106" s="69" t="s">
        <v>57</v>
      </c>
      <c r="N106" s="69" t="s">
        <v>58</v>
      </c>
      <c r="O106" s="69" t="s">
        <v>59</v>
      </c>
      <c r="P106" s="69" t="s">
        <v>60</v>
      </c>
      <c r="Q106" s="69" t="s">
        <v>328</v>
      </c>
      <c r="R106" s="69" t="s">
        <v>62</v>
      </c>
      <c r="S106" s="69" t="s">
        <v>63</v>
      </c>
      <c r="T106" s="70">
        <v>-31250</v>
      </c>
      <c r="U106" s="68" t="s">
        <v>64</v>
      </c>
      <c r="V106" s="68" t="s">
        <v>12</v>
      </c>
      <c r="W106" s="71" t="s">
        <v>65</v>
      </c>
      <c r="X106" s="68" t="s">
        <v>478</v>
      </c>
    </row>
    <row r="107" spans="2:24" ht="44.25" customHeight="1" x14ac:dyDescent="0.25">
      <c r="B107" s="94"/>
      <c r="C107" s="94"/>
      <c r="D107" s="94"/>
      <c r="E107" s="82"/>
      <c r="F107" s="82"/>
      <c r="G107" s="82"/>
      <c r="H107" s="81" t="s">
        <v>278</v>
      </c>
      <c r="I107" s="10" t="s">
        <v>259</v>
      </c>
      <c r="J107" s="91" t="s">
        <v>52</v>
      </c>
      <c r="K107" s="89" t="s">
        <v>23</v>
      </c>
      <c r="L107" s="69" t="s">
        <v>15</v>
      </c>
      <c r="M107" s="89" t="s">
        <v>57</v>
      </c>
      <c r="N107" s="89" t="s">
        <v>58</v>
      </c>
      <c r="O107" s="89" t="s">
        <v>59</v>
      </c>
      <c r="P107" s="89" t="s">
        <v>60</v>
      </c>
      <c r="Q107" s="89" t="s">
        <v>328</v>
      </c>
      <c r="R107" s="89" t="s">
        <v>75</v>
      </c>
      <c r="S107" s="89" t="s">
        <v>63</v>
      </c>
      <c r="T107" s="87">
        <v>-31250</v>
      </c>
      <c r="U107" s="91" t="s">
        <v>76</v>
      </c>
      <c r="V107" s="91" t="s">
        <v>12</v>
      </c>
      <c r="W107" s="85" t="s">
        <v>65</v>
      </c>
      <c r="X107" s="84" t="s">
        <v>480</v>
      </c>
    </row>
    <row r="108" spans="2:24" ht="27.75" customHeight="1" x14ac:dyDescent="0.25">
      <c r="B108" s="94"/>
      <c r="C108" s="94"/>
      <c r="D108" s="94"/>
      <c r="E108" s="82"/>
      <c r="F108" s="82"/>
      <c r="G108" s="82"/>
      <c r="H108" s="83"/>
      <c r="I108" s="10" t="s">
        <v>279</v>
      </c>
      <c r="J108" s="92"/>
      <c r="K108" s="90"/>
      <c r="L108" s="69" t="s">
        <v>15</v>
      </c>
      <c r="M108" s="90"/>
      <c r="N108" s="90"/>
      <c r="O108" s="90"/>
      <c r="P108" s="90"/>
      <c r="Q108" s="90"/>
      <c r="R108" s="90"/>
      <c r="S108" s="90"/>
      <c r="T108" s="88"/>
      <c r="U108" s="92"/>
      <c r="V108" s="92"/>
      <c r="W108" s="86"/>
      <c r="X108" s="84"/>
    </row>
    <row r="109" spans="2:24" ht="209.25" customHeight="1" x14ac:dyDescent="0.25">
      <c r="B109" s="94"/>
      <c r="C109" s="94"/>
      <c r="D109" s="94"/>
      <c r="E109" s="82"/>
      <c r="F109" s="82"/>
      <c r="G109" s="82"/>
      <c r="H109" s="72" t="s">
        <v>276</v>
      </c>
      <c r="I109" s="10" t="s">
        <v>268</v>
      </c>
      <c r="J109" s="68" t="s">
        <v>52</v>
      </c>
      <c r="K109" s="69" t="s">
        <v>23</v>
      </c>
      <c r="L109" s="69" t="s">
        <v>15</v>
      </c>
      <c r="M109" s="69" t="s">
        <v>57</v>
      </c>
      <c r="N109" s="69" t="s">
        <v>58</v>
      </c>
      <c r="O109" s="69" t="s">
        <v>59</v>
      </c>
      <c r="P109" s="69" t="s">
        <v>60</v>
      </c>
      <c r="Q109" s="69" t="s">
        <v>328</v>
      </c>
      <c r="R109" s="69" t="s">
        <v>62</v>
      </c>
      <c r="S109" s="69" t="s">
        <v>63</v>
      </c>
      <c r="T109" s="70">
        <v>-31250</v>
      </c>
      <c r="U109" s="68" t="s">
        <v>64</v>
      </c>
      <c r="V109" s="68" t="s">
        <v>12</v>
      </c>
      <c r="W109" s="71" t="s">
        <v>65</v>
      </c>
      <c r="X109" s="68" t="s">
        <v>465</v>
      </c>
    </row>
    <row r="110" spans="2:24" ht="216.75" x14ac:dyDescent="0.25">
      <c r="B110" s="94"/>
      <c r="C110" s="94"/>
      <c r="D110" s="94"/>
      <c r="E110" s="82"/>
      <c r="F110" s="82"/>
      <c r="G110" s="82"/>
      <c r="H110" s="72" t="s">
        <v>258</v>
      </c>
      <c r="I110" s="10" t="s">
        <v>259</v>
      </c>
      <c r="J110" s="68" t="s">
        <v>52</v>
      </c>
      <c r="K110" s="69" t="s">
        <v>23</v>
      </c>
      <c r="L110" s="69" t="s">
        <v>15</v>
      </c>
      <c r="M110" s="69" t="s">
        <v>57</v>
      </c>
      <c r="N110" s="69" t="s">
        <v>58</v>
      </c>
      <c r="O110" s="69" t="s">
        <v>59</v>
      </c>
      <c r="P110" s="69" t="s">
        <v>84</v>
      </c>
      <c r="Q110" s="69" t="s">
        <v>328</v>
      </c>
      <c r="R110" s="69" t="s">
        <v>62</v>
      </c>
      <c r="S110" s="69" t="s">
        <v>63</v>
      </c>
      <c r="T110" s="70">
        <v>-62500</v>
      </c>
      <c r="U110" s="68" t="s">
        <v>85</v>
      </c>
      <c r="V110" s="68" t="s">
        <v>12</v>
      </c>
      <c r="W110" s="71" t="s">
        <v>65</v>
      </c>
      <c r="X110" s="68" t="s">
        <v>468</v>
      </c>
    </row>
    <row r="111" spans="2:24" ht="171" customHeight="1" x14ac:dyDescent="0.25">
      <c r="B111" s="94"/>
      <c r="C111" s="95"/>
      <c r="D111" s="94"/>
      <c r="E111" s="83"/>
      <c r="F111" s="83"/>
      <c r="G111" s="83"/>
      <c r="H111" s="72" t="s">
        <v>273</v>
      </c>
      <c r="I111" s="10" t="s">
        <v>274</v>
      </c>
      <c r="J111" s="68" t="s">
        <v>52</v>
      </c>
      <c r="K111" s="69" t="s">
        <v>21</v>
      </c>
      <c r="L111" s="69" t="s">
        <v>15</v>
      </c>
      <c r="M111" s="69" t="s">
        <v>57</v>
      </c>
      <c r="N111" s="74" t="s">
        <v>157</v>
      </c>
      <c r="O111" s="74" t="s">
        <v>150</v>
      </c>
      <c r="P111" s="74" t="s">
        <v>84</v>
      </c>
      <c r="Q111" s="74" t="s">
        <v>328</v>
      </c>
      <c r="R111" s="74" t="s">
        <v>62</v>
      </c>
      <c r="S111" s="74" t="s">
        <v>63</v>
      </c>
      <c r="T111" s="48">
        <f>-10*10*10*5*5*10</f>
        <v>-250000</v>
      </c>
      <c r="U111" s="68" t="s">
        <v>179</v>
      </c>
      <c r="V111" s="68" t="s">
        <v>12</v>
      </c>
      <c r="W111" s="71" t="s">
        <v>65</v>
      </c>
      <c r="X111" s="68" t="s">
        <v>469</v>
      </c>
    </row>
    <row r="112" spans="2:24" ht="171" customHeight="1" x14ac:dyDescent="0.25">
      <c r="B112" s="94"/>
      <c r="C112" s="93" t="s">
        <v>367</v>
      </c>
      <c r="D112" s="94"/>
      <c r="E112" s="81" t="s">
        <v>240</v>
      </c>
      <c r="F112" s="81" t="s">
        <v>241</v>
      </c>
      <c r="G112" s="81" t="s">
        <v>304</v>
      </c>
      <c r="H112" s="72" t="s">
        <v>271</v>
      </c>
      <c r="I112" s="10" t="s">
        <v>268</v>
      </c>
      <c r="J112" s="68" t="s">
        <v>52</v>
      </c>
      <c r="K112" s="69" t="s">
        <v>21</v>
      </c>
      <c r="L112" s="69" t="s">
        <v>15</v>
      </c>
      <c r="M112" s="69" t="s">
        <v>57</v>
      </c>
      <c r="N112" s="74" t="s">
        <v>157</v>
      </c>
      <c r="O112" s="74" t="s">
        <v>59</v>
      </c>
      <c r="P112" s="74" t="s">
        <v>84</v>
      </c>
      <c r="Q112" s="74" t="s">
        <v>328</v>
      </c>
      <c r="R112" s="74" t="s">
        <v>62</v>
      </c>
      <c r="S112" s="74" t="s">
        <v>63</v>
      </c>
      <c r="T112" s="48">
        <f>-10*5*10*5*5*10</f>
        <v>-125000</v>
      </c>
      <c r="U112" s="68" t="s">
        <v>158</v>
      </c>
      <c r="V112" s="68" t="s">
        <v>12</v>
      </c>
      <c r="W112" s="71" t="s">
        <v>65</v>
      </c>
      <c r="X112" s="68" t="s">
        <v>472</v>
      </c>
    </row>
    <row r="113" spans="2:24" ht="243" customHeight="1" x14ac:dyDescent="0.25">
      <c r="B113" s="94"/>
      <c r="C113" s="94"/>
      <c r="D113" s="94"/>
      <c r="E113" s="82"/>
      <c r="F113" s="82"/>
      <c r="G113" s="82"/>
      <c r="H113" s="72" t="s">
        <v>272</v>
      </c>
      <c r="I113" s="10" t="s">
        <v>268</v>
      </c>
      <c r="J113" s="68" t="s">
        <v>52</v>
      </c>
      <c r="K113" s="69" t="s">
        <v>21</v>
      </c>
      <c r="L113" s="69" t="s">
        <v>15</v>
      </c>
      <c r="M113" s="69" t="s">
        <v>57</v>
      </c>
      <c r="N113" s="74" t="s">
        <v>157</v>
      </c>
      <c r="O113" s="74" t="s">
        <v>150</v>
      </c>
      <c r="P113" s="74" t="s">
        <v>328</v>
      </c>
      <c r="Q113" s="73" t="s">
        <v>328</v>
      </c>
      <c r="R113" s="68" t="s">
        <v>62</v>
      </c>
      <c r="S113" s="74" t="s">
        <v>63</v>
      </c>
      <c r="T113" s="70">
        <f>-10*5*10*5*5*10</f>
        <v>-125000</v>
      </c>
      <c r="U113" s="68" t="s">
        <v>438</v>
      </c>
      <c r="V113" s="68" t="s">
        <v>12</v>
      </c>
      <c r="W113" s="71" t="s">
        <v>65</v>
      </c>
      <c r="X113" s="68" t="s">
        <v>473</v>
      </c>
    </row>
    <row r="114" spans="2:24" ht="78" customHeight="1" x14ac:dyDescent="0.25">
      <c r="B114" s="94"/>
      <c r="C114" s="94"/>
      <c r="D114" s="94"/>
      <c r="E114" s="82"/>
      <c r="F114" s="82"/>
      <c r="G114" s="82"/>
      <c r="H114" s="72" t="s">
        <v>280</v>
      </c>
      <c r="I114" s="10" t="s">
        <v>259</v>
      </c>
      <c r="J114" s="68" t="s">
        <v>52</v>
      </c>
      <c r="K114" s="69" t="s">
        <v>23</v>
      </c>
      <c r="L114" s="69" t="s">
        <v>15</v>
      </c>
      <c r="M114" s="69" t="s">
        <v>57</v>
      </c>
      <c r="N114" s="69" t="s">
        <v>58</v>
      </c>
      <c r="O114" s="69" t="s">
        <v>59</v>
      </c>
      <c r="P114" s="69" t="s">
        <v>60</v>
      </c>
      <c r="Q114" s="69" t="s">
        <v>328</v>
      </c>
      <c r="R114" s="69" t="s">
        <v>62</v>
      </c>
      <c r="S114" s="69" t="s">
        <v>63</v>
      </c>
      <c r="T114" s="70">
        <v>-31250</v>
      </c>
      <c r="U114" s="68" t="s">
        <v>64</v>
      </c>
      <c r="V114" s="68" t="s">
        <v>12</v>
      </c>
      <c r="W114" s="71" t="s">
        <v>65</v>
      </c>
      <c r="X114" s="68" t="s">
        <v>478</v>
      </c>
    </row>
    <row r="115" spans="2:24" ht="44.25" customHeight="1" x14ac:dyDescent="0.25">
      <c r="B115" s="94"/>
      <c r="C115" s="94"/>
      <c r="D115" s="94"/>
      <c r="E115" s="82"/>
      <c r="F115" s="82"/>
      <c r="G115" s="82"/>
      <c r="H115" s="81" t="s">
        <v>278</v>
      </c>
      <c r="I115" s="10" t="s">
        <v>259</v>
      </c>
      <c r="J115" s="91" t="s">
        <v>52</v>
      </c>
      <c r="K115" s="89" t="s">
        <v>23</v>
      </c>
      <c r="L115" s="69" t="s">
        <v>15</v>
      </c>
      <c r="M115" s="89" t="s">
        <v>57</v>
      </c>
      <c r="N115" s="89" t="s">
        <v>58</v>
      </c>
      <c r="O115" s="89" t="s">
        <v>59</v>
      </c>
      <c r="P115" s="89" t="s">
        <v>60</v>
      </c>
      <c r="Q115" s="89" t="s">
        <v>328</v>
      </c>
      <c r="R115" s="89" t="s">
        <v>75</v>
      </c>
      <c r="S115" s="89" t="s">
        <v>63</v>
      </c>
      <c r="T115" s="87">
        <v>-31250</v>
      </c>
      <c r="U115" s="91" t="s">
        <v>76</v>
      </c>
      <c r="V115" s="91" t="s">
        <v>12</v>
      </c>
      <c r="W115" s="85" t="s">
        <v>65</v>
      </c>
      <c r="X115" s="84" t="s">
        <v>480</v>
      </c>
    </row>
    <row r="116" spans="2:24" ht="29.25" customHeight="1" x14ac:dyDescent="0.25">
      <c r="B116" s="94"/>
      <c r="C116" s="94"/>
      <c r="D116" s="94"/>
      <c r="E116" s="82"/>
      <c r="F116" s="82"/>
      <c r="G116" s="82"/>
      <c r="H116" s="83"/>
      <c r="I116" s="10" t="s">
        <v>279</v>
      </c>
      <c r="J116" s="92"/>
      <c r="K116" s="90"/>
      <c r="L116" s="69" t="s">
        <v>15</v>
      </c>
      <c r="M116" s="90"/>
      <c r="N116" s="90"/>
      <c r="O116" s="90"/>
      <c r="P116" s="90"/>
      <c r="Q116" s="90"/>
      <c r="R116" s="90"/>
      <c r="S116" s="90"/>
      <c r="T116" s="88"/>
      <c r="U116" s="92"/>
      <c r="V116" s="92"/>
      <c r="W116" s="86"/>
      <c r="X116" s="84"/>
    </row>
    <row r="117" spans="2:24" ht="209.25" customHeight="1" x14ac:dyDescent="0.25">
      <c r="B117" s="94"/>
      <c r="C117" s="94"/>
      <c r="D117" s="94"/>
      <c r="E117" s="82"/>
      <c r="F117" s="82"/>
      <c r="G117" s="82"/>
      <c r="H117" s="72" t="s">
        <v>276</v>
      </c>
      <c r="I117" s="10" t="s">
        <v>268</v>
      </c>
      <c r="J117" s="68" t="s">
        <v>52</v>
      </c>
      <c r="K117" s="69" t="s">
        <v>23</v>
      </c>
      <c r="L117" s="69" t="s">
        <v>15</v>
      </c>
      <c r="M117" s="69" t="s">
        <v>57</v>
      </c>
      <c r="N117" s="69" t="s">
        <v>58</v>
      </c>
      <c r="O117" s="69" t="s">
        <v>59</v>
      </c>
      <c r="P117" s="69" t="s">
        <v>60</v>
      </c>
      <c r="Q117" s="69" t="s">
        <v>328</v>
      </c>
      <c r="R117" s="69" t="s">
        <v>62</v>
      </c>
      <c r="S117" s="69" t="s">
        <v>63</v>
      </c>
      <c r="T117" s="70">
        <v>-31250</v>
      </c>
      <c r="U117" s="68" t="s">
        <v>64</v>
      </c>
      <c r="V117" s="68" t="s">
        <v>12</v>
      </c>
      <c r="W117" s="71" t="s">
        <v>65</v>
      </c>
      <c r="X117" s="68" t="s">
        <v>465</v>
      </c>
    </row>
    <row r="118" spans="2:24" ht="216.75" x14ac:dyDescent="0.25">
      <c r="B118" s="94"/>
      <c r="C118" s="94"/>
      <c r="D118" s="94"/>
      <c r="E118" s="82"/>
      <c r="F118" s="82"/>
      <c r="G118" s="82"/>
      <c r="H118" s="72" t="s">
        <v>258</v>
      </c>
      <c r="I118" s="10" t="s">
        <v>259</v>
      </c>
      <c r="J118" s="68" t="s">
        <v>52</v>
      </c>
      <c r="K118" s="69" t="s">
        <v>23</v>
      </c>
      <c r="L118" s="69" t="s">
        <v>15</v>
      </c>
      <c r="M118" s="69" t="s">
        <v>57</v>
      </c>
      <c r="N118" s="69" t="s">
        <v>58</v>
      </c>
      <c r="O118" s="69" t="s">
        <v>59</v>
      </c>
      <c r="P118" s="69" t="s">
        <v>84</v>
      </c>
      <c r="Q118" s="69" t="s">
        <v>328</v>
      </c>
      <c r="R118" s="69" t="s">
        <v>62</v>
      </c>
      <c r="S118" s="69" t="s">
        <v>63</v>
      </c>
      <c r="T118" s="70">
        <v>-62500</v>
      </c>
      <c r="U118" s="68" t="s">
        <v>85</v>
      </c>
      <c r="V118" s="68" t="s">
        <v>12</v>
      </c>
      <c r="W118" s="71" t="s">
        <v>65</v>
      </c>
      <c r="X118" s="68" t="s">
        <v>468</v>
      </c>
    </row>
    <row r="119" spans="2:24" ht="178.5" customHeight="1" x14ac:dyDescent="0.25">
      <c r="B119" s="94"/>
      <c r="C119" s="95"/>
      <c r="D119" s="94"/>
      <c r="E119" s="83"/>
      <c r="F119" s="83"/>
      <c r="G119" s="83"/>
      <c r="H119" s="72" t="s">
        <v>273</v>
      </c>
      <c r="I119" s="10" t="s">
        <v>274</v>
      </c>
      <c r="J119" s="68" t="s">
        <v>52</v>
      </c>
      <c r="K119" s="69" t="s">
        <v>21</v>
      </c>
      <c r="L119" s="69" t="s">
        <v>15</v>
      </c>
      <c r="M119" s="69" t="s">
        <v>57</v>
      </c>
      <c r="N119" s="74" t="s">
        <v>157</v>
      </c>
      <c r="O119" s="74" t="s">
        <v>150</v>
      </c>
      <c r="P119" s="74" t="s">
        <v>84</v>
      </c>
      <c r="Q119" s="74" t="s">
        <v>328</v>
      </c>
      <c r="R119" s="74" t="s">
        <v>62</v>
      </c>
      <c r="S119" s="74" t="s">
        <v>63</v>
      </c>
      <c r="T119" s="48">
        <f>-10*10*10*5*5*10</f>
        <v>-250000</v>
      </c>
      <c r="U119" s="68" t="s">
        <v>179</v>
      </c>
      <c r="V119" s="68" t="s">
        <v>12</v>
      </c>
      <c r="W119" s="71" t="s">
        <v>65</v>
      </c>
      <c r="X119" s="68" t="s">
        <v>469</v>
      </c>
    </row>
    <row r="120" spans="2:24" ht="171" customHeight="1" x14ac:dyDescent="0.25">
      <c r="B120" s="95"/>
      <c r="C120" s="93" t="s">
        <v>367</v>
      </c>
      <c r="D120" s="94"/>
      <c r="E120" s="81" t="s">
        <v>244</v>
      </c>
      <c r="F120" s="81" t="s">
        <v>245</v>
      </c>
      <c r="G120" s="81" t="s">
        <v>304</v>
      </c>
      <c r="H120" s="72" t="s">
        <v>271</v>
      </c>
      <c r="I120" s="10" t="s">
        <v>268</v>
      </c>
      <c r="J120" s="68" t="s">
        <v>52</v>
      </c>
      <c r="K120" s="69" t="s">
        <v>21</v>
      </c>
      <c r="L120" s="69" t="s">
        <v>15</v>
      </c>
      <c r="M120" s="69" t="s">
        <v>57</v>
      </c>
      <c r="N120" s="74" t="s">
        <v>157</v>
      </c>
      <c r="O120" s="74" t="s">
        <v>59</v>
      </c>
      <c r="P120" s="74" t="s">
        <v>84</v>
      </c>
      <c r="Q120" s="74" t="s">
        <v>328</v>
      </c>
      <c r="R120" s="74" t="s">
        <v>62</v>
      </c>
      <c r="S120" s="74" t="s">
        <v>63</v>
      </c>
      <c r="T120" s="48">
        <f>-10*5*10*5*5*10</f>
        <v>-125000</v>
      </c>
      <c r="U120" s="68" t="s">
        <v>158</v>
      </c>
      <c r="V120" s="68" t="s">
        <v>12</v>
      </c>
      <c r="W120" s="71" t="s">
        <v>65</v>
      </c>
      <c r="X120" s="68" t="s">
        <v>472</v>
      </c>
    </row>
    <row r="121" spans="2:24" ht="243" customHeight="1" x14ac:dyDescent="0.25">
      <c r="B121" s="93">
        <v>4</v>
      </c>
      <c r="C121" s="94"/>
      <c r="D121" s="94"/>
      <c r="E121" s="82"/>
      <c r="F121" s="82"/>
      <c r="G121" s="82"/>
      <c r="H121" s="72" t="s">
        <v>272</v>
      </c>
      <c r="I121" s="10" t="s">
        <v>268</v>
      </c>
      <c r="J121" s="68" t="s">
        <v>52</v>
      </c>
      <c r="K121" s="69" t="s">
        <v>21</v>
      </c>
      <c r="L121" s="69" t="s">
        <v>15</v>
      </c>
      <c r="M121" s="69" t="s">
        <v>57</v>
      </c>
      <c r="N121" s="74" t="s">
        <v>157</v>
      </c>
      <c r="O121" s="74" t="s">
        <v>150</v>
      </c>
      <c r="P121" s="74" t="s">
        <v>328</v>
      </c>
      <c r="Q121" s="73" t="s">
        <v>328</v>
      </c>
      <c r="R121" s="68" t="s">
        <v>62</v>
      </c>
      <c r="S121" s="74" t="s">
        <v>63</v>
      </c>
      <c r="T121" s="70">
        <f>-10*5*10*5*5*10</f>
        <v>-125000</v>
      </c>
      <c r="U121" s="68" t="s">
        <v>438</v>
      </c>
      <c r="V121" s="68" t="s">
        <v>12</v>
      </c>
      <c r="W121" s="71" t="s">
        <v>65</v>
      </c>
      <c r="X121" s="68" t="s">
        <v>474</v>
      </c>
    </row>
    <row r="122" spans="2:24" ht="69.75" customHeight="1" x14ac:dyDescent="0.25">
      <c r="B122" s="94"/>
      <c r="C122" s="94"/>
      <c r="D122" s="94"/>
      <c r="E122" s="82"/>
      <c r="F122" s="82"/>
      <c r="G122" s="82"/>
      <c r="H122" s="72" t="s">
        <v>280</v>
      </c>
      <c r="I122" s="10" t="s">
        <v>259</v>
      </c>
      <c r="J122" s="68" t="s">
        <v>52</v>
      </c>
      <c r="K122" s="69" t="s">
        <v>23</v>
      </c>
      <c r="L122" s="69" t="s">
        <v>15</v>
      </c>
      <c r="M122" s="69" t="s">
        <v>57</v>
      </c>
      <c r="N122" s="69" t="s">
        <v>58</v>
      </c>
      <c r="O122" s="69" t="s">
        <v>59</v>
      </c>
      <c r="P122" s="69" t="s">
        <v>60</v>
      </c>
      <c r="Q122" s="69" t="s">
        <v>328</v>
      </c>
      <c r="R122" s="69" t="s">
        <v>62</v>
      </c>
      <c r="S122" s="69" t="s">
        <v>63</v>
      </c>
      <c r="T122" s="70">
        <v>-31250</v>
      </c>
      <c r="U122" s="68" t="s">
        <v>64</v>
      </c>
      <c r="V122" s="68" t="s">
        <v>12</v>
      </c>
      <c r="W122" s="71" t="s">
        <v>65</v>
      </c>
      <c r="X122" s="68" t="s">
        <v>478</v>
      </c>
    </row>
    <row r="123" spans="2:24" ht="44.25" customHeight="1" x14ac:dyDescent="0.25">
      <c r="B123" s="94"/>
      <c r="C123" s="94"/>
      <c r="D123" s="94"/>
      <c r="E123" s="82"/>
      <c r="F123" s="82"/>
      <c r="G123" s="82"/>
      <c r="H123" s="81" t="s">
        <v>278</v>
      </c>
      <c r="I123" s="10" t="s">
        <v>259</v>
      </c>
      <c r="J123" s="91" t="s">
        <v>52</v>
      </c>
      <c r="K123" s="89" t="s">
        <v>23</v>
      </c>
      <c r="L123" s="69" t="s">
        <v>15</v>
      </c>
      <c r="M123" s="89" t="s">
        <v>57</v>
      </c>
      <c r="N123" s="89" t="s">
        <v>58</v>
      </c>
      <c r="O123" s="89" t="s">
        <v>59</v>
      </c>
      <c r="P123" s="89" t="s">
        <v>60</v>
      </c>
      <c r="Q123" s="89" t="s">
        <v>328</v>
      </c>
      <c r="R123" s="89" t="s">
        <v>75</v>
      </c>
      <c r="S123" s="89" t="s">
        <v>63</v>
      </c>
      <c r="T123" s="87">
        <v>-31250</v>
      </c>
      <c r="U123" s="91" t="s">
        <v>76</v>
      </c>
      <c r="V123" s="91" t="s">
        <v>12</v>
      </c>
      <c r="W123" s="85" t="s">
        <v>65</v>
      </c>
      <c r="X123" s="84" t="s">
        <v>480</v>
      </c>
    </row>
    <row r="124" spans="2:24" ht="44.25" customHeight="1" x14ac:dyDescent="0.25">
      <c r="B124" s="94"/>
      <c r="C124" s="94"/>
      <c r="D124" s="94"/>
      <c r="E124" s="82"/>
      <c r="F124" s="82"/>
      <c r="G124" s="82"/>
      <c r="H124" s="83"/>
      <c r="I124" s="10" t="s">
        <v>279</v>
      </c>
      <c r="J124" s="92"/>
      <c r="K124" s="90"/>
      <c r="L124" s="69" t="s">
        <v>15</v>
      </c>
      <c r="M124" s="90"/>
      <c r="N124" s="90"/>
      <c r="O124" s="90"/>
      <c r="P124" s="90"/>
      <c r="Q124" s="90"/>
      <c r="R124" s="90"/>
      <c r="S124" s="90"/>
      <c r="T124" s="88"/>
      <c r="U124" s="92"/>
      <c r="V124" s="92"/>
      <c r="W124" s="86"/>
      <c r="X124" s="84"/>
    </row>
    <row r="125" spans="2:24" ht="209.25" customHeight="1" x14ac:dyDescent="0.25">
      <c r="B125" s="94"/>
      <c r="C125" s="94"/>
      <c r="D125" s="94"/>
      <c r="E125" s="82"/>
      <c r="F125" s="82"/>
      <c r="G125" s="82"/>
      <c r="H125" s="72" t="s">
        <v>276</v>
      </c>
      <c r="I125" s="10" t="s">
        <v>268</v>
      </c>
      <c r="J125" s="68" t="s">
        <v>52</v>
      </c>
      <c r="K125" s="69" t="s">
        <v>23</v>
      </c>
      <c r="L125" s="69" t="s">
        <v>15</v>
      </c>
      <c r="M125" s="69" t="s">
        <v>57</v>
      </c>
      <c r="N125" s="69" t="s">
        <v>58</v>
      </c>
      <c r="O125" s="69" t="s">
        <v>59</v>
      </c>
      <c r="P125" s="69" t="s">
        <v>60</v>
      </c>
      <c r="Q125" s="69" t="s">
        <v>328</v>
      </c>
      <c r="R125" s="69" t="s">
        <v>62</v>
      </c>
      <c r="S125" s="69" t="s">
        <v>63</v>
      </c>
      <c r="T125" s="70">
        <v>-31250</v>
      </c>
      <c r="U125" s="68" t="s">
        <v>64</v>
      </c>
      <c r="V125" s="68" t="s">
        <v>12</v>
      </c>
      <c r="W125" s="71" t="s">
        <v>65</v>
      </c>
      <c r="X125" s="68" t="s">
        <v>465</v>
      </c>
    </row>
    <row r="126" spans="2:24" ht="216.75" x14ac:dyDescent="0.25">
      <c r="B126" s="94"/>
      <c r="C126" s="94"/>
      <c r="D126" s="94"/>
      <c r="E126" s="82"/>
      <c r="F126" s="82"/>
      <c r="G126" s="82"/>
      <c r="H126" s="72" t="s">
        <v>258</v>
      </c>
      <c r="I126" s="10" t="s">
        <v>259</v>
      </c>
      <c r="J126" s="68" t="s">
        <v>52</v>
      </c>
      <c r="K126" s="69" t="s">
        <v>23</v>
      </c>
      <c r="L126" s="69" t="s">
        <v>15</v>
      </c>
      <c r="M126" s="69" t="s">
        <v>57</v>
      </c>
      <c r="N126" s="69" t="s">
        <v>58</v>
      </c>
      <c r="O126" s="69" t="s">
        <v>59</v>
      </c>
      <c r="P126" s="69" t="s">
        <v>84</v>
      </c>
      <c r="Q126" s="69" t="s">
        <v>328</v>
      </c>
      <c r="R126" s="69" t="s">
        <v>62</v>
      </c>
      <c r="S126" s="69" t="s">
        <v>63</v>
      </c>
      <c r="T126" s="70">
        <v>-62500</v>
      </c>
      <c r="U126" s="68" t="s">
        <v>85</v>
      </c>
      <c r="V126" s="68" t="s">
        <v>12</v>
      </c>
      <c r="W126" s="71" t="s">
        <v>65</v>
      </c>
      <c r="X126" s="68" t="s">
        <v>468</v>
      </c>
    </row>
    <row r="127" spans="2:24" ht="171" customHeight="1" x14ac:dyDescent="0.25">
      <c r="B127" s="94"/>
      <c r="C127" s="95"/>
      <c r="D127" s="95"/>
      <c r="E127" s="83"/>
      <c r="F127" s="83"/>
      <c r="G127" s="83"/>
      <c r="H127" s="72" t="s">
        <v>273</v>
      </c>
      <c r="I127" s="10" t="s">
        <v>274</v>
      </c>
      <c r="J127" s="68" t="s">
        <v>52</v>
      </c>
      <c r="K127" s="69" t="s">
        <v>21</v>
      </c>
      <c r="L127" s="69" t="s">
        <v>15</v>
      </c>
      <c r="M127" s="69" t="s">
        <v>57</v>
      </c>
      <c r="N127" s="74" t="s">
        <v>157</v>
      </c>
      <c r="O127" s="74" t="s">
        <v>150</v>
      </c>
      <c r="P127" s="74" t="s">
        <v>84</v>
      </c>
      <c r="Q127" s="74" t="s">
        <v>328</v>
      </c>
      <c r="R127" s="74" t="s">
        <v>62</v>
      </c>
      <c r="S127" s="74" t="s">
        <v>63</v>
      </c>
      <c r="T127" s="48">
        <f>-10*10*10*5*5*10</f>
        <v>-250000</v>
      </c>
      <c r="U127" s="68" t="s">
        <v>179</v>
      </c>
      <c r="V127" s="68" t="s">
        <v>12</v>
      </c>
      <c r="W127" s="71" t="s">
        <v>65</v>
      </c>
      <c r="X127" s="68" t="s">
        <v>469</v>
      </c>
    </row>
    <row r="128" spans="2:24" x14ac:dyDescent="0.25">
      <c r="B128" s="75"/>
    </row>
    <row r="129" spans="3:3" x14ac:dyDescent="0.25">
      <c r="C129" s="80" t="s">
        <v>404</v>
      </c>
    </row>
  </sheetData>
  <sheetProtection algorithmName="SHA-512" hashValue="Sfaba1KZoEgoDyVyvs4UfaQqooy7NUsQIkdP0W7KBzB3gXC9xR4iL5WDlKPY0WHwuAMb+q1kPeHTRZ9vpoWZQw==" saltValue="eXGHepP/MDbKwLZCt6M/wQ==" spinCount="100000" sheet="1" objects="1" scenarios="1"/>
  <autoFilter ref="B9:X127" xr:uid="{04281E33-7978-4138-AFE9-70273A821244}"/>
  <mergeCells count="300">
    <mergeCell ref="H60:H61"/>
    <mergeCell ref="E57:E63"/>
    <mergeCell ref="F57:F63"/>
    <mergeCell ref="D50:D63"/>
    <mergeCell ref="D10:D49"/>
    <mergeCell ref="B10:B49"/>
    <mergeCell ref="H53:H54"/>
    <mergeCell ref="G50:G56"/>
    <mergeCell ref="F18:F25"/>
    <mergeCell ref="H30:H31"/>
    <mergeCell ref="F6:F7"/>
    <mergeCell ref="E6:E7"/>
    <mergeCell ref="H14:H15"/>
    <mergeCell ref="G10:G17"/>
    <mergeCell ref="F10:F17"/>
    <mergeCell ref="E10:E17"/>
    <mergeCell ref="E18:E25"/>
    <mergeCell ref="H38:H39"/>
    <mergeCell ref="E34:E41"/>
    <mergeCell ref="F34:F41"/>
    <mergeCell ref="G18:G25"/>
    <mergeCell ref="H22:H23"/>
    <mergeCell ref="X38:X39"/>
    <mergeCell ref="K38:K39"/>
    <mergeCell ref="U46:U47"/>
    <mergeCell ref="V46:V47"/>
    <mergeCell ref="W46:W47"/>
    <mergeCell ref="K30:K31"/>
    <mergeCell ref="M30:M31"/>
    <mergeCell ref="M38:M39"/>
    <mergeCell ref="N38:N39"/>
    <mergeCell ref="X30:X31"/>
    <mergeCell ref="O30:O31"/>
    <mergeCell ref="P30:P31"/>
    <mergeCell ref="Q30:Q31"/>
    <mergeCell ref="R30:R31"/>
    <mergeCell ref="N30:N31"/>
    <mergeCell ref="S30:S31"/>
    <mergeCell ref="T30:T31"/>
    <mergeCell ref="U30:U31"/>
    <mergeCell ref="V30:V31"/>
    <mergeCell ref="W30:W31"/>
    <mergeCell ref="O38:O39"/>
    <mergeCell ref="P38:P39"/>
    <mergeCell ref="Q38:Q39"/>
    <mergeCell ref="R38:R39"/>
    <mergeCell ref="G96:G103"/>
    <mergeCell ref="H99:H100"/>
    <mergeCell ref="F96:F103"/>
    <mergeCell ref="E96:E103"/>
    <mergeCell ref="G104:G111"/>
    <mergeCell ref="H107:H108"/>
    <mergeCell ref="E104:E111"/>
    <mergeCell ref="F104:F111"/>
    <mergeCell ref="G112:G119"/>
    <mergeCell ref="H115:H116"/>
    <mergeCell ref="F112:F119"/>
    <mergeCell ref="E112:E119"/>
    <mergeCell ref="H75:H76"/>
    <mergeCell ref="E72:E79"/>
    <mergeCell ref="F72:F79"/>
    <mergeCell ref="G42:G49"/>
    <mergeCell ref="H46:H47"/>
    <mergeCell ref="J30:J31"/>
    <mergeCell ref="J46:J47"/>
    <mergeCell ref="J75:J76"/>
    <mergeCell ref="J38:J39"/>
    <mergeCell ref="J60:J61"/>
    <mergeCell ref="F50:F56"/>
    <mergeCell ref="E50:E56"/>
    <mergeCell ref="E42:E49"/>
    <mergeCell ref="F42:F49"/>
    <mergeCell ref="G26:G33"/>
    <mergeCell ref="E26:E33"/>
    <mergeCell ref="F26:F33"/>
    <mergeCell ref="G34:G41"/>
    <mergeCell ref="G64:G71"/>
    <mergeCell ref="E64:E71"/>
    <mergeCell ref="F64:F71"/>
    <mergeCell ref="H67:H68"/>
    <mergeCell ref="G72:G79"/>
    <mergeCell ref="G57:G63"/>
    <mergeCell ref="G80:G87"/>
    <mergeCell ref="H83:H84"/>
    <mergeCell ref="E80:E87"/>
    <mergeCell ref="F80:F87"/>
    <mergeCell ref="G88:G95"/>
    <mergeCell ref="H91:H92"/>
    <mergeCell ref="F88:F95"/>
    <mergeCell ref="E88:E95"/>
    <mergeCell ref="X14:X15"/>
    <mergeCell ref="J22:J23"/>
    <mergeCell ref="K22:K23"/>
    <mergeCell ref="M22:M23"/>
    <mergeCell ref="N22:N23"/>
    <mergeCell ref="S14:S15"/>
    <mergeCell ref="T14:T15"/>
    <mergeCell ref="U14:U15"/>
    <mergeCell ref="V14:V15"/>
    <mergeCell ref="W14:W15"/>
    <mergeCell ref="M14:M15"/>
    <mergeCell ref="N14:N15"/>
    <mergeCell ref="O14:O15"/>
    <mergeCell ref="P14:P15"/>
    <mergeCell ref="Q14:Q15"/>
    <mergeCell ref="R14:R15"/>
    <mergeCell ref="K14:K15"/>
    <mergeCell ref="X22:X23"/>
    <mergeCell ref="O22:O23"/>
    <mergeCell ref="P22:P23"/>
    <mergeCell ref="Q22:Q23"/>
    <mergeCell ref="J14:J15"/>
    <mergeCell ref="R22:R23"/>
    <mergeCell ref="S22:S23"/>
    <mergeCell ref="T22:T23"/>
    <mergeCell ref="U22:U23"/>
    <mergeCell ref="V22:V23"/>
    <mergeCell ref="W22:W23"/>
    <mergeCell ref="S38:S39"/>
    <mergeCell ref="T38:T39"/>
    <mergeCell ref="U38:U39"/>
    <mergeCell ref="V38:V39"/>
    <mergeCell ref="W38:W39"/>
    <mergeCell ref="X46:X47"/>
    <mergeCell ref="J53:J54"/>
    <mergeCell ref="O46:O47"/>
    <mergeCell ref="P46:P47"/>
    <mergeCell ref="Q46:Q47"/>
    <mergeCell ref="R46:R47"/>
    <mergeCell ref="S46:S47"/>
    <mergeCell ref="T46:T47"/>
    <mergeCell ref="W53:W54"/>
    <mergeCell ref="X53:X54"/>
    <mergeCell ref="Q53:Q54"/>
    <mergeCell ref="R53:R54"/>
    <mergeCell ref="S53:S54"/>
    <mergeCell ref="T53:T54"/>
    <mergeCell ref="U53:U54"/>
    <mergeCell ref="V53:V54"/>
    <mergeCell ref="K53:K54"/>
    <mergeCell ref="M53:M54"/>
    <mergeCell ref="N53:N54"/>
    <mergeCell ref="U67:U68"/>
    <mergeCell ref="O53:O54"/>
    <mergeCell ref="P53:P54"/>
    <mergeCell ref="K46:K47"/>
    <mergeCell ref="M46:M47"/>
    <mergeCell ref="N46:N47"/>
    <mergeCell ref="X60:X61"/>
    <mergeCell ref="S60:S61"/>
    <mergeCell ref="T60:T61"/>
    <mergeCell ref="U60:U61"/>
    <mergeCell ref="V60:V61"/>
    <mergeCell ref="W60:W61"/>
    <mergeCell ref="M60:M61"/>
    <mergeCell ref="N60:N61"/>
    <mergeCell ref="O60:O61"/>
    <mergeCell ref="P60:P61"/>
    <mergeCell ref="Q60:Q61"/>
    <mergeCell ref="R60:R61"/>
    <mergeCell ref="N67:N68"/>
    <mergeCell ref="M67:M68"/>
    <mergeCell ref="K67:K68"/>
    <mergeCell ref="K83:K84"/>
    <mergeCell ref="X67:X68"/>
    <mergeCell ref="K60:K61"/>
    <mergeCell ref="O67:O68"/>
    <mergeCell ref="P67:P68"/>
    <mergeCell ref="Q67:Q68"/>
    <mergeCell ref="R67:R68"/>
    <mergeCell ref="S67:S68"/>
    <mergeCell ref="T67:T68"/>
    <mergeCell ref="W75:W76"/>
    <mergeCell ref="X75:X76"/>
    <mergeCell ref="Q75:Q76"/>
    <mergeCell ref="R75:R76"/>
    <mergeCell ref="S75:S76"/>
    <mergeCell ref="T75:T76"/>
    <mergeCell ref="U75:U76"/>
    <mergeCell ref="V75:V76"/>
    <mergeCell ref="K75:K76"/>
    <mergeCell ref="M75:M76"/>
    <mergeCell ref="N75:N76"/>
    <mergeCell ref="O75:O76"/>
    <mergeCell ref="P75:P76"/>
    <mergeCell ref="W67:W68"/>
    <mergeCell ref="V67:V68"/>
    <mergeCell ref="M99:M100"/>
    <mergeCell ref="N99:N100"/>
    <mergeCell ref="O99:O100"/>
    <mergeCell ref="P99:P100"/>
    <mergeCell ref="X83:X84"/>
    <mergeCell ref="J91:J92"/>
    <mergeCell ref="K91:K92"/>
    <mergeCell ref="M91:M92"/>
    <mergeCell ref="N91:N92"/>
    <mergeCell ref="S83:S84"/>
    <mergeCell ref="T83:T84"/>
    <mergeCell ref="U83:U84"/>
    <mergeCell ref="V83:V84"/>
    <mergeCell ref="W83:W84"/>
    <mergeCell ref="M83:M84"/>
    <mergeCell ref="N83:N84"/>
    <mergeCell ref="O83:O84"/>
    <mergeCell ref="P83:P84"/>
    <mergeCell ref="Q83:Q84"/>
    <mergeCell ref="R83:R84"/>
    <mergeCell ref="U91:U92"/>
    <mergeCell ref="V91:V92"/>
    <mergeCell ref="W91:W92"/>
    <mergeCell ref="J83:J84"/>
    <mergeCell ref="W99:W100"/>
    <mergeCell ref="X99:X100"/>
    <mergeCell ref="Q99:Q100"/>
    <mergeCell ref="R99:R100"/>
    <mergeCell ref="S99:S100"/>
    <mergeCell ref="T99:T100"/>
    <mergeCell ref="U99:U100"/>
    <mergeCell ref="V99:V100"/>
    <mergeCell ref="X91:X92"/>
    <mergeCell ref="E2:V4"/>
    <mergeCell ref="W2:X2"/>
    <mergeCell ref="W4:X4"/>
    <mergeCell ref="C10:C17"/>
    <mergeCell ref="C18:C25"/>
    <mergeCell ref="C26:C33"/>
    <mergeCell ref="C34:C41"/>
    <mergeCell ref="C42:C49"/>
    <mergeCell ref="M123:M124"/>
    <mergeCell ref="N123:N124"/>
    <mergeCell ref="O123:O124"/>
    <mergeCell ref="P123:P124"/>
    <mergeCell ref="X107:X108"/>
    <mergeCell ref="J115:J116"/>
    <mergeCell ref="K115:K116"/>
    <mergeCell ref="M115:M116"/>
    <mergeCell ref="N115:N116"/>
    <mergeCell ref="S107:S108"/>
    <mergeCell ref="T107:T108"/>
    <mergeCell ref="U107:U108"/>
    <mergeCell ref="V107:V108"/>
    <mergeCell ref="W107:W108"/>
    <mergeCell ref="M107:M108"/>
    <mergeCell ref="N107:N108"/>
    <mergeCell ref="C80:C87"/>
    <mergeCell ref="C88:C95"/>
    <mergeCell ref="C96:C103"/>
    <mergeCell ref="C104:C111"/>
    <mergeCell ref="C112:C119"/>
    <mergeCell ref="C120:C127"/>
    <mergeCell ref="B2:D4"/>
    <mergeCell ref="D64:D127"/>
    <mergeCell ref="B50:B63"/>
    <mergeCell ref="C57:C63"/>
    <mergeCell ref="D6:D7"/>
    <mergeCell ref="C6:C7"/>
    <mergeCell ref="C50:C56"/>
    <mergeCell ref="C64:C71"/>
    <mergeCell ref="C72:C79"/>
    <mergeCell ref="B64:B120"/>
    <mergeCell ref="B121:B127"/>
    <mergeCell ref="J67:J68"/>
    <mergeCell ref="K123:K124"/>
    <mergeCell ref="V123:V124"/>
    <mergeCell ref="U123:U124"/>
    <mergeCell ref="T123:T124"/>
    <mergeCell ref="S123:S124"/>
    <mergeCell ref="R123:R124"/>
    <mergeCell ref="Q123:Q124"/>
    <mergeCell ref="O107:O108"/>
    <mergeCell ref="P107:P108"/>
    <mergeCell ref="Q107:Q108"/>
    <mergeCell ref="R107:R108"/>
    <mergeCell ref="U115:U116"/>
    <mergeCell ref="V115:V116"/>
    <mergeCell ref="J107:J108"/>
    <mergeCell ref="K107:K108"/>
    <mergeCell ref="J99:J100"/>
    <mergeCell ref="O91:O92"/>
    <mergeCell ref="P91:P92"/>
    <mergeCell ref="Q91:Q92"/>
    <mergeCell ref="R91:R92"/>
    <mergeCell ref="S91:S92"/>
    <mergeCell ref="T91:T92"/>
    <mergeCell ref="K99:K100"/>
    <mergeCell ref="G120:G127"/>
    <mergeCell ref="H123:H124"/>
    <mergeCell ref="E120:E127"/>
    <mergeCell ref="F120:F127"/>
    <mergeCell ref="X123:X124"/>
    <mergeCell ref="W123:W124"/>
    <mergeCell ref="T115:T116"/>
    <mergeCell ref="S115:S116"/>
    <mergeCell ref="R115:R116"/>
    <mergeCell ref="Q115:Q116"/>
    <mergeCell ref="P115:P116"/>
    <mergeCell ref="O115:O116"/>
    <mergeCell ref="J123:J124"/>
    <mergeCell ref="W115:W116"/>
    <mergeCell ref="X115:X116"/>
  </mergeCells>
  <conditionalFormatting sqref="W1 W5:W1048576">
    <cfRule type="cellIs" dxfId="36" priority="1" operator="equal">
      <formula>$W$17</formula>
    </cfRule>
    <cfRule type="cellIs" dxfId="35" priority="2" operator="equal">
      <formula>$W$17</formula>
    </cfRule>
    <cfRule type="cellIs" dxfId="34" priority="3" operator="equal">
      <formula>$W$11</formula>
    </cfRule>
  </conditionalFormatting>
  <dataValidations xWindow="1198" yWindow="491" count="46">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X10 X117 X42 X109 X114 X21 X101 X29 X66 X74 X82 X90 X98 X13 X18 X106 X26 X34 X45 X52 X59 X71 X78 X85 X93 X37 X125 X122" xr:uid="{F42CA703-BC19-45C7-8BDD-045F04986108}">
      <formula1>0</formula1>
      <formula2>4000</formula2>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W10 W18 W26 W34 W42 W71 W78 W85 W93 W101 W109 W117 W125 W13 W21 W29 W37 W45 W52 W59 W66 W74 W82 W90 W98 W106 W114 W122" xr:uid="{0CBD3EAC-1230-45FD-B321-094C73B7FFF0}">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10 V42 V34 V26 V18 V71 V13:V14 V125:V126 V109:V110 V101:V102 V93:V94 V85:V86 V77:V78 V69 V62 V55 V48 V40 V32 V24 V117:V118 V16 V122:V123 V114:V115 V106:V107 V98:V99 V90:V91 V82:V83 V74:V75 V66:V67 V59:V60 V52:V53 V45:V46 V37:V38 V29:V30 V21:V22" xr:uid="{ADD868F2-7954-4F9B-AD40-4E7D72CA9CF1}">
      <formula1>#REF!</formula1>
    </dataValidation>
    <dataValidation type="textLength" allowBlank="1" showInputMessage="1" showErrorMessage="1" errorTitle="Entrada no válida" error="Escriba un texto " promptTitle="Cualquier contenido" prompt=" Indique la norma relacionada." sqref="U10 U18 U26 U34 U42 U71 U69 U77:U78 U85:U86 U93:U94 U101:U102 U109:U110 U117:U118 U13:U14 U21:U22 U29:U30 U37:U38 U45:U46 U52:U53 U59:U60 U66:U67 U74:U75 U82:U83 U90:U91 U98:U99 U106:U107 U114:U115 U122:U123 U16 U62 U24 U32 U40 U48 U55 U125:U126" xr:uid="{58C6E02F-10E3-4364-8813-2CF33BF51D88}">
      <formula1>0</formula1>
      <formula2>4000</formula2>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T10 T18 T26 T34 T42 T71 T62 T69 T85:T86 T77:T78 T101:T102 T93:T94 T109:T110 T12:T14 T20:T22 T28:T30 T36:T38 T44:T46 T51:T53 T58:T60 T65:T67 T73:T75 T81:T83 T89:T91 T97:T99 T105:T107 T113:T115 T121:T123 T125:T126 T55 T16 T32 T117:T118 T40 T48 T24" xr:uid="{E81C34FB-0762-4F17-A543-6148598999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S10 S125 S109 S93 S78 S42 S34 S26 S18 S71 S85 S101 S117 S13 S122 S114 S106 S98 S90 S82 S74 S66 S59 S52 S45 S37 S29 S21" xr:uid="{925BFD1A-2746-401C-B906-15C5980AC4DE}">
      <formula1>#REF!</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10 R42 R34 R26 R18 R71 R13:R14 R125:R126 R109:R110 R101:R102 R93:R94 R85:R86 R77:R78 R69 R62 R55 R48 R40 R32 R24 R117:R118 R16 R122:R123 R114:R115 R106:R107 R98:R99 R90:R91 R82:R83 R74:R75 R66:R67 R59:R60 R52:R53 R45:R46 R37:R38 R29:R30 R21:R22" xr:uid="{021013B6-F01A-4ACA-B17E-28E41076CB3D}">
      <formula1>#REF!</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10 Q125 Q109 Q93 Q78 Q42 Q34 Q26 Q18 Q71 Q85 Q101 Q117" xr:uid="{1F402DA2-95E1-4D1B-8CB4-96A3ECF952E7}">
      <formula1>$J$351017:$J$351020</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10 P125 P109 P93 P78 P42 P34 P26 P18 P71 P85 P101 P117" xr:uid="{4D910F44-6E1F-4359-93F5-9969FF211B3A}">
      <formula1>$I$351017:$I$351020</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10 O69 O62 O55 O48 O40 O32 O24 O16 O125:O126 O109:O110 O93:O94 O77:O78 O42 O34 O26 O18 O71 O85:O86 O101:O102 O117:O118" xr:uid="{1C19F564-5069-4FB0-A972-EA81B28B2966}">
      <formula1>$H$351017:$H$351020</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10 N125 N109 N93 N78 N42 N34 N26 N18 N71 N85 N101 N117" xr:uid="{86B8E778-F4F0-4C47-B092-491B15B87C9A}">
      <formula1>$G$351017:$G$351020</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10 M125 M109 M93 M78 M42 M34 M26 M18 M71 M85 M101 M117" xr:uid="{2B1AE5C0-57A4-40AF-8213-32AD34006EDB}">
      <formula1>$F$351017:$F$351019</formula1>
    </dataValidation>
    <dataValidation type="textLength" allowBlank="1" showInputMessage="1" showErrorMessage="1" errorTitle="Entrada no válida" error="Escriba un texto " promptTitle="Cualquier contenido" prompt=" Diligencie las observaciones que considere pertinentes." sqref="L10:L127" xr:uid="{FA15FC6D-4027-4E22-AC11-C6CA54178F67}">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10 K122 K114 K106 K98 K90 K82 K74 K66 K59 K52 K45 K37 K29 K21 K13 K69 K62 K55 K48 K40 K32 K24 K16 K125:K126 K109:K110 K93:K94 K77:K78 K42 K34 K26 K18 K71 K85:K86 K101:K102 K117:K118" xr:uid="{9ACDEA9F-0AB4-48AB-A718-89CA4623DE18}">
      <formula1>$E$351017:$E$351023</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J10 J125 J109 J93 J78 J42 J34 J26 J18 J71 J85 J101 J117" xr:uid="{03FDCA1A-D632-439C-B8F6-C340777C02D1}">
      <formula1>$C$351017:$C$351020</formula1>
    </dataValidation>
    <dataValidation type="textLength" allowBlank="1" showInputMessage="1" showErrorMessage="1" errorTitle="Entrada no válida" error="Escriba un texto  Maximo 100 Caracteres" promptTitle="Cualquier contenido Maximo 100 Caracteres" sqref="W11:W12 W19:W20 W27:W28 W35:W36 W43:W44 W50:W51 W57:W58 W64:W65 W72:W73 W80:W81 W88:W89 W96:W97 W104:W105 W112:W113 W120:W121" xr:uid="{84FC1DB6-797A-474B-ACA4-017FED02DD99}">
      <formula1>0</formula1>
      <formula2>100</formula2>
    </dataValidation>
    <dataValidation type="list" allowBlank="1" showInputMessage="1" showErrorMessage="1" errorTitle="Entrada no válida" error="Por favor seleccione un elemento de la lista" promptTitle="Seleccione un elemento de la lista" sqref="V11:V12 V41 V127 V70 V33 V25 V17 V119:V121 V111:V113 V103:V105 V95:V97 V87:V89 V79:V81 V72:V73 V63:V65 V56:V58 V49:V51 V43:V44 V35:V36 V27:V28 V19:V20 R127:S127 R111:S111 R87:S87 R119:S119 R103:S103 R95:S95 R17:S17 R25:S25 R33:S33 R41:S41 R49:S49 R56:S56 R63:S63 R70:S70 R79:S79 S11:S12 S19:S20 S27:S28 S35:S36 S43:S44 S50:S51 S57:S58 S64:S65 S72:S73 S80:S81 S88:S89 S96:S97 S104:S105 S112:S113 S120:S121" xr:uid="{0348824E-4FCD-4D57-B931-89E547D551E5}">
      <formula1>#REF!</formula1>
    </dataValidation>
    <dataValidation type="decimal" allowBlank="1" showInputMessage="1" showErrorMessage="1" errorTitle="Entrada no válida" error="Por favor escriba un número" promptTitle="Escriba un número en esta casilla" sqref="T33 T127 T11 T19 T27 T35 T41 T43 T49:T50 T63:T64 T70 T72 T79:T80 T87:T88 T95:T96 T103:T104 T17 T25 T56:T57 T111:T112 T119:T120" xr:uid="{2647870C-C9EA-43EB-8FD8-6F920D70E3B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Q57 Q96 Q88 Q80 Q72 Q104 Q64 Q50 Q43 Q112 Q35 Q27 Q19 Q11 Q120" xr:uid="{EABC08BA-A738-4EB7-B41C-FFBF2443BD5B}">
      <formula1>$J$351009:$J$351012</formula1>
    </dataValidation>
    <dataValidation type="list" allowBlank="1" showInputMessage="1" showErrorMessage="1" errorTitle="Entrada no válida" error="Por favor seleccione un elemento de la lista" promptTitle="Seleccione un elemento de la lista" sqref="P57 P96 P88 P80 P72 P104 P64 P50 P43 P112 P35 P27 P19 P11 P120" xr:uid="{7AAA20DE-F150-49BB-9459-15C5EAED3260}">
      <formula1>$I$351009:$I$351012</formula1>
    </dataValidation>
    <dataValidation type="list" allowBlank="1" showInputMessage="1" showErrorMessage="1" errorTitle="Entrada no válida" error="Por favor seleccione un elemento de la lista" promptTitle="Seleccione un elemento de la lista" sqref="O57 O96 O88 O80 O72 O104 O64 O50 O43 O112 O35 O27 O19 O11 O120" xr:uid="{60F8B718-A84B-483F-8D81-FDB1C2664F7C}">
      <formula1>$H$351009:$H$351012</formula1>
    </dataValidation>
    <dataValidation type="list" allowBlank="1" showInputMessage="1" showErrorMessage="1" errorTitle="Entrada no válida" error="Por favor seleccione un elemento de la lista" promptTitle="Seleccione un elemento de la lista" sqref="N57 N96 N88 N80 N72 N104 N64 N50 N43 N112 N35 N27 N19 N11 N120" xr:uid="{94DAB18E-EC0C-4162-B633-38430F54CBD2}">
      <formula1>$G$351009:$G$351012</formula1>
    </dataValidation>
    <dataValidation type="list" allowBlank="1" showInputMessage="1" showErrorMessage="1" errorTitle="Entrada no válida" error="Por favor seleccione un elemento de la lista" promptTitle="Seleccione un elemento de la lista" sqref="M11:M12 M41 M127 M70 M33 M25 M17 M119:M121 M111:M113 M103:M105 M95:M97 M87:M89 M79:M81 M72:M73 M63:M65 M56:M58 M49:M51 M43:M44 M35:M36 M27:M28 M19:M20" xr:uid="{E5676B47-8328-4F11-A2BD-CA2A3A8B38BC}">
      <formula1>$F$351009:$F$351011</formula1>
    </dataValidation>
    <dataValidation type="list" allowBlank="1" showInputMessage="1" showErrorMessage="1" errorTitle="Entrada no válida" error="Por favor seleccione un elemento de la lista" promptTitle="Seleccione un elemento de la lista" sqref="K11:K12 K119:K121 K127 K70 K33 K25 K17 K111:K113 K103:K105 K95:K97 K87:K89 K79:K81 K72:K73 K63:K65 K56:K58 K49:K51 K43:K44 K35:K36 K27:K28 K19:K20 K41" xr:uid="{50048812-AE73-4698-9367-97DB3F09AA11}">
      <formula1>$E$351009:$E$351015</formula1>
    </dataValidation>
    <dataValidation type="list" allowBlank="1" showInputMessage="1" showErrorMessage="1" errorTitle="Entrada no válida" error="Por favor seleccione un elemento de la lista" promptTitle="Seleccione un elemento de la lista" sqref="J11:J12 J41 J127 J70 J33 J25 J17 J119:J121 J111:J113 J103:J105 J95:J97 J87:J89 J79:J81 J72:J73 J63:J65 J56:J58 J49:J51 J43:J44 J35:J36 J27:J28 J19:J20" xr:uid="{E4581157-F058-4FC2-80B1-AD3C76D4688F}">
      <formula1>$C$351009:$C$351012</formula1>
    </dataValidation>
    <dataValidation type="textLength" allowBlank="1" showInputMessage="1" showErrorMessage="1" errorTitle="Entrada no válida" error="Escriba un texto " promptTitle="Cualquier contenido" sqref="W119:X119 U11:U12 W111 X103:X105 W127:X127 U33 X11:X12 U19:U20 U41 W70:X70 U27:U28 W33:X33 W87 U35:U36 X111:X113 W95 U43:U44 X43:X44 U127 U49:U51 U119:U121 W79 U56:U58 U70 U25 U63:U65 X19:X20 X56:X58 U72:U73 W56 W25:X25 U79:U81 X72:X73 X49:X51 U87:U89 X79:X81 W49 U95:U97 X87:X89 W41:X41 U103:U105 X95:X97 W63 U111:U113 W103 W17:X17 U17 X63:X65 X35:X36 X27:X28 X120:X121" xr:uid="{BE6390F4-9593-4BA5-825C-76473338AB31}">
      <formula1>0</formula1>
      <formula2>4000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X14 X55 X22 X75 X83 X32 X48 X53 X62 X77 X69 X86 X94 X102 X110 X16 X99 X118 X107 X115 X91 X24 X40 X46 X60 X67 X30 X38 X126 X123" xr:uid="{34AAF0E3-DCF4-49CF-85FE-EC683EB00650}">
      <formula1>0</formula1>
      <formula2>4000</formula2>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W14 W22 W30 W38 W46 W53 W60 W67 W75 W83 W91 W99 W107 W115 W123 W16 W118 W24 W32 W40 W48 W55 W62 W69 W77 W86 W94 W102 W110 W126" xr:uid="{3CF08A61-B3E3-4401-B164-A723359F8AB5}">
      <formula1>0</formula1>
      <formula2>100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S14 S126 S110 S102 S94 S86 S77 S69 S62 S55 S48 S40 S32 S24 S118 S16 S123 S115 S107 S99 S91 S83 S75 S67 S60 S53 S46 S38 S30 S22" xr:uid="{54B0B534-E555-4653-8095-51C197589AD6}">
      <formula1>#REF!</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13:Q14 Q126 Q110 Q102 Q94 Q86 Q77 Q69 Q62 Q55 Q48 Q40 Q32 Q24 Q118 Q16 Q122:Q123 Q114:Q115 Q106:Q107 Q98:Q99 Q90:Q91 Q82:Q83 Q74:Q75 Q66:Q67 Q59:Q60 Q52:Q53 Q45:Q46 Q37:Q38 Q29:Q30 Q21:Q22" xr:uid="{B3C0CCF4-6DB9-43AE-9CD1-FDD5633E5D9A}">
      <formula1>$J$351009:$J$351012</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13:P14 P126 P110 P102 P94 P86 P77 P69 P62 P55 P48 P40 P32 P24 P118 P16 P122:P123 P114:P115 P106:P107 P98:P99 P90:P91 P82:P83 P74:P75 P66:P67 P59:P60 P52:P53 P45:P46 P37:P38 P29:P30 P21:P22" xr:uid="{01243174-7514-4FF9-87AF-4A44EFFB90E2}">
      <formula1>$I$351009:$I$351012</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13:O14 O122:O123 O114:O115 O106:O107 O98:O99 O90:O91 O82:O83 O74:O75 O66:O67 O59:O60 O52:O53 O45:O46 O37:O38 O29:O30 O21:O22" xr:uid="{B71CBD6C-8493-42B0-9CF7-CEC25F6261F8}">
      <formula1>$H$351009:$H$351012</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13:N14 N126 N110 N102 N94 N86 N77 N69 N62 N55 N48 N40 N32 N24 N118 N16 N122:N123 N114:N115 N106:N107 N98:N99 N90:N91 N82:N83 N74:N75 N66:N67 N59:N60 N52:N53 N45:N46 N37:N38 N29:N30 N21:N22" xr:uid="{59879E52-21A9-48B0-9E63-A2322889AFDB}">
      <formula1>$G$351009:$G$351012</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13:M14 M126 M110 M102 M94 M86 M77 M69 M62 M55 M48 M40 M32 M24 M118 M16 M122:M123 M114:M115 M106:M107 M98:M99 M90:M91 M82:M83 M74:M75 M66:M67 M59:M60 M52:M53 M45:M46 M37:M38 M29:M30 M21:M22" xr:uid="{DA289240-CE8B-424E-9CCB-876047391FAA}">
      <formula1>$F$351009:$F$351011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115 K123 K107 K99 K91 K83 K75 K67 K60 K53 K46 K38 K30 K22 K14" xr:uid="{C8A9B475-3362-4021-9DA7-ECF892DA89DE}">
      <formula1>$E$351009:$E$351015</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J13:J14 J126 J110 J102 J94 J86 J77 J69 J62 J55 J48 J40 J32 J24 J118 J16 J122:J123 J114:J115 J106:J107 J98:J99 J90:J91 J82:J83 J74:J75 J66:J67 J59:J60 J52:J53 J45:J46 J37:J38 J29:J30 J21:J22" xr:uid="{E258A9EB-C523-40E9-9623-BDF12E359668}">
      <formula1>$C$351009:$C$351012</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11 R120 R112 R104 R96 R88 R80 R72 R64 R57 R50 R43 R35 R27 R19" xr:uid="{22168BAF-4EC5-4E3C-9A05-19DBE3C7EC9A}">
      <formula1>$K$351006:$K$351009</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17 Q127 Q119 Q111 Q103 Q95 Q87 Q79 Q70 Q63 Q56 Q49 Q41 Q33 Q25" xr:uid="{24B3EF6D-A372-4E0A-8A6D-29B023BC87A3}">
      <formula1>$J$351006:$J$351009</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17 N127 N119 N111 N103 N95 N87 N79 N70 N63 N56 N49 N41 N33 N25" xr:uid="{EB4CBB65-E5B0-45C3-AA7D-19C3FA00DCFD}">
      <formula1>$G$351006:$G$351009</formula1>
    </dataValidation>
    <dataValidation type="list" allowBlank="1" showInputMessage="1" showErrorMessage="1" errorTitle="Entrada no válida" error="Por favor seleccione un elemento de la lista" promptTitle="Seleccione un elemento de la lista" sqref="P17 P127 P119 P111 P103 P95 P87 P79 P70 P63 P56 P49 P41 P33 P25" xr:uid="{6CD26AA0-5D47-4642-9427-537A35FE5F23}">
      <formula1>$I$351010:$I$351013</formula1>
    </dataValidation>
    <dataValidation type="list" allowBlank="1" showInputMessage="1" showErrorMessage="1" errorTitle="Entrada no válida" error="Por favor seleccione un elemento de la lista" promptTitle="Seleccione un elemento de la lista" sqref="O17 O127 O119 O111 O103 O95 O87 O79 O70 O63 O56 O49 O41 O33 O25" xr:uid="{3400BC4D-B39B-4CB6-AB96-C00698B998BE}">
      <formula1>$H$351010:$H$351013</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12 R20 R28 R36 R44 R51 R58 R65 R73 R81 R89 R97 R105 R113 R121" xr:uid="{7D0D8D34-17BC-4C3E-90A5-F6ACE086FC61}">
      <formula1>$K$351015:$K$351018</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2 P20 P28 P36 P44 P51 P58 P65 P73 P81 P89 P97 P105 P113 P121" xr:uid="{360D3AF7-00AF-45AC-802E-14A86C3D3BAD}">
      <formula1>$J$351019:$J$351022</formula1>
    </dataValidation>
    <dataValidation type="list" allowBlank="1" showInputMessage="1" showErrorMessage="1" errorTitle="Entrada no válida" error="Por favor seleccione un elemento de la lista" promptTitle="Seleccione un elemento de la lista" sqref="Q12 Q20 Q28 Q36 Q44 Q51 Q58 Q65 Q73 Q81 Q89 Q97 Q105 Q113 Q121" xr:uid="{3FCE2D62-55C8-420C-A8C5-AEAFED1B5938}">
      <formula1>$J$351017:$J$351020</formula1>
    </dataValidation>
    <dataValidation type="list" allowBlank="1" showInputMessage="1" showErrorMessage="1" errorTitle="Entrada no válida" error="Por favor seleccione un elemento de la lista" promptTitle="Seleccione un elemento de la lista" sqref="N12 N20 N28 N36 N44 N51 N58 N65 N73 N81 N89 N97 N105 N113 N121" xr:uid="{41A3D747-CD14-4706-95B3-289E1E82BB69}">
      <formula1>$G$351008:$G$351011</formula1>
    </dataValidation>
    <dataValidation type="list" allowBlank="1" showInputMessage="1" showErrorMessage="1" errorTitle="Entrada no válida" error="Por favor seleccione un elemento de la lista" promptTitle="Seleccione un elemento de la lista" sqref="O12 O20 O28 O36 O44 O51 O58 O65 O73 O81 O89 O97 O105 O113 O121" xr:uid="{F5A6FE07-7B55-4CA3-8D44-C7AEFFFE2EFC}">
      <formula1>$H$351008:$H$351011</formula1>
    </dataValidation>
  </dataValidations>
  <pageMargins left="0.7" right="0.7" top="0.75" bottom="0.75" header="0.3" footer="0.3"/>
  <pageSetup scale="10" orientation="landscape" r:id="rId1"/>
  <extLst>
    <ext xmlns:x14="http://schemas.microsoft.com/office/spreadsheetml/2009/9/main" uri="{CCE6A557-97BC-4b89-ADB6-D9C93CAAB3DF}">
      <x14:dataValidations xmlns:xm="http://schemas.microsoft.com/office/excel/2006/main" xWindow="1198" yWindow="491" count="1">
        <x14:dataValidation type="list" allowBlank="1" showInputMessage="1" showErrorMessage="1" xr:uid="{0FA8029B-0CA8-47E4-A35C-BCC0A05C5EC4}">
          <x14:formula1>
            <xm:f>Hoja2!$B$13:$B$29</xm:f>
          </x14:formula1>
          <xm:sqref>C10 C18 C26 C34 C42 C50 C57 C64 C72 C80 C88 C96 C104 C112 C120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F9D3-DD25-43EA-95D2-9049F889895F}">
  <sheetPr>
    <pageSetUpPr fitToPage="1"/>
  </sheetPr>
  <dimension ref="B2:AI57"/>
  <sheetViews>
    <sheetView showGridLines="0" topLeftCell="B1" zoomScale="80" zoomScaleNormal="80" workbookViewId="0">
      <pane ySplit="9" topLeftCell="A10" activePane="bottomLeft" state="frozen"/>
      <selection pane="bottomLeft" activeCell="E10" sqref="E10:E13"/>
    </sheetView>
  </sheetViews>
  <sheetFormatPr baseColWidth="10" defaultRowHeight="12.75" x14ac:dyDescent="0.25"/>
  <cols>
    <col min="1" max="1" width="0.85546875" style="3" customWidth="1"/>
    <col min="2" max="2" width="3" style="6" bestFit="1" customWidth="1"/>
    <col min="3" max="3" width="26.85546875" style="7" customWidth="1"/>
    <col min="4" max="4" width="18.5703125" style="4" bestFit="1" customWidth="1"/>
    <col min="5" max="5" width="47.7109375" style="4" bestFit="1" customWidth="1"/>
    <col min="6" max="6" width="47.7109375" style="4" customWidth="1"/>
    <col min="7" max="7" width="33.7109375" style="4" customWidth="1"/>
    <col min="8" max="8" width="41.85546875" style="4" customWidth="1"/>
    <col min="9" max="9" width="40.85546875" style="4" customWidth="1"/>
    <col min="10" max="19" width="37.5703125" style="4" customWidth="1"/>
    <col min="20" max="20" width="37.5703125" style="79" customWidth="1"/>
    <col min="21" max="22" width="37.5703125" style="4" customWidth="1"/>
    <col min="23" max="23" width="37.5703125" style="6" customWidth="1"/>
    <col min="24" max="24" width="44.5703125" style="4" customWidth="1"/>
    <col min="25" max="16384" width="11.42578125" style="3"/>
  </cols>
  <sheetData>
    <row r="2" spans="2:35" ht="18.75" customHeight="1" x14ac:dyDescent="0.25">
      <c r="B2" s="96" t="s">
        <v>361</v>
      </c>
      <c r="C2" s="96"/>
      <c r="D2" s="96"/>
      <c r="E2" s="101" t="s">
        <v>358</v>
      </c>
      <c r="F2" s="101"/>
      <c r="G2" s="101"/>
      <c r="H2" s="101"/>
      <c r="I2" s="101"/>
      <c r="J2" s="101"/>
      <c r="K2" s="101"/>
      <c r="L2" s="101"/>
      <c r="M2" s="101"/>
      <c r="N2" s="101"/>
      <c r="O2" s="101"/>
      <c r="P2" s="101"/>
      <c r="Q2" s="101"/>
      <c r="R2" s="101"/>
      <c r="S2" s="101"/>
      <c r="T2" s="101"/>
      <c r="U2" s="101"/>
      <c r="V2" s="101"/>
      <c r="W2" s="102" t="s">
        <v>413</v>
      </c>
      <c r="X2" s="102"/>
    </row>
    <row r="3" spans="2:35" ht="32.25" customHeight="1" x14ac:dyDescent="0.25">
      <c r="B3" s="96"/>
      <c r="C3" s="96"/>
      <c r="D3" s="96"/>
      <c r="E3" s="101"/>
      <c r="F3" s="101"/>
      <c r="G3" s="101"/>
      <c r="H3" s="101"/>
      <c r="I3" s="101"/>
      <c r="J3" s="101"/>
      <c r="K3" s="101"/>
      <c r="L3" s="101"/>
      <c r="M3" s="101"/>
      <c r="N3" s="101"/>
      <c r="O3" s="101"/>
      <c r="P3" s="101"/>
      <c r="Q3" s="101"/>
      <c r="R3" s="101"/>
      <c r="S3" s="101"/>
      <c r="T3" s="101"/>
      <c r="U3" s="101"/>
      <c r="V3" s="101"/>
      <c r="W3" s="49" t="s">
        <v>429</v>
      </c>
      <c r="X3" s="67" t="s">
        <v>428</v>
      </c>
    </row>
    <row r="4" spans="2:35" ht="32.25" customHeight="1" x14ac:dyDescent="0.25">
      <c r="B4" s="96"/>
      <c r="C4" s="96"/>
      <c r="D4" s="96"/>
      <c r="E4" s="101"/>
      <c r="F4" s="101"/>
      <c r="G4" s="101"/>
      <c r="H4" s="101"/>
      <c r="I4" s="101"/>
      <c r="J4" s="101"/>
      <c r="K4" s="101"/>
      <c r="L4" s="101"/>
      <c r="M4" s="101"/>
      <c r="N4" s="101"/>
      <c r="O4" s="101"/>
      <c r="P4" s="101"/>
      <c r="Q4" s="101"/>
      <c r="R4" s="101"/>
      <c r="S4" s="101"/>
      <c r="T4" s="101"/>
      <c r="U4" s="101"/>
      <c r="V4" s="101"/>
      <c r="W4" s="102" t="s">
        <v>430</v>
      </c>
      <c r="X4" s="102"/>
    </row>
    <row r="5" spans="2:35" ht="13.5" thickBot="1" x14ac:dyDescent="0.3"/>
    <row r="6" spans="2:35" s="4" customFormat="1" ht="14.25" customHeight="1" x14ac:dyDescent="0.25">
      <c r="B6" s="6"/>
      <c r="C6" s="100" t="s">
        <v>408</v>
      </c>
      <c r="D6" s="110" t="s">
        <v>515</v>
      </c>
      <c r="E6" s="112" t="s">
        <v>409</v>
      </c>
      <c r="F6" s="110" t="s">
        <v>410</v>
      </c>
      <c r="J6" s="7"/>
      <c r="K6" s="11"/>
      <c r="L6" s="11"/>
      <c r="M6" s="11"/>
      <c r="N6" s="11"/>
      <c r="O6" s="11"/>
      <c r="P6" s="11"/>
      <c r="Q6" s="11"/>
      <c r="R6" s="11"/>
      <c r="S6" s="11"/>
      <c r="T6" s="7"/>
      <c r="U6" s="7"/>
      <c r="V6" s="7"/>
      <c r="W6" s="6"/>
      <c r="X6" s="7"/>
    </row>
    <row r="7" spans="2:35" s="4" customFormat="1" ht="15" customHeight="1" thickBot="1" x14ac:dyDescent="0.3">
      <c r="B7" s="6"/>
      <c r="C7" s="100"/>
      <c r="D7" s="111"/>
      <c r="E7" s="112"/>
      <c r="F7" s="111"/>
      <c r="J7" s="7"/>
      <c r="K7" s="11"/>
      <c r="L7" s="11"/>
      <c r="M7" s="11"/>
      <c r="N7" s="11"/>
      <c r="O7" s="11"/>
      <c r="P7" s="11"/>
      <c r="Q7" s="11"/>
      <c r="R7" s="11"/>
      <c r="S7" s="11"/>
      <c r="T7" s="7"/>
      <c r="U7" s="7"/>
      <c r="V7" s="7"/>
      <c r="W7" s="6"/>
      <c r="X7" s="7"/>
    </row>
    <row r="9" spans="2:35" s="1" customFormat="1" ht="33.75" customHeight="1" x14ac:dyDescent="0.25">
      <c r="B9" s="13" t="s">
        <v>300</v>
      </c>
      <c r="C9" s="13" t="s">
        <v>27</v>
      </c>
      <c r="D9" s="13" t="s">
        <v>216</v>
      </c>
      <c r="E9" s="13" t="s">
        <v>213</v>
      </c>
      <c r="F9" s="13" t="s">
        <v>217</v>
      </c>
      <c r="G9" s="13" t="s">
        <v>250</v>
      </c>
      <c r="H9" s="13" t="s">
        <v>214</v>
      </c>
      <c r="I9" s="13" t="s">
        <v>33</v>
      </c>
      <c r="J9" s="13" t="s">
        <v>30</v>
      </c>
      <c r="K9" s="13" t="s">
        <v>35</v>
      </c>
      <c r="L9" s="13" t="s">
        <v>9</v>
      </c>
      <c r="M9" s="13" t="s">
        <v>36</v>
      </c>
      <c r="N9" s="13" t="s">
        <v>37</v>
      </c>
      <c r="O9" s="13" t="s">
        <v>38</v>
      </c>
      <c r="P9" s="13" t="s">
        <v>39</v>
      </c>
      <c r="Q9" s="13" t="s">
        <v>40</v>
      </c>
      <c r="R9" s="13" t="s">
        <v>41</v>
      </c>
      <c r="S9" s="13" t="s">
        <v>42</v>
      </c>
      <c r="T9" s="13" t="s">
        <v>43</v>
      </c>
      <c r="U9" s="13" t="s">
        <v>44</v>
      </c>
      <c r="V9" s="13" t="s">
        <v>45</v>
      </c>
      <c r="W9" s="13" t="s">
        <v>46</v>
      </c>
      <c r="X9" s="13" t="s">
        <v>48</v>
      </c>
      <c r="Y9" s="15"/>
    </row>
    <row r="10" spans="2:35" ht="213" customHeight="1" x14ac:dyDescent="0.25">
      <c r="B10" s="93">
        <v>1</v>
      </c>
      <c r="C10" s="81" t="s">
        <v>370</v>
      </c>
      <c r="D10" s="81" t="s">
        <v>246</v>
      </c>
      <c r="E10" s="81" t="s">
        <v>247</v>
      </c>
      <c r="F10" s="106" t="s">
        <v>251</v>
      </c>
      <c r="G10" s="72" t="s">
        <v>256</v>
      </c>
      <c r="H10" s="72" t="s">
        <v>258</v>
      </c>
      <c r="I10" s="72" t="s">
        <v>259</v>
      </c>
      <c r="J10" s="73" t="s">
        <v>52</v>
      </c>
      <c r="K10" s="74" t="s">
        <v>23</v>
      </c>
      <c r="L10" s="74" t="s">
        <v>15</v>
      </c>
      <c r="M10" s="74" t="s">
        <v>57</v>
      </c>
      <c r="N10" s="74" t="s">
        <v>58</v>
      </c>
      <c r="O10" s="74" t="s">
        <v>59</v>
      </c>
      <c r="P10" s="69" t="s">
        <v>60</v>
      </c>
      <c r="Q10" s="74" t="s">
        <v>328</v>
      </c>
      <c r="R10" s="74" t="s">
        <v>62</v>
      </c>
      <c r="S10" s="74" t="s">
        <v>63</v>
      </c>
      <c r="T10" s="48">
        <v>-31250</v>
      </c>
      <c r="U10" s="73" t="s">
        <v>85</v>
      </c>
      <c r="V10" s="73" t="s">
        <v>12</v>
      </c>
      <c r="W10" s="71" t="s">
        <v>65</v>
      </c>
      <c r="X10" s="69" t="s">
        <v>468</v>
      </c>
      <c r="Y10" s="8"/>
    </row>
    <row r="11" spans="2:35" ht="66.75" customHeight="1" x14ac:dyDescent="0.25">
      <c r="B11" s="94"/>
      <c r="C11" s="82"/>
      <c r="D11" s="82"/>
      <c r="E11" s="82"/>
      <c r="F11" s="106"/>
      <c r="G11" s="106" t="s">
        <v>257</v>
      </c>
      <c r="H11" s="117" t="s">
        <v>380</v>
      </c>
      <c r="I11" s="72" t="s">
        <v>265</v>
      </c>
      <c r="J11" s="73" t="s">
        <v>92</v>
      </c>
      <c r="K11" s="74" t="s">
        <v>17</v>
      </c>
      <c r="L11" s="74" t="s">
        <v>463</v>
      </c>
      <c r="M11" s="74" t="s">
        <v>57</v>
      </c>
      <c r="N11" s="74" t="s">
        <v>157</v>
      </c>
      <c r="O11" s="73" t="s">
        <v>83</v>
      </c>
      <c r="P11" s="69" t="s">
        <v>119</v>
      </c>
      <c r="Q11" s="74" t="s">
        <v>328</v>
      </c>
      <c r="R11" s="74" t="s">
        <v>75</v>
      </c>
      <c r="S11" s="74" t="s">
        <v>63</v>
      </c>
      <c r="T11" s="48">
        <v>-500</v>
      </c>
      <c r="U11" s="73" t="s">
        <v>316</v>
      </c>
      <c r="V11" s="73" t="s">
        <v>12</v>
      </c>
      <c r="W11" s="71" t="s">
        <v>77</v>
      </c>
      <c r="X11" s="74" t="s">
        <v>471</v>
      </c>
      <c r="Y11" s="8"/>
    </row>
    <row r="12" spans="2:35" ht="58.5" customHeight="1" x14ac:dyDescent="0.25">
      <c r="B12" s="94"/>
      <c r="C12" s="82"/>
      <c r="D12" s="82"/>
      <c r="E12" s="82"/>
      <c r="F12" s="106"/>
      <c r="G12" s="106"/>
      <c r="H12" s="117"/>
      <c r="I12" s="72" t="s">
        <v>259</v>
      </c>
      <c r="J12" s="73" t="s">
        <v>92</v>
      </c>
      <c r="K12" s="74" t="s">
        <v>23</v>
      </c>
      <c r="L12" s="74" t="s">
        <v>463</v>
      </c>
      <c r="M12" s="74" t="s">
        <v>57</v>
      </c>
      <c r="N12" s="74" t="s">
        <v>157</v>
      </c>
      <c r="O12" s="74" t="s">
        <v>83</v>
      </c>
      <c r="P12" s="74" t="s">
        <v>60</v>
      </c>
      <c r="Q12" s="74" t="s">
        <v>328</v>
      </c>
      <c r="R12" s="74" t="s">
        <v>62</v>
      </c>
      <c r="S12" s="74" t="s">
        <v>63</v>
      </c>
      <c r="T12" s="48">
        <v>-12500</v>
      </c>
      <c r="U12" s="73" t="s">
        <v>316</v>
      </c>
      <c r="V12" s="73" t="s">
        <v>12</v>
      </c>
      <c r="W12" s="71" t="s">
        <v>77</v>
      </c>
      <c r="X12" s="74" t="s">
        <v>471</v>
      </c>
      <c r="Y12" s="8"/>
    </row>
    <row r="13" spans="2:35" ht="134.25" customHeight="1" x14ac:dyDescent="0.25">
      <c r="B13" s="95"/>
      <c r="C13" s="83"/>
      <c r="D13" s="83"/>
      <c r="E13" s="83"/>
      <c r="F13" s="77" t="s">
        <v>457</v>
      </c>
      <c r="G13" s="77" t="s">
        <v>458</v>
      </c>
      <c r="H13" s="72" t="s">
        <v>271</v>
      </c>
      <c r="I13" s="72" t="s">
        <v>268</v>
      </c>
      <c r="J13" s="73" t="s">
        <v>52</v>
      </c>
      <c r="K13" s="73" t="s">
        <v>21</v>
      </c>
      <c r="L13" s="74" t="s">
        <v>15</v>
      </c>
      <c r="M13" s="73" t="s">
        <v>57</v>
      </c>
      <c r="N13" s="73" t="s">
        <v>157</v>
      </c>
      <c r="O13" s="73" t="s">
        <v>150</v>
      </c>
      <c r="P13" s="73" t="s">
        <v>84</v>
      </c>
      <c r="Q13" s="73" t="s">
        <v>328</v>
      </c>
      <c r="R13" s="73" t="s">
        <v>62</v>
      </c>
      <c r="S13" s="73" t="s">
        <v>63</v>
      </c>
      <c r="T13" s="48">
        <v>-250000</v>
      </c>
      <c r="U13" s="73" t="s">
        <v>158</v>
      </c>
      <c r="V13" s="73" t="s">
        <v>12</v>
      </c>
      <c r="W13" s="71" t="s">
        <v>65</v>
      </c>
      <c r="X13" s="69" t="s">
        <v>472</v>
      </c>
      <c r="Y13" s="8"/>
    </row>
    <row r="14" spans="2:35" ht="213" customHeight="1" x14ac:dyDescent="0.25">
      <c r="B14" s="97">
        <v>2</v>
      </c>
      <c r="C14" s="93" t="s">
        <v>370</v>
      </c>
      <c r="D14" s="93" t="s">
        <v>246</v>
      </c>
      <c r="E14" s="93" t="s">
        <v>248</v>
      </c>
      <c r="F14" s="93" t="s">
        <v>251</v>
      </c>
      <c r="G14" s="72" t="s">
        <v>269</v>
      </c>
      <c r="H14" s="72" t="s">
        <v>258</v>
      </c>
      <c r="I14" s="72" t="s">
        <v>259</v>
      </c>
      <c r="J14" s="73" t="s">
        <v>52</v>
      </c>
      <c r="K14" s="74" t="s">
        <v>23</v>
      </c>
      <c r="L14" s="74" t="s">
        <v>15</v>
      </c>
      <c r="M14" s="74" t="s">
        <v>57</v>
      </c>
      <c r="N14" s="74" t="s">
        <v>58</v>
      </c>
      <c r="O14" s="74" t="s">
        <v>59</v>
      </c>
      <c r="P14" s="74" t="s">
        <v>84</v>
      </c>
      <c r="Q14" s="74" t="s">
        <v>328</v>
      </c>
      <c r="R14" s="74" t="s">
        <v>62</v>
      </c>
      <c r="S14" s="74" t="s">
        <v>63</v>
      </c>
      <c r="T14" s="48">
        <v>-62500</v>
      </c>
      <c r="U14" s="73" t="s">
        <v>85</v>
      </c>
      <c r="V14" s="73" t="s">
        <v>12</v>
      </c>
      <c r="W14" s="71" t="s">
        <v>65</v>
      </c>
      <c r="X14" s="69" t="s">
        <v>512</v>
      </c>
      <c r="Y14" s="8"/>
    </row>
    <row r="15" spans="2:35" ht="166.5" customHeight="1" x14ac:dyDescent="0.2">
      <c r="B15" s="97"/>
      <c r="C15" s="94"/>
      <c r="D15" s="94"/>
      <c r="E15" s="94"/>
      <c r="F15" s="94"/>
      <c r="G15" s="106" t="s">
        <v>270</v>
      </c>
      <c r="H15" s="72" t="s">
        <v>271</v>
      </c>
      <c r="I15" s="72" t="s">
        <v>268</v>
      </c>
      <c r="J15" s="73" t="s">
        <v>52</v>
      </c>
      <c r="K15" s="73" t="s">
        <v>21</v>
      </c>
      <c r="L15" s="74" t="s">
        <v>15</v>
      </c>
      <c r="M15" s="73" t="s">
        <v>57</v>
      </c>
      <c r="N15" s="73" t="s">
        <v>157</v>
      </c>
      <c r="O15" s="73" t="s">
        <v>150</v>
      </c>
      <c r="P15" s="73" t="s">
        <v>84</v>
      </c>
      <c r="Q15" s="73" t="s">
        <v>328</v>
      </c>
      <c r="R15" s="73" t="s">
        <v>62</v>
      </c>
      <c r="S15" s="73" t="s">
        <v>63</v>
      </c>
      <c r="T15" s="48">
        <v>-250000</v>
      </c>
      <c r="U15" s="73" t="s">
        <v>158</v>
      </c>
      <c r="V15" s="73" t="s">
        <v>12</v>
      </c>
      <c r="W15" s="71" t="s">
        <v>65</v>
      </c>
      <c r="X15" s="69" t="s">
        <v>507</v>
      </c>
      <c r="Y15" s="16"/>
      <c r="Z15" s="12"/>
      <c r="AA15" s="12"/>
      <c r="AB15" s="12"/>
      <c r="AC15" s="12"/>
      <c r="AD15" s="12"/>
      <c r="AE15" s="12"/>
      <c r="AF15" s="12"/>
      <c r="AG15" s="12"/>
      <c r="AH15" s="12"/>
      <c r="AI15" s="12"/>
    </row>
    <row r="16" spans="2:35" ht="195.75" customHeight="1" x14ac:dyDescent="0.25">
      <c r="B16" s="97"/>
      <c r="C16" s="94"/>
      <c r="D16" s="94"/>
      <c r="E16" s="94"/>
      <c r="F16" s="94"/>
      <c r="G16" s="106"/>
      <c r="H16" s="72" t="s">
        <v>272</v>
      </c>
      <c r="I16" s="72" t="s">
        <v>268</v>
      </c>
      <c r="J16" s="73" t="s">
        <v>52</v>
      </c>
      <c r="K16" s="74" t="s">
        <v>82</v>
      </c>
      <c r="L16" s="74" t="s">
        <v>15</v>
      </c>
      <c r="M16" s="74" t="s">
        <v>57</v>
      </c>
      <c r="N16" s="74" t="s">
        <v>157</v>
      </c>
      <c r="O16" s="74" t="s">
        <v>150</v>
      </c>
      <c r="P16" s="74" t="s">
        <v>328</v>
      </c>
      <c r="Q16" s="73" t="s">
        <v>328</v>
      </c>
      <c r="R16" s="68" t="s">
        <v>62</v>
      </c>
      <c r="S16" s="74" t="s">
        <v>63</v>
      </c>
      <c r="T16" s="70">
        <f>-10*5*10*5*5*10</f>
        <v>-125000</v>
      </c>
      <c r="U16" s="68" t="s">
        <v>438</v>
      </c>
      <c r="V16" s="73" t="s">
        <v>12</v>
      </c>
      <c r="W16" s="71" t="s">
        <v>65</v>
      </c>
      <c r="X16" s="69" t="s">
        <v>508</v>
      </c>
    </row>
    <row r="17" spans="2:25" ht="189.75" customHeight="1" x14ac:dyDescent="0.25">
      <c r="B17" s="97"/>
      <c r="C17" s="94"/>
      <c r="D17" s="94"/>
      <c r="E17" s="94"/>
      <c r="F17" s="94"/>
      <c r="G17" s="106"/>
      <c r="H17" s="72" t="s">
        <v>273</v>
      </c>
      <c r="I17" s="72" t="s">
        <v>274</v>
      </c>
      <c r="J17" s="73" t="s">
        <v>52</v>
      </c>
      <c r="K17" s="74" t="s">
        <v>21</v>
      </c>
      <c r="L17" s="74" t="s">
        <v>15</v>
      </c>
      <c r="M17" s="74" t="s">
        <v>57</v>
      </c>
      <c r="N17" s="74" t="s">
        <v>157</v>
      </c>
      <c r="O17" s="74" t="s">
        <v>150</v>
      </c>
      <c r="P17" s="74" t="s">
        <v>84</v>
      </c>
      <c r="Q17" s="74" t="s">
        <v>328</v>
      </c>
      <c r="R17" s="74" t="s">
        <v>62</v>
      </c>
      <c r="S17" s="74" t="s">
        <v>63</v>
      </c>
      <c r="T17" s="48">
        <f>-10*10*10*5*5*10</f>
        <v>-250000</v>
      </c>
      <c r="U17" s="73" t="s">
        <v>179</v>
      </c>
      <c r="V17" s="73" t="s">
        <v>12</v>
      </c>
      <c r="W17" s="71" t="s">
        <v>65</v>
      </c>
      <c r="X17" s="69" t="s">
        <v>509</v>
      </c>
      <c r="Y17" s="8"/>
    </row>
    <row r="18" spans="2:25" ht="102" customHeight="1" x14ac:dyDescent="0.25">
      <c r="B18" s="97"/>
      <c r="C18" s="94"/>
      <c r="D18" s="94"/>
      <c r="E18" s="94"/>
      <c r="F18" s="94"/>
      <c r="G18" s="106"/>
      <c r="H18" s="81" t="s">
        <v>278</v>
      </c>
      <c r="I18" s="72" t="s">
        <v>259</v>
      </c>
      <c r="J18" s="68" t="s">
        <v>52</v>
      </c>
      <c r="K18" s="68" t="s">
        <v>23</v>
      </c>
      <c r="L18" s="69" t="s">
        <v>15</v>
      </c>
      <c r="M18" s="68" t="s">
        <v>57</v>
      </c>
      <c r="N18" s="69" t="s">
        <v>58</v>
      </c>
      <c r="O18" s="69" t="s">
        <v>59</v>
      </c>
      <c r="P18" s="69" t="s">
        <v>60</v>
      </c>
      <c r="Q18" s="69" t="s">
        <v>328</v>
      </c>
      <c r="R18" s="69" t="s">
        <v>62</v>
      </c>
      <c r="S18" s="69" t="s">
        <v>63</v>
      </c>
      <c r="T18" s="70">
        <v>-31250</v>
      </c>
      <c r="U18" s="68" t="s">
        <v>76</v>
      </c>
      <c r="V18" s="68" t="s">
        <v>12</v>
      </c>
      <c r="W18" s="71" t="s">
        <v>65</v>
      </c>
      <c r="X18" s="69" t="s">
        <v>510</v>
      </c>
      <c r="Y18" s="8"/>
    </row>
    <row r="19" spans="2:25" ht="99.75" customHeight="1" x14ac:dyDescent="0.25">
      <c r="B19" s="97"/>
      <c r="C19" s="94"/>
      <c r="D19" s="94"/>
      <c r="E19" s="94"/>
      <c r="F19" s="94"/>
      <c r="G19" s="106"/>
      <c r="H19" s="83"/>
      <c r="I19" s="72" t="s">
        <v>279</v>
      </c>
      <c r="J19" s="68" t="s">
        <v>52</v>
      </c>
      <c r="K19" s="68" t="s">
        <v>23</v>
      </c>
      <c r="L19" s="69" t="s">
        <v>15</v>
      </c>
      <c r="M19" s="68" t="s">
        <v>57</v>
      </c>
      <c r="N19" s="69" t="s">
        <v>58</v>
      </c>
      <c r="O19" s="69" t="s">
        <v>59</v>
      </c>
      <c r="P19" s="69" t="s">
        <v>60</v>
      </c>
      <c r="Q19" s="69" t="s">
        <v>328</v>
      </c>
      <c r="R19" s="69" t="s">
        <v>62</v>
      </c>
      <c r="S19" s="69" t="s">
        <v>63</v>
      </c>
      <c r="T19" s="70">
        <v>-31250</v>
      </c>
      <c r="U19" s="68" t="s">
        <v>76</v>
      </c>
      <c r="V19" s="68" t="s">
        <v>12</v>
      </c>
      <c r="W19" s="71" t="s">
        <v>65</v>
      </c>
      <c r="X19" s="69" t="s">
        <v>511</v>
      </c>
      <c r="Y19" s="8"/>
    </row>
    <row r="20" spans="2:25" ht="57" customHeight="1" x14ac:dyDescent="0.25">
      <c r="B20" s="97"/>
      <c r="C20" s="94"/>
      <c r="D20" s="94"/>
      <c r="E20" s="94"/>
      <c r="F20" s="94"/>
      <c r="G20" s="106" t="s">
        <v>257</v>
      </c>
      <c r="H20" s="117" t="s">
        <v>380</v>
      </c>
      <c r="I20" s="72" t="s">
        <v>265</v>
      </c>
      <c r="J20" s="73" t="s">
        <v>92</v>
      </c>
      <c r="K20" s="74" t="s">
        <v>17</v>
      </c>
      <c r="L20" s="74" t="s">
        <v>463</v>
      </c>
      <c r="M20" s="74" t="s">
        <v>57</v>
      </c>
      <c r="N20" s="74" t="s">
        <v>157</v>
      </c>
      <c r="O20" s="73" t="s">
        <v>83</v>
      </c>
      <c r="P20" s="69" t="s">
        <v>119</v>
      </c>
      <c r="Q20" s="74" t="s">
        <v>328</v>
      </c>
      <c r="R20" s="74" t="s">
        <v>75</v>
      </c>
      <c r="S20" s="74" t="s">
        <v>63</v>
      </c>
      <c r="T20" s="48">
        <v>-500</v>
      </c>
      <c r="U20" s="73" t="s">
        <v>316</v>
      </c>
      <c r="V20" s="73" t="s">
        <v>12</v>
      </c>
      <c r="W20" s="71" t="s">
        <v>77</v>
      </c>
      <c r="X20" s="74" t="s">
        <v>471</v>
      </c>
      <c r="Y20" s="8"/>
    </row>
    <row r="21" spans="2:25" ht="64.5" customHeight="1" x14ac:dyDescent="0.25">
      <c r="B21" s="97"/>
      <c r="C21" s="95"/>
      <c r="D21" s="95"/>
      <c r="E21" s="95"/>
      <c r="F21" s="95"/>
      <c r="G21" s="106"/>
      <c r="H21" s="117"/>
      <c r="I21" s="72" t="s">
        <v>259</v>
      </c>
      <c r="J21" s="73" t="s">
        <v>92</v>
      </c>
      <c r="K21" s="74" t="s">
        <v>23</v>
      </c>
      <c r="L21" s="74" t="s">
        <v>463</v>
      </c>
      <c r="M21" s="74" t="s">
        <v>57</v>
      </c>
      <c r="N21" s="74" t="s">
        <v>157</v>
      </c>
      <c r="O21" s="74" t="s">
        <v>83</v>
      </c>
      <c r="P21" s="74" t="s">
        <v>60</v>
      </c>
      <c r="Q21" s="74" t="s">
        <v>328</v>
      </c>
      <c r="R21" s="74" t="s">
        <v>62</v>
      </c>
      <c r="S21" s="74" t="s">
        <v>63</v>
      </c>
      <c r="T21" s="48">
        <v>-12500</v>
      </c>
      <c r="U21" s="73" t="s">
        <v>316</v>
      </c>
      <c r="V21" s="73" t="s">
        <v>12</v>
      </c>
      <c r="W21" s="71" t="s">
        <v>77</v>
      </c>
      <c r="X21" s="74" t="s">
        <v>471</v>
      </c>
      <c r="Y21" s="8"/>
    </row>
    <row r="22" spans="2:25" ht="199.5" customHeight="1" x14ac:dyDescent="0.25">
      <c r="B22" s="97">
        <v>3</v>
      </c>
      <c r="C22" s="113" t="s">
        <v>378</v>
      </c>
      <c r="D22" s="106" t="s">
        <v>246</v>
      </c>
      <c r="E22" s="106" t="s">
        <v>249</v>
      </c>
      <c r="F22" s="106" t="s">
        <v>475</v>
      </c>
      <c r="G22" s="106" t="s">
        <v>275</v>
      </c>
      <c r="H22" s="72" t="s">
        <v>276</v>
      </c>
      <c r="I22" s="72" t="s">
        <v>268</v>
      </c>
      <c r="J22" s="73" t="s">
        <v>52</v>
      </c>
      <c r="K22" s="74" t="s">
        <v>23</v>
      </c>
      <c r="L22" s="74" t="s">
        <v>15</v>
      </c>
      <c r="M22" s="74" t="s">
        <v>57</v>
      </c>
      <c r="N22" s="74" t="s">
        <v>58</v>
      </c>
      <c r="O22" s="74" t="s">
        <v>59</v>
      </c>
      <c r="P22" s="74" t="s">
        <v>60</v>
      </c>
      <c r="Q22" s="74" t="s">
        <v>328</v>
      </c>
      <c r="R22" s="74" t="s">
        <v>62</v>
      </c>
      <c r="S22" s="74" t="s">
        <v>63</v>
      </c>
      <c r="T22" s="48">
        <v>-31250</v>
      </c>
      <c r="U22" s="73" t="s">
        <v>64</v>
      </c>
      <c r="V22" s="73" t="s">
        <v>12</v>
      </c>
      <c r="W22" s="71" t="s">
        <v>65</v>
      </c>
      <c r="X22" s="69" t="s">
        <v>465</v>
      </c>
      <c r="Y22" s="8"/>
    </row>
    <row r="23" spans="2:25" ht="73.5" customHeight="1" x14ac:dyDescent="0.25">
      <c r="B23" s="97"/>
      <c r="C23" s="116"/>
      <c r="D23" s="106" t="s">
        <v>246</v>
      </c>
      <c r="E23" s="106"/>
      <c r="F23" s="106"/>
      <c r="G23" s="106"/>
      <c r="H23" s="72" t="s">
        <v>476</v>
      </c>
      <c r="I23" s="72" t="s">
        <v>259</v>
      </c>
      <c r="J23" s="73" t="s">
        <v>52</v>
      </c>
      <c r="K23" s="74" t="s">
        <v>23</v>
      </c>
      <c r="L23" s="74" t="s">
        <v>15</v>
      </c>
      <c r="M23" s="73" t="s">
        <v>57</v>
      </c>
      <c r="N23" s="73" t="s">
        <v>58</v>
      </c>
      <c r="O23" s="73" t="s">
        <v>59</v>
      </c>
      <c r="P23" s="73" t="s">
        <v>60</v>
      </c>
      <c r="Q23" s="73" t="s">
        <v>328</v>
      </c>
      <c r="R23" s="73" t="s">
        <v>62</v>
      </c>
      <c r="S23" s="73" t="s">
        <v>63</v>
      </c>
      <c r="T23" s="48">
        <v>-31250</v>
      </c>
      <c r="U23" s="73" t="s">
        <v>64</v>
      </c>
      <c r="V23" s="73" t="s">
        <v>12</v>
      </c>
      <c r="W23" s="71" t="s">
        <v>65</v>
      </c>
      <c r="X23" s="69" t="s">
        <v>478</v>
      </c>
      <c r="Y23" s="8"/>
    </row>
    <row r="24" spans="2:25" ht="66.75" customHeight="1" x14ac:dyDescent="0.25">
      <c r="B24" s="97"/>
      <c r="C24" s="116"/>
      <c r="D24" s="106" t="s">
        <v>246</v>
      </c>
      <c r="E24" s="106"/>
      <c r="F24" s="106"/>
      <c r="G24" s="106"/>
      <c r="H24" s="81" t="s">
        <v>278</v>
      </c>
      <c r="I24" s="72" t="s">
        <v>259</v>
      </c>
      <c r="J24" s="68" t="s">
        <v>52</v>
      </c>
      <c r="K24" s="68" t="s">
        <v>23</v>
      </c>
      <c r="L24" s="69" t="s">
        <v>15</v>
      </c>
      <c r="M24" s="68" t="s">
        <v>57</v>
      </c>
      <c r="N24" s="69" t="s">
        <v>58</v>
      </c>
      <c r="O24" s="69" t="s">
        <v>59</v>
      </c>
      <c r="P24" s="69" t="s">
        <v>60</v>
      </c>
      <c r="Q24" s="69" t="s">
        <v>328</v>
      </c>
      <c r="R24" s="69" t="s">
        <v>62</v>
      </c>
      <c r="S24" s="69" t="s">
        <v>63</v>
      </c>
      <c r="T24" s="70">
        <v>-31250</v>
      </c>
      <c r="U24" s="68" t="s">
        <v>76</v>
      </c>
      <c r="V24" s="68" t="s">
        <v>12</v>
      </c>
      <c r="W24" s="71" t="s">
        <v>65</v>
      </c>
      <c r="X24" s="69" t="s">
        <v>477</v>
      </c>
      <c r="Y24" s="8"/>
    </row>
    <row r="25" spans="2:25" ht="71.25" customHeight="1" x14ac:dyDescent="0.25">
      <c r="B25" s="97"/>
      <c r="C25" s="116"/>
      <c r="D25" s="106" t="s">
        <v>246</v>
      </c>
      <c r="E25" s="106"/>
      <c r="F25" s="106"/>
      <c r="G25" s="106"/>
      <c r="H25" s="83"/>
      <c r="I25" s="72" t="s">
        <v>279</v>
      </c>
      <c r="J25" s="68" t="s">
        <v>52</v>
      </c>
      <c r="K25" s="68" t="s">
        <v>23</v>
      </c>
      <c r="L25" s="69" t="s">
        <v>15</v>
      </c>
      <c r="M25" s="68" t="s">
        <v>57</v>
      </c>
      <c r="N25" s="69" t="s">
        <v>58</v>
      </c>
      <c r="O25" s="69" t="s">
        <v>59</v>
      </c>
      <c r="P25" s="69" t="s">
        <v>60</v>
      </c>
      <c r="Q25" s="69" t="s">
        <v>328</v>
      </c>
      <c r="R25" s="69" t="s">
        <v>62</v>
      </c>
      <c r="S25" s="69" t="s">
        <v>63</v>
      </c>
      <c r="T25" s="70">
        <v>-31250</v>
      </c>
      <c r="U25" s="68" t="s">
        <v>76</v>
      </c>
      <c r="V25" s="68" t="s">
        <v>12</v>
      </c>
      <c r="W25" s="71" t="s">
        <v>65</v>
      </c>
      <c r="X25" s="69" t="s">
        <v>477</v>
      </c>
      <c r="Y25" s="8"/>
    </row>
    <row r="26" spans="2:25" ht="152.25" customHeight="1" x14ac:dyDescent="0.25">
      <c r="B26" s="97"/>
      <c r="C26" s="116"/>
      <c r="D26" s="106" t="s">
        <v>246</v>
      </c>
      <c r="E26" s="106"/>
      <c r="F26" s="106"/>
      <c r="G26" s="106"/>
      <c r="H26" s="72" t="s">
        <v>271</v>
      </c>
      <c r="I26" s="72" t="s">
        <v>268</v>
      </c>
      <c r="J26" s="73" t="s">
        <v>52</v>
      </c>
      <c r="K26" s="74" t="s">
        <v>21</v>
      </c>
      <c r="L26" s="74" t="s">
        <v>15</v>
      </c>
      <c r="M26" s="74" t="s">
        <v>57</v>
      </c>
      <c r="N26" s="74" t="s">
        <v>157</v>
      </c>
      <c r="O26" s="74" t="s">
        <v>59</v>
      </c>
      <c r="P26" s="74" t="s">
        <v>84</v>
      </c>
      <c r="Q26" s="74" t="s">
        <v>328</v>
      </c>
      <c r="R26" s="74" t="s">
        <v>75</v>
      </c>
      <c r="S26" s="74" t="s">
        <v>63</v>
      </c>
      <c r="T26" s="48">
        <v>-25000</v>
      </c>
      <c r="U26" s="73" t="s">
        <v>158</v>
      </c>
      <c r="V26" s="73" t="s">
        <v>12</v>
      </c>
      <c r="W26" s="71" t="s">
        <v>77</v>
      </c>
      <c r="X26" s="69" t="s">
        <v>466</v>
      </c>
      <c r="Y26" s="8"/>
    </row>
    <row r="27" spans="2:25" ht="231.75" customHeight="1" x14ac:dyDescent="0.25">
      <c r="B27" s="97"/>
      <c r="C27" s="114"/>
      <c r="D27" s="106" t="s">
        <v>246</v>
      </c>
      <c r="E27" s="106"/>
      <c r="F27" s="106"/>
      <c r="G27" s="106"/>
      <c r="H27" s="72" t="s">
        <v>272</v>
      </c>
      <c r="I27" s="72" t="s">
        <v>268</v>
      </c>
      <c r="J27" s="73" t="s">
        <v>52</v>
      </c>
      <c r="K27" s="74" t="s">
        <v>21</v>
      </c>
      <c r="L27" s="74" t="s">
        <v>15</v>
      </c>
      <c r="M27" s="74" t="s">
        <v>57</v>
      </c>
      <c r="N27" s="74" t="s">
        <v>157</v>
      </c>
      <c r="O27" s="74" t="s">
        <v>150</v>
      </c>
      <c r="P27" s="74" t="s">
        <v>328</v>
      </c>
      <c r="Q27" s="73" t="s">
        <v>328</v>
      </c>
      <c r="R27" s="68" t="s">
        <v>62</v>
      </c>
      <c r="S27" s="74" t="s">
        <v>63</v>
      </c>
      <c r="T27" s="70">
        <f>-10*5*10*5*5*10</f>
        <v>-125000</v>
      </c>
      <c r="U27" s="68" t="s">
        <v>438</v>
      </c>
      <c r="V27" s="73" t="s">
        <v>12</v>
      </c>
      <c r="W27" s="71" t="s">
        <v>65</v>
      </c>
      <c r="X27" s="69" t="s">
        <v>467</v>
      </c>
      <c r="Y27" s="8"/>
    </row>
    <row r="28" spans="2:25" ht="200.25" customHeight="1" x14ac:dyDescent="0.25">
      <c r="B28" s="97">
        <v>4</v>
      </c>
      <c r="C28" s="113" t="s">
        <v>378</v>
      </c>
      <c r="D28" s="106" t="s">
        <v>246</v>
      </c>
      <c r="E28" s="106" t="s">
        <v>481</v>
      </c>
      <c r="F28" s="106" t="s">
        <v>252</v>
      </c>
      <c r="G28" s="106" t="s">
        <v>442</v>
      </c>
      <c r="H28" s="72" t="s">
        <v>276</v>
      </c>
      <c r="I28" s="72" t="s">
        <v>268</v>
      </c>
      <c r="J28" s="73" t="s">
        <v>52</v>
      </c>
      <c r="K28" s="74" t="s">
        <v>23</v>
      </c>
      <c r="L28" s="74" t="s">
        <v>15</v>
      </c>
      <c r="M28" s="74" t="s">
        <v>57</v>
      </c>
      <c r="N28" s="74" t="s">
        <v>58</v>
      </c>
      <c r="O28" s="74" t="s">
        <v>59</v>
      </c>
      <c r="P28" s="74" t="s">
        <v>60</v>
      </c>
      <c r="Q28" s="74" t="s">
        <v>328</v>
      </c>
      <c r="R28" s="74" t="s">
        <v>62</v>
      </c>
      <c r="S28" s="74" t="s">
        <v>63</v>
      </c>
      <c r="T28" s="48">
        <v>-31250</v>
      </c>
      <c r="U28" s="73" t="s">
        <v>64</v>
      </c>
      <c r="V28" s="73" t="s">
        <v>12</v>
      </c>
      <c r="W28" s="71" t="s">
        <v>65</v>
      </c>
      <c r="X28" s="69" t="s">
        <v>465</v>
      </c>
      <c r="Y28" s="8"/>
    </row>
    <row r="29" spans="2:25" ht="72.75" customHeight="1" x14ac:dyDescent="0.25">
      <c r="B29" s="97"/>
      <c r="C29" s="116"/>
      <c r="D29" s="106" t="s">
        <v>246</v>
      </c>
      <c r="E29" s="106"/>
      <c r="F29" s="106"/>
      <c r="G29" s="106"/>
      <c r="H29" s="72" t="s">
        <v>476</v>
      </c>
      <c r="I29" s="72" t="s">
        <v>259</v>
      </c>
      <c r="J29" s="73" t="s">
        <v>52</v>
      </c>
      <c r="K29" s="74" t="s">
        <v>23</v>
      </c>
      <c r="L29" s="74" t="s">
        <v>15</v>
      </c>
      <c r="M29" s="73" t="s">
        <v>57</v>
      </c>
      <c r="N29" s="73" t="s">
        <v>58</v>
      </c>
      <c r="O29" s="73" t="s">
        <v>59</v>
      </c>
      <c r="P29" s="73" t="s">
        <v>60</v>
      </c>
      <c r="Q29" s="73" t="s">
        <v>328</v>
      </c>
      <c r="R29" s="73" t="s">
        <v>62</v>
      </c>
      <c r="S29" s="73" t="s">
        <v>63</v>
      </c>
      <c r="T29" s="48">
        <v>-31250</v>
      </c>
      <c r="U29" s="73" t="s">
        <v>64</v>
      </c>
      <c r="V29" s="73" t="s">
        <v>12</v>
      </c>
      <c r="W29" s="71" t="s">
        <v>65</v>
      </c>
      <c r="X29" s="69" t="s">
        <v>478</v>
      </c>
      <c r="Y29" s="8"/>
    </row>
    <row r="30" spans="2:25" ht="78" customHeight="1" x14ac:dyDescent="0.25">
      <c r="B30" s="97"/>
      <c r="C30" s="116"/>
      <c r="D30" s="106" t="s">
        <v>246</v>
      </c>
      <c r="E30" s="106"/>
      <c r="F30" s="106"/>
      <c r="G30" s="106"/>
      <c r="H30" s="106" t="s">
        <v>278</v>
      </c>
      <c r="I30" s="72" t="s">
        <v>259</v>
      </c>
      <c r="J30" s="68" t="s">
        <v>52</v>
      </c>
      <c r="K30" s="68" t="s">
        <v>23</v>
      </c>
      <c r="L30" s="69" t="s">
        <v>15</v>
      </c>
      <c r="M30" s="68" t="s">
        <v>57</v>
      </c>
      <c r="N30" s="69" t="s">
        <v>58</v>
      </c>
      <c r="O30" s="69" t="s">
        <v>59</v>
      </c>
      <c r="P30" s="69" t="s">
        <v>60</v>
      </c>
      <c r="Q30" s="69" t="s">
        <v>328</v>
      </c>
      <c r="R30" s="69" t="s">
        <v>62</v>
      </c>
      <c r="S30" s="69" t="s">
        <v>63</v>
      </c>
      <c r="T30" s="70">
        <v>-31250</v>
      </c>
      <c r="U30" s="68" t="s">
        <v>76</v>
      </c>
      <c r="V30" s="68" t="s">
        <v>12</v>
      </c>
      <c r="W30" s="71" t="s">
        <v>65</v>
      </c>
      <c r="X30" s="69" t="s">
        <v>479</v>
      </c>
      <c r="Y30" s="8"/>
    </row>
    <row r="31" spans="2:25" ht="75.75" customHeight="1" x14ac:dyDescent="0.25">
      <c r="B31" s="97"/>
      <c r="C31" s="116"/>
      <c r="D31" s="106" t="s">
        <v>246</v>
      </c>
      <c r="E31" s="106"/>
      <c r="F31" s="106"/>
      <c r="G31" s="106"/>
      <c r="H31" s="106"/>
      <c r="I31" s="72" t="s">
        <v>279</v>
      </c>
      <c r="J31" s="68" t="s">
        <v>52</v>
      </c>
      <c r="K31" s="68" t="s">
        <v>23</v>
      </c>
      <c r="L31" s="69" t="s">
        <v>15</v>
      </c>
      <c r="M31" s="68" t="s">
        <v>57</v>
      </c>
      <c r="N31" s="69" t="s">
        <v>58</v>
      </c>
      <c r="O31" s="69" t="s">
        <v>59</v>
      </c>
      <c r="P31" s="69" t="s">
        <v>60</v>
      </c>
      <c r="Q31" s="69" t="s">
        <v>328</v>
      </c>
      <c r="R31" s="69" t="s">
        <v>62</v>
      </c>
      <c r="S31" s="69" t="s">
        <v>63</v>
      </c>
      <c r="T31" s="70">
        <v>-31250</v>
      </c>
      <c r="U31" s="68" t="s">
        <v>76</v>
      </c>
      <c r="V31" s="68" t="s">
        <v>12</v>
      </c>
      <c r="W31" s="71" t="s">
        <v>65</v>
      </c>
      <c r="X31" s="69" t="s">
        <v>479</v>
      </c>
      <c r="Y31" s="8"/>
    </row>
    <row r="32" spans="2:25" ht="152.25" customHeight="1" x14ac:dyDescent="0.25">
      <c r="B32" s="97"/>
      <c r="C32" s="116"/>
      <c r="D32" s="106" t="s">
        <v>246</v>
      </c>
      <c r="E32" s="106"/>
      <c r="F32" s="106"/>
      <c r="G32" s="106"/>
      <c r="H32" s="72" t="s">
        <v>271</v>
      </c>
      <c r="I32" s="72" t="s">
        <v>268</v>
      </c>
      <c r="J32" s="73" t="s">
        <v>52</v>
      </c>
      <c r="K32" s="74" t="s">
        <v>21</v>
      </c>
      <c r="L32" s="74" t="s">
        <v>15</v>
      </c>
      <c r="M32" s="74" t="s">
        <v>57</v>
      </c>
      <c r="N32" s="74" t="s">
        <v>157</v>
      </c>
      <c r="O32" s="74" t="s">
        <v>59</v>
      </c>
      <c r="P32" s="74" t="s">
        <v>84</v>
      </c>
      <c r="Q32" s="74" t="s">
        <v>328</v>
      </c>
      <c r="R32" s="74" t="s">
        <v>62</v>
      </c>
      <c r="S32" s="74" t="s">
        <v>63</v>
      </c>
      <c r="T32" s="48">
        <f>-10*5*10*5*5*10</f>
        <v>-125000</v>
      </c>
      <c r="U32" s="73" t="s">
        <v>158</v>
      </c>
      <c r="V32" s="73" t="s">
        <v>12</v>
      </c>
      <c r="W32" s="71" t="s">
        <v>65</v>
      </c>
      <c r="X32" s="69" t="s">
        <v>466</v>
      </c>
      <c r="Y32" s="8"/>
    </row>
    <row r="33" spans="2:25" ht="231.75" customHeight="1" x14ac:dyDescent="0.25">
      <c r="B33" s="97"/>
      <c r="C33" s="116"/>
      <c r="D33" s="106" t="s">
        <v>246</v>
      </c>
      <c r="E33" s="106"/>
      <c r="F33" s="106"/>
      <c r="G33" s="106"/>
      <c r="H33" s="72" t="s">
        <v>272</v>
      </c>
      <c r="I33" s="72" t="s">
        <v>268</v>
      </c>
      <c r="J33" s="73" t="s">
        <v>52</v>
      </c>
      <c r="K33" s="74" t="s">
        <v>82</v>
      </c>
      <c r="L33" s="74" t="s">
        <v>15</v>
      </c>
      <c r="M33" s="74" t="s">
        <v>57</v>
      </c>
      <c r="N33" s="74" t="s">
        <v>157</v>
      </c>
      <c r="O33" s="74" t="s">
        <v>150</v>
      </c>
      <c r="P33" s="74" t="s">
        <v>328</v>
      </c>
      <c r="Q33" s="73" t="s">
        <v>328</v>
      </c>
      <c r="R33" s="68" t="s">
        <v>62</v>
      </c>
      <c r="S33" s="74" t="s">
        <v>63</v>
      </c>
      <c r="T33" s="70">
        <f>-10*5*10*5*5*10</f>
        <v>-125000</v>
      </c>
      <c r="U33" s="68" t="s">
        <v>438</v>
      </c>
      <c r="V33" s="73" t="s">
        <v>12</v>
      </c>
      <c r="W33" s="71" t="s">
        <v>65</v>
      </c>
      <c r="X33" s="69" t="s">
        <v>467</v>
      </c>
      <c r="Y33" s="8"/>
    </row>
    <row r="34" spans="2:25" ht="213" customHeight="1" x14ac:dyDescent="0.25">
      <c r="B34" s="97"/>
      <c r="C34" s="116"/>
      <c r="D34" s="106" t="s">
        <v>246</v>
      </c>
      <c r="E34" s="106"/>
      <c r="F34" s="106"/>
      <c r="G34" s="106"/>
      <c r="H34" s="72" t="s">
        <v>258</v>
      </c>
      <c r="I34" s="72" t="s">
        <v>259</v>
      </c>
      <c r="J34" s="73" t="s">
        <v>52</v>
      </c>
      <c r="K34" s="74" t="s">
        <v>23</v>
      </c>
      <c r="L34" s="74" t="s">
        <v>15</v>
      </c>
      <c r="M34" s="74" t="s">
        <v>57</v>
      </c>
      <c r="N34" s="74" t="s">
        <v>58</v>
      </c>
      <c r="O34" s="74" t="s">
        <v>59</v>
      </c>
      <c r="P34" s="74" t="s">
        <v>60</v>
      </c>
      <c r="Q34" s="74" t="s">
        <v>328</v>
      </c>
      <c r="R34" s="74" t="s">
        <v>62</v>
      </c>
      <c r="S34" s="74" t="s">
        <v>63</v>
      </c>
      <c r="T34" s="48">
        <v>-31250</v>
      </c>
      <c r="U34" s="73" t="s">
        <v>85</v>
      </c>
      <c r="V34" s="73" t="s">
        <v>12</v>
      </c>
      <c r="W34" s="71" t="s">
        <v>65</v>
      </c>
      <c r="X34" s="69" t="s">
        <v>468</v>
      </c>
      <c r="Y34" s="8"/>
    </row>
    <row r="35" spans="2:25" ht="165" customHeight="1" x14ac:dyDescent="0.25">
      <c r="B35" s="97"/>
      <c r="C35" s="114"/>
      <c r="D35" s="106" t="s">
        <v>246</v>
      </c>
      <c r="E35" s="106"/>
      <c r="F35" s="106"/>
      <c r="G35" s="106"/>
      <c r="H35" s="72" t="s">
        <v>273</v>
      </c>
      <c r="I35" s="72" t="s">
        <v>274</v>
      </c>
      <c r="J35" s="73" t="s">
        <v>52</v>
      </c>
      <c r="K35" s="74" t="s">
        <v>21</v>
      </c>
      <c r="L35" s="74" t="s">
        <v>15</v>
      </c>
      <c r="M35" s="74" t="s">
        <v>57</v>
      </c>
      <c r="N35" s="74" t="s">
        <v>157</v>
      </c>
      <c r="O35" s="74" t="s">
        <v>150</v>
      </c>
      <c r="P35" s="74" t="s">
        <v>84</v>
      </c>
      <c r="Q35" s="74" t="s">
        <v>328</v>
      </c>
      <c r="R35" s="74" t="s">
        <v>62</v>
      </c>
      <c r="S35" s="74" t="s">
        <v>63</v>
      </c>
      <c r="T35" s="48">
        <f>-10*10*10*5*5*10</f>
        <v>-250000</v>
      </c>
      <c r="U35" s="73" t="s">
        <v>179</v>
      </c>
      <c r="V35" s="73" t="s">
        <v>12</v>
      </c>
      <c r="W35" s="71" t="s">
        <v>65</v>
      </c>
      <c r="X35" s="69" t="s">
        <v>469</v>
      </c>
      <c r="Y35" s="8"/>
    </row>
    <row r="36" spans="2:25" ht="63" customHeight="1" x14ac:dyDescent="0.25">
      <c r="B36" s="97">
        <v>5</v>
      </c>
      <c r="C36" s="113" t="s">
        <v>99</v>
      </c>
      <c r="D36" s="106" t="s">
        <v>246</v>
      </c>
      <c r="E36" s="106" t="s">
        <v>482</v>
      </c>
      <c r="F36" s="106" t="s">
        <v>253</v>
      </c>
      <c r="G36" s="106" t="s">
        <v>283</v>
      </c>
      <c r="H36" s="72" t="s">
        <v>284</v>
      </c>
      <c r="I36" s="72" t="s">
        <v>259</v>
      </c>
      <c r="J36" s="73" t="s">
        <v>92</v>
      </c>
      <c r="K36" s="73" t="s">
        <v>23</v>
      </c>
      <c r="L36" s="74" t="s">
        <v>15</v>
      </c>
      <c r="M36" s="73" t="s">
        <v>57</v>
      </c>
      <c r="N36" s="73" t="s">
        <v>58</v>
      </c>
      <c r="O36" s="73" t="s">
        <v>83</v>
      </c>
      <c r="P36" s="73" t="s">
        <v>60</v>
      </c>
      <c r="Q36" s="73" t="s">
        <v>328</v>
      </c>
      <c r="R36" s="73" t="s">
        <v>62</v>
      </c>
      <c r="S36" s="73" t="s">
        <v>63</v>
      </c>
      <c r="T36" s="48">
        <v>-6250</v>
      </c>
      <c r="U36" s="73" t="s">
        <v>103</v>
      </c>
      <c r="V36" s="73" t="s">
        <v>12</v>
      </c>
      <c r="W36" s="71" t="s">
        <v>77</v>
      </c>
      <c r="X36" s="74" t="s">
        <v>411</v>
      </c>
      <c r="Y36" s="8"/>
    </row>
    <row r="37" spans="2:25" ht="115.5" customHeight="1" x14ac:dyDescent="0.25">
      <c r="B37" s="115"/>
      <c r="C37" s="116"/>
      <c r="D37" s="118"/>
      <c r="E37" s="118"/>
      <c r="F37" s="118"/>
      <c r="G37" s="118"/>
      <c r="H37" s="72" t="s">
        <v>271</v>
      </c>
      <c r="I37" s="72" t="s">
        <v>268</v>
      </c>
      <c r="J37" s="73" t="s">
        <v>52</v>
      </c>
      <c r="K37" s="74" t="s">
        <v>21</v>
      </c>
      <c r="L37" s="74" t="s">
        <v>15</v>
      </c>
      <c r="M37" s="74" t="s">
        <v>57</v>
      </c>
      <c r="N37" s="74" t="s">
        <v>157</v>
      </c>
      <c r="O37" s="74" t="s">
        <v>59</v>
      </c>
      <c r="P37" s="74" t="s">
        <v>84</v>
      </c>
      <c r="Q37" s="74" t="s">
        <v>328</v>
      </c>
      <c r="R37" s="74" t="s">
        <v>75</v>
      </c>
      <c r="S37" s="74" t="s">
        <v>63</v>
      </c>
      <c r="T37" s="48">
        <v>-25000</v>
      </c>
      <c r="U37" s="73" t="s">
        <v>158</v>
      </c>
      <c r="V37" s="73" t="s">
        <v>12</v>
      </c>
      <c r="W37" s="71" t="s">
        <v>77</v>
      </c>
      <c r="X37" s="69" t="s">
        <v>466</v>
      </c>
      <c r="Y37" s="8"/>
    </row>
    <row r="38" spans="2:25" ht="231.75" customHeight="1" x14ac:dyDescent="0.25">
      <c r="B38" s="97"/>
      <c r="C38" s="114"/>
      <c r="D38" s="106" t="s">
        <v>246</v>
      </c>
      <c r="E38" s="106"/>
      <c r="F38" s="106"/>
      <c r="G38" s="106"/>
      <c r="H38" s="72" t="s">
        <v>272</v>
      </c>
      <c r="I38" s="72" t="s">
        <v>268</v>
      </c>
      <c r="J38" s="73" t="s">
        <v>92</v>
      </c>
      <c r="K38" s="74" t="s">
        <v>82</v>
      </c>
      <c r="L38" s="74" t="s">
        <v>15</v>
      </c>
      <c r="M38" s="74" t="s">
        <v>57</v>
      </c>
      <c r="N38" s="74" t="s">
        <v>157</v>
      </c>
      <c r="O38" s="74" t="s">
        <v>150</v>
      </c>
      <c r="P38" s="74" t="s">
        <v>328</v>
      </c>
      <c r="Q38" s="73" t="s">
        <v>328</v>
      </c>
      <c r="R38" s="74" t="s">
        <v>75</v>
      </c>
      <c r="S38" s="74" t="s">
        <v>63</v>
      </c>
      <c r="T38" s="70">
        <v>-25000</v>
      </c>
      <c r="U38" s="68" t="s">
        <v>438</v>
      </c>
      <c r="V38" s="73" t="s">
        <v>12</v>
      </c>
      <c r="W38" s="71" t="s">
        <v>77</v>
      </c>
      <c r="X38" s="69" t="s">
        <v>467</v>
      </c>
      <c r="Y38" s="8"/>
    </row>
    <row r="39" spans="2:25" ht="60.75" customHeight="1" x14ac:dyDescent="0.25">
      <c r="B39" s="97">
        <v>6</v>
      </c>
      <c r="C39" s="113" t="s">
        <v>370</v>
      </c>
      <c r="D39" s="106" t="s">
        <v>246</v>
      </c>
      <c r="E39" s="106" t="s">
        <v>483</v>
      </c>
      <c r="F39" s="106" t="s">
        <v>254</v>
      </c>
      <c r="G39" s="106" t="s">
        <v>484</v>
      </c>
      <c r="H39" s="106" t="s">
        <v>267</v>
      </c>
      <c r="I39" s="72" t="s">
        <v>265</v>
      </c>
      <c r="J39" s="73" t="s">
        <v>52</v>
      </c>
      <c r="K39" s="73" t="s">
        <v>17</v>
      </c>
      <c r="L39" s="74" t="s">
        <v>15</v>
      </c>
      <c r="M39" s="73" t="s">
        <v>57</v>
      </c>
      <c r="N39" s="73" t="s">
        <v>58</v>
      </c>
      <c r="O39" s="73" t="s">
        <v>83</v>
      </c>
      <c r="P39" s="73" t="s">
        <v>84</v>
      </c>
      <c r="Q39" s="73" t="s">
        <v>328</v>
      </c>
      <c r="R39" s="73" t="s">
        <v>62</v>
      </c>
      <c r="S39" s="73" t="s">
        <v>63</v>
      </c>
      <c r="T39" s="48">
        <v>-12500</v>
      </c>
      <c r="U39" s="73" t="s">
        <v>485</v>
      </c>
      <c r="V39" s="73" t="s">
        <v>12</v>
      </c>
      <c r="W39" s="71" t="s">
        <v>77</v>
      </c>
      <c r="X39" s="74" t="s">
        <v>18</v>
      </c>
      <c r="Y39" s="8"/>
    </row>
    <row r="40" spans="2:25" ht="58.5" customHeight="1" x14ac:dyDescent="0.25">
      <c r="B40" s="97"/>
      <c r="C40" s="116"/>
      <c r="D40" s="106" t="s">
        <v>246</v>
      </c>
      <c r="E40" s="106"/>
      <c r="F40" s="106"/>
      <c r="G40" s="106"/>
      <c r="H40" s="106"/>
      <c r="I40" s="72" t="s">
        <v>268</v>
      </c>
      <c r="J40" s="73" t="s">
        <v>52</v>
      </c>
      <c r="K40" s="74" t="s">
        <v>82</v>
      </c>
      <c r="L40" s="74" t="s">
        <v>15</v>
      </c>
      <c r="M40" s="73" t="s">
        <v>57</v>
      </c>
      <c r="N40" s="73" t="s">
        <v>58</v>
      </c>
      <c r="O40" s="73" t="s">
        <v>83</v>
      </c>
      <c r="P40" s="73" t="s">
        <v>84</v>
      </c>
      <c r="Q40" s="73" t="s">
        <v>328</v>
      </c>
      <c r="R40" s="73" t="s">
        <v>62</v>
      </c>
      <c r="S40" s="73" t="s">
        <v>63</v>
      </c>
      <c r="T40" s="48">
        <v>-12500</v>
      </c>
      <c r="U40" s="73" t="s">
        <v>485</v>
      </c>
      <c r="V40" s="73" t="s">
        <v>12</v>
      </c>
      <c r="W40" s="71" t="s">
        <v>77</v>
      </c>
      <c r="X40" s="74" t="s">
        <v>18</v>
      </c>
      <c r="Y40" s="8"/>
    </row>
    <row r="41" spans="2:25" ht="57" customHeight="1" x14ac:dyDescent="0.25">
      <c r="B41" s="97"/>
      <c r="C41" s="114"/>
      <c r="D41" s="106" t="s">
        <v>246</v>
      </c>
      <c r="E41" s="106"/>
      <c r="F41" s="106"/>
      <c r="G41" s="106"/>
      <c r="H41" s="72" t="s">
        <v>266</v>
      </c>
      <c r="I41" s="72" t="s">
        <v>265</v>
      </c>
      <c r="J41" s="73" t="s">
        <v>52</v>
      </c>
      <c r="K41" s="73" t="s">
        <v>17</v>
      </c>
      <c r="L41" s="74" t="s">
        <v>15</v>
      </c>
      <c r="M41" s="73" t="s">
        <v>57</v>
      </c>
      <c r="N41" s="73" t="s">
        <v>58</v>
      </c>
      <c r="O41" s="73" t="s">
        <v>83</v>
      </c>
      <c r="P41" s="73" t="s">
        <v>84</v>
      </c>
      <c r="Q41" s="73" t="s">
        <v>328</v>
      </c>
      <c r="R41" s="73" t="s">
        <v>62</v>
      </c>
      <c r="S41" s="73" t="s">
        <v>63</v>
      </c>
      <c r="T41" s="48">
        <v>-12500</v>
      </c>
      <c r="U41" s="73" t="s">
        <v>485</v>
      </c>
      <c r="V41" s="73" t="s">
        <v>12</v>
      </c>
      <c r="W41" s="71" t="s">
        <v>77</v>
      </c>
      <c r="X41" s="74" t="s">
        <v>18</v>
      </c>
      <c r="Y41" s="8"/>
    </row>
    <row r="42" spans="2:25" ht="56.25" customHeight="1" x14ac:dyDescent="0.25">
      <c r="B42" s="97">
        <v>7</v>
      </c>
      <c r="C42" s="113" t="s">
        <v>99</v>
      </c>
      <c r="D42" s="106" t="s">
        <v>301</v>
      </c>
      <c r="E42" s="106" t="s">
        <v>143</v>
      </c>
      <c r="F42" s="106" t="s">
        <v>254</v>
      </c>
      <c r="G42" s="72" t="s">
        <v>285</v>
      </c>
      <c r="H42" s="72" t="s">
        <v>258</v>
      </c>
      <c r="I42" s="72" t="s">
        <v>259</v>
      </c>
      <c r="J42" s="73" t="s">
        <v>92</v>
      </c>
      <c r="K42" s="73" t="s">
        <v>23</v>
      </c>
      <c r="L42" s="74" t="s">
        <v>15</v>
      </c>
      <c r="M42" s="73" t="s">
        <v>57</v>
      </c>
      <c r="N42" s="73" t="s">
        <v>58</v>
      </c>
      <c r="O42" s="73" t="s">
        <v>59</v>
      </c>
      <c r="P42" s="73" t="s">
        <v>60</v>
      </c>
      <c r="Q42" s="73" t="s">
        <v>108</v>
      </c>
      <c r="R42" s="73" t="s">
        <v>62</v>
      </c>
      <c r="S42" s="73" t="s">
        <v>63</v>
      </c>
      <c r="T42" s="48">
        <v>-6250</v>
      </c>
      <c r="U42" s="73" t="s">
        <v>318</v>
      </c>
      <c r="V42" s="73" t="s">
        <v>12</v>
      </c>
      <c r="W42" s="71" t="s">
        <v>77</v>
      </c>
      <c r="X42" s="74" t="s">
        <v>486</v>
      </c>
      <c r="Y42" s="8"/>
    </row>
    <row r="43" spans="2:25" ht="60.75" customHeight="1" x14ac:dyDescent="0.25">
      <c r="B43" s="97"/>
      <c r="C43" s="116"/>
      <c r="D43" s="106" t="s">
        <v>246</v>
      </c>
      <c r="E43" s="106"/>
      <c r="F43" s="106"/>
      <c r="G43" s="106" t="s">
        <v>288</v>
      </c>
      <c r="H43" s="72" t="s">
        <v>287</v>
      </c>
      <c r="I43" s="72" t="s">
        <v>265</v>
      </c>
      <c r="J43" s="73" t="s">
        <v>92</v>
      </c>
      <c r="K43" s="73" t="s">
        <v>17</v>
      </c>
      <c r="L43" s="74" t="s">
        <v>15</v>
      </c>
      <c r="M43" s="73" t="s">
        <v>57</v>
      </c>
      <c r="N43" s="73" t="s">
        <v>58</v>
      </c>
      <c r="O43" s="73" t="s">
        <v>83</v>
      </c>
      <c r="P43" s="73" t="s">
        <v>84</v>
      </c>
      <c r="Q43" s="73" t="s">
        <v>328</v>
      </c>
      <c r="R43" s="73" t="s">
        <v>62</v>
      </c>
      <c r="S43" s="73" t="s">
        <v>63</v>
      </c>
      <c r="T43" s="48">
        <v>-12500</v>
      </c>
      <c r="U43" s="73" t="s">
        <v>135</v>
      </c>
      <c r="V43" s="73" t="s">
        <v>12</v>
      </c>
      <c r="W43" s="71" t="s">
        <v>77</v>
      </c>
      <c r="X43" s="74" t="s">
        <v>487</v>
      </c>
      <c r="Y43" s="8"/>
    </row>
    <row r="44" spans="2:25" ht="90.75" customHeight="1" x14ac:dyDescent="0.25">
      <c r="B44" s="97"/>
      <c r="C44" s="116"/>
      <c r="D44" s="106" t="s">
        <v>246</v>
      </c>
      <c r="E44" s="106"/>
      <c r="F44" s="106"/>
      <c r="G44" s="106"/>
      <c r="H44" s="72" t="s">
        <v>454</v>
      </c>
      <c r="I44" s="72" t="s">
        <v>265</v>
      </c>
      <c r="J44" s="73" t="s">
        <v>92</v>
      </c>
      <c r="K44" s="73" t="s">
        <v>17</v>
      </c>
      <c r="L44" s="74" t="s">
        <v>464</v>
      </c>
      <c r="M44" s="73" t="s">
        <v>57</v>
      </c>
      <c r="N44" s="73" t="s">
        <v>94</v>
      </c>
      <c r="O44" s="73" t="s">
        <v>59</v>
      </c>
      <c r="P44" s="73" t="s">
        <v>119</v>
      </c>
      <c r="Q44" s="73" t="s">
        <v>327</v>
      </c>
      <c r="R44" s="73" t="s">
        <v>62</v>
      </c>
      <c r="S44" s="73" t="s">
        <v>63</v>
      </c>
      <c r="T44" s="48">
        <v>-2500</v>
      </c>
      <c r="U44" s="73" t="s">
        <v>142</v>
      </c>
      <c r="V44" s="73" t="s">
        <v>12</v>
      </c>
      <c r="W44" s="71" t="s">
        <v>77</v>
      </c>
      <c r="X44" s="74" t="s">
        <v>15</v>
      </c>
      <c r="Y44" s="8"/>
    </row>
    <row r="45" spans="2:25" ht="87.75" customHeight="1" x14ac:dyDescent="0.25">
      <c r="B45" s="97"/>
      <c r="C45" s="114"/>
      <c r="D45" s="106" t="s">
        <v>246</v>
      </c>
      <c r="E45" s="106"/>
      <c r="F45" s="106"/>
      <c r="G45" s="106"/>
      <c r="H45" s="72" t="s">
        <v>381</v>
      </c>
      <c r="I45" s="72" t="s">
        <v>268</v>
      </c>
      <c r="J45" s="73" t="s">
        <v>92</v>
      </c>
      <c r="K45" s="74" t="s">
        <v>21</v>
      </c>
      <c r="L45" s="74" t="s">
        <v>15</v>
      </c>
      <c r="M45" s="73" t="s">
        <v>57</v>
      </c>
      <c r="N45" s="73" t="s">
        <v>94</v>
      </c>
      <c r="O45" s="73" t="s">
        <v>59</v>
      </c>
      <c r="P45" s="73" t="s">
        <v>119</v>
      </c>
      <c r="Q45" s="73" t="s">
        <v>327</v>
      </c>
      <c r="R45" s="73" t="s">
        <v>62</v>
      </c>
      <c r="S45" s="73" t="s">
        <v>120</v>
      </c>
      <c r="T45" s="48">
        <v>-250</v>
      </c>
      <c r="U45" s="73" t="s">
        <v>15</v>
      </c>
      <c r="V45" s="73" t="s">
        <v>12</v>
      </c>
      <c r="W45" s="71" t="s">
        <v>77</v>
      </c>
      <c r="X45" s="74" t="s">
        <v>15</v>
      </c>
      <c r="Y45" s="8"/>
    </row>
    <row r="46" spans="2:25" ht="94.5" customHeight="1" x14ac:dyDescent="0.25">
      <c r="B46" s="5">
        <v>8</v>
      </c>
      <c r="C46" s="78" t="s">
        <v>370</v>
      </c>
      <c r="D46" s="72" t="s">
        <v>246</v>
      </c>
      <c r="E46" s="72" t="s">
        <v>255</v>
      </c>
      <c r="F46" s="72" t="s">
        <v>252</v>
      </c>
      <c r="G46" s="72" t="s">
        <v>286</v>
      </c>
      <c r="H46" s="72" t="s">
        <v>267</v>
      </c>
      <c r="I46" s="72" t="s">
        <v>268</v>
      </c>
      <c r="J46" s="73" t="s">
        <v>92</v>
      </c>
      <c r="K46" s="74" t="s">
        <v>82</v>
      </c>
      <c r="L46" s="74" t="s">
        <v>15</v>
      </c>
      <c r="M46" s="73" t="s">
        <v>57</v>
      </c>
      <c r="N46" s="73" t="s">
        <v>58</v>
      </c>
      <c r="O46" s="73" t="s">
        <v>83</v>
      </c>
      <c r="P46" s="73" t="s">
        <v>84</v>
      </c>
      <c r="Q46" s="73" t="s">
        <v>328</v>
      </c>
      <c r="R46" s="73" t="s">
        <v>62</v>
      </c>
      <c r="S46" s="74" t="s">
        <v>513</v>
      </c>
      <c r="T46" s="48">
        <v>-1250</v>
      </c>
      <c r="U46" s="74" t="s">
        <v>15</v>
      </c>
      <c r="V46" s="74" t="s">
        <v>15</v>
      </c>
      <c r="W46" s="71" t="s">
        <v>77</v>
      </c>
      <c r="X46" s="76" t="s">
        <v>488</v>
      </c>
      <c r="Y46" s="8"/>
    </row>
    <row r="47" spans="2:25" ht="207.75" customHeight="1" x14ac:dyDescent="0.25">
      <c r="B47" s="5">
        <v>9</v>
      </c>
      <c r="C47" s="78" t="s">
        <v>365</v>
      </c>
      <c r="D47" s="72" t="s">
        <v>246</v>
      </c>
      <c r="E47" s="72" t="s">
        <v>308</v>
      </c>
      <c r="F47" s="72" t="s">
        <v>254</v>
      </c>
      <c r="G47" s="72" t="s">
        <v>309</v>
      </c>
      <c r="H47" s="72" t="s">
        <v>258</v>
      </c>
      <c r="I47" s="72" t="s">
        <v>259</v>
      </c>
      <c r="J47" s="73" t="s">
        <v>92</v>
      </c>
      <c r="K47" s="74" t="s">
        <v>23</v>
      </c>
      <c r="L47" s="74" t="s">
        <v>15</v>
      </c>
      <c r="M47" s="74" t="s">
        <v>57</v>
      </c>
      <c r="N47" s="74" t="s">
        <v>58</v>
      </c>
      <c r="O47" s="74" t="s">
        <v>59</v>
      </c>
      <c r="P47" s="74" t="s">
        <v>60</v>
      </c>
      <c r="Q47" s="74" t="s">
        <v>328</v>
      </c>
      <c r="R47" s="74" t="s">
        <v>62</v>
      </c>
      <c r="S47" s="74" t="s">
        <v>63</v>
      </c>
      <c r="T47" s="48">
        <v>-31250</v>
      </c>
      <c r="U47" s="73" t="s">
        <v>85</v>
      </c>
      <c r="V47" s="73" t="s">
        <v>12</v>
      </c>
      <c r="W47" s="71" t="s">
        <v>65</v>
      </c>
      <c r="X47" s="69" t="s">
        <v>468</v>
      </c>
      <c r="Y47" s="8"/>
    </row>
    <row r="48" spans="2:25" ht="207.75" customHeight="1" x14ac:dyDescent="0.25">
      <c r="B48" s="97">
        <v>10</v>
      </c>
      <c r="C48" s="113" t="s">
        <v>366</v>
      </c>
      <c r="D48" s="106" t="s">
        <v>246</v>
      </c>
      <c r="E48" s="106" t="s">
        <v>312</v>
      </c>
      <c r="F48" s="106" t="s">
        <v>253</v>
      </c>
      <c r="G48" s="106" t="s">
        <v>313</v>
      </c>
      <c r="H48" s="72" t="s">
        <v>258</v>
      </c>
      <c r="I48" s="72" t="s">
        <v>259</v>
      </c>
      <c r="J48" s="73" t="s">
        <v>52</v>
      </c>
      <c r="K48" s="74" t="s">
        <v>23</v>
      </c>
      <c r="L48" s="74" t="s">
        <v>15</v>
      </c>
      <c r="M48" s="74" t="s">
        <v>57</v>
      </c>
      <c r="N48" s="74" t="s">
        <v>58</v>
      </c>
      <c r="O48" s="74" t="s">
        <v>59</v>
      </c>
      <c r="P48" s="74" t="s">
        <v>60</v>
      </c>
      <c r="Q48" s="74" t="s">
        <v>328</v>
      </c>
      <c r="R48" s="74" t="s">
        <v>62</v>
      </c>
      <c r="S48" s="74" t="s">
        <v>63</v>
      </c>
      <c r="T48" s="48">
        <v>-31250</v>
      </c>
      <c r="U48" s="73" t="s">
        <v>85</v>
      </c>
      <c r="V48" s="73" t="s">
        <v>12</v>
      </c>
      <c r="W48" s="71" t="s">
        <v>65</v>
      </c>
      <c r="X48" s="69" t="s">
        <v>468</v>
      </c>
      <c r="Y48" s="8"/>
    </row>
    <row r="49" spans="2:25" ht="59.25" customHeight="1" x14ac:dyDescent="0.25">
      <c r="B49" s="97"/>
      <c r="C49" s="114"/>
      <c r="D49" s="106"/>
      <c r="E49" s="106"/>
      <c r="F49" s="106"/>
      <c r="G49" s="106"/>
      <c r="H49" s="72" t="s">
        <v>272</v>
      </c>
      <c r="I49" s="72" t="s">
        <v>268</v>
      </c>
      <c r="J49" s="73" t="s">
        <v>52</v>
      </c>
      <c r="K49" s="74" t="s">
        <v>82</v>
      </c>
      <c r="L49" s="74" t="s">
        <v>15</v>
      </c>
      <c r="M49" s="74" t="s">
        <v>57</v>
      </c>
      <c r="N49" s="74" t="s">
        <v>157</v>
      </c>
      <c r="O49" s="74" t="s">
        <v>150</v>
      </c>
      <c r="P49" s="74" t="s">
        <v>328</v>
      </c>
      <c r="Q49" s="73" t="s">
        <v>328</v>
      </c>
      <c r="R49" s="68" t="s">
        <v>62</v>
      </c>
      <c r="S49" s="74" t="s">
        <v>63</v>
      </c>
      <c r="T49" s="70">
        <f t="shared" ref="T49:T50" si="0">-10*5*10*5*5*10</f>
        <v>-125000</v>
      </c>
      <c r="U49" s="68" t="s">
        <v>438</v>
      </c>
      <c r="V49" s="73" t="s">
        <v>12</v>
      </c>
      <c r="W49" s="71" t="s">
        <v>65</v>
      </c>
      <c r="X49" s="69" t="s">
        <v>489</v>
      </c>
      <c r="Y49" s="8"/>
    </row>
    <row r="50" spans="2:25" ht="197.25" customHeight="1" x14ac:dyDescent="0.25">
      <c r="B50" s="97">
        <v>11</v>
      </c>
      <c r="C50" s="113" t="s">
        <v>366</v>
      </c>
      <c r="D50" s="106" t="s">
        <v>246</v>
      </c>
      <c r="E50" s="106" t="s">
        <v>314</v>
      </c>
      <c r="F50" s="106" t="s">
        <v>253</v>
      </c>
      <c r="G50" s="106" t="s">
        <v>315</v>
      </c>
      <c r="H50" s="72" t="s">
        <v>272</v>
      </c>
      <c r="I50" s="72" t="s">
        <v>268</v>
      </c>
      <c r="J50" s="73" t="s">
        <v>52</v>
      </c>
      <c r="K50" s="74" t="s">
        <v>82</v>
      </c>
      <c r="L50" s="74" t="s">
        <v>15</v>
      </c>
      <c r="M50" s="74" t="s">
        <v>57</v>
      </c>
      <c r="N50" s="74" t="s">
        <v>157</v>
      </c>
      <c r="O50" s="74" t="s">
        <v>150</v>
      </c>
      <c r="P50" s="74" t="s">
        <v>328</v>
      </c>
      <c r="Q50" s="73" t="s">
        <v>328</v>
      </c>
      <c r="R50" s="68" t="s">
        <v>62</v>
      </c>
      <c r="S50" s="74" t="s">
        <v>63</v>
      </c>
      <c r="T50" s="70">
        <f t="shared" si="0"/>
        <v>-125000</v>
      </c>
      <c r="U50" s="68" t="s">
        <v>438</v>
      </c>
      <c r="V50" s="73" t="s">
        <v>12</v>
      </c>
      <c r="W50" s="71" t="s">
        <v>65</v>
      </c>
      <c r="X50" s="69" t="s">
        <v>467</v>
      </c>
      <c r="Y50" s="8"/>
    </row>
    <row r="51" spans="2:25" ht="207.75" customHeight="1" x14ac:dyDescent="0.25">
      <c r="B51" s="97"/>
      <c r="C51" s="116"/>
      <c r="D51" s="106"/>
      <c r="E51" s="106"/>
      <c r="F51" s="106"/>
      <c r="G51" s="106"/>
      <c r="H51" s="72" t="s">
        <v>258</v>
      </c>
      <c r="I51" s="72" t="s">
        <v>259</v>
      </c>
      <c r="J51" s="73" t="s">
        <v>92</v>
      </c>
      <c r="K51" s="74" t="s">
        <v>23</v>
      </c>
      <c r="L51" s="74" t="s">
        <v>15</v>
      </c>
      <c r="M51" s="74" t="s">
        <v>57</v>
      </c>
      <c r="N51" s="74" t="s">
        <v>58</v>
      </c>
      <c r="O51" s="74" t="s">
        <v>59</v>
      </c>
      <c r="P51" s="74" t="s">
        <v>60</v>
      </c>
      <c r="Q51" s="74" t="s">
        <v>328</v>
      </c>
      <c r="R51" s="74" t="s">
        <v>62</v>
      </c>
      <c r="S51" s="74" t="s">
        <v>63</v>
      </c>
      <c r="T51" s="48">
        <v>-31250</v>
      </c>
      <c r="U51" s="73" t="s">
        <v>85</v>
      </c>
      <c r="V51" s="73" t="s">
        <v>12</v>
      </c>
      <c r="W51" s="71" t="s">
        <v>65</v>
      </c>
      <c r="X51" s="69" t="s">
        <v>468</v>
      </c>
      <c r="Y51" s="8"/>
    </row>
    <row r="52" spans="2:25" ht="93.75" customHeight="1" x14ac:dyDescent="0.25">
      <c r="B52" s="97"/>
      <c r="C52" s="116"/>
      <c r="D52" s="106"/>
      <c r="E52" s="106"/>
      <c r="F52" s="106"/>
      <c r="G52" s="106"/>
      <c r="H52" s="72" t="s">
        <v>476</v>
      </c>
      <c r="I52" s="72" t="s">
        <v>259</v>
      </c>
      <c r="J52" s="73" t="s">
        <v>52</v>
      </c>
      <c r="K52" s="74" t="s">
        <v>23</v>
      </c>
      <c r="L52" s="74" t="s">
        <v>15</v>
      </c>
      <c r="M52" s="73" t="s">
        <v>57</v>
      </c>
      <c r="N52" s="73" t="s">
        <v>58</v>
      </c>
      <c r="O52" s="73" t="s">
        <v>59</v>
      </c>
      <c r="P52" s="73" t="s">
        <v>60</v>
      </c>
      <c r="Q52" s="73" t="s">
        <v>328</v>
      </c>
      <c r="R52" s="73" t="s">
        <v>62</v>
      </c>
      <c r="S52" s="47" t="s">
        <v>63</v>
      </c>
      <c r="T52" s="48">
        <v>-31250</v>
      </c>
      <c r="U52" s="73" t="s">
        <v>64</v>
      </c>
      <c r="V52" s="73" t="s">
        <v>12</v>
      </c>
      <c r="W52" s="71" t="s">
        <v>65</v>
      </c>
      <c r="X52" s="74" t="s">
        <v>478</v>
      </c>
    </row>
    <row r="53" spans="2:25" ht="196.5" customHeight="1" x14ac:dyDescent="0.25">
      <c r="B53" s="97"/>
      <c r="C53" s="114"/>
      <c r="D53" s="106"/>
      <c r="E53" s="106"/>
      <c r="F53" s="106"/>
      <c r="G53" s="106"/>
      <c r="H53" s="72" t="s">
        <v>276</v>
      </c>
      <c r="I53" s="72" t="s">
        <v>268</v>
      </c>
      <c r="J53" s="73" t="s">
        <v>52</v>
      </c>
      <c r="K53" s="74" t="s">
        <v>23</v>
      </c>
      <c r="L53" s="74" t="s">
        <v>15</v>
      </c>
      <c r="M53" s="74" t="s">
        <v>57</v>
      </c>
      <c r="N53" s="74" t="s">
        <v>58</v>
      </c>
      <c r="O53" s="74" t="s">
        <v>59</v>
      </c>
      <c r="P53" s="74" t="s">
        <v>60</v>
      </c>
      <c r="Q53" s="74" t="s">
        <v>328</v>
      </c>
      <c r="R53" s="74" t="s">
        <v>62</v>
      </c>
      <c r="S53" s="74" t="s">
        <v>63</v>
      </c>
      <c r="T53" s="48">
        <v>-31250</v>
      </c>
      <c r="U53" s="73" t="s">
        <v>64</v>
      </c>
      <c r="V53" s="73" t="s">
        <v>12</v>
      </c>
      <c r="W53" s="71" t="s">
        <v>65</v>
      </c>
      <c r="X53" s="69" t="s">
        <v>465</v>
      </c>
      <c r="Y53" s="8"/>
    </row>
    <row r="54" spans="2:25" ht="109.5" customHeight="1" x14ac:dyDescent="0.25">
      <c r="B54" s="19">
        <v>12</v>
      </c>
      <c r="C54" s="78" t="s">
        <v>370</v>
      </c>
      <c r="D54" s="72" t="s">
        <v>246</v>
      </c>
      <c r="E54" s="72" t="s">
        <v>320</v>
      </c>
      <c r="F54" s="72" t="s">
        <v>254</v>
      </c>
      <c r="G54" s="72" t="s">
        <v>321</v>
      </c>
      <c r="H54" s="72" t="s">
        <v>322</v>
      </c>
      <c r="I54" s="72" t="s">
        <v>259</v>
      </c>
      <c r="J54" s="73" t="s">
        <v>92</v>
      </c>
      <c r="K54" s="74" t="s">
        <v>23</v>
      </c>
      <c r="L54" s="74" t="s">
        <v>15</v>
      </c>
      <c r="M54" s="73" t="s">
        <v>57</v>
      </c>
      <c r="N54" s="73" t="s">
        <v>94</v>
      </c>
      <c r="O54" s="73" t="s">
        <v>59</v>
      </c>
      <c r="P54" s="73" t="s">
        <v>84</v>
      </c>
      <c r="Q54" s="73" t="s">
        <v>108</v>
      </c>
      <c r="R54" s="73" t="s">
        <v>75</v>
      </c>
      <c r="S54" s="73" t="s">
        <v>63</v>
      </c>
      <c r="T54" s="48">
        <f>-1*5*10*1*1*10</f>
        <v>-500</v>
      </c>
      <c r="U54" s="73" t="s">
        <v>109</v>
      </c>
      <c r="V54" s="73" t="s">
        <v>12</v>
      </c>
      <c r="W54" s="71" t="s">
        <v>77</v>
      </c>
      <c r="X54" s="76" t="s">
        <v>490</v>
      </c>
      <c r="Y54" s="8"/>
    </row>
    <row r="55" spans="2:25" ht="51" x14ac:dyDescent="0.25">
      <c r="B55" s="19">
        <v>13</v>
      </c>
      <c r="C55" s="78" t="s">
        <v>370</v>
      </c>
      <c r="D55" s="72" t="s">
        <v>246</v>
      </c>
      <c r="E55" s="72" t="s">
        <v>146</v>
      </c>
      <c r="F55" s="72" t="s">
        <v>254</v>
      </c>
      <c r="G55" s="72" t="s">
        <v>323</v>
      </c>
      <c r="H55" s="72" t="s">
        <v>324</v>
      </c>
      <c r="I55" s="72" t="s">
        <v>325</v>
      </c>
      <c r="J55" s="73" t="s">
        <v>52</v>
      </c>
      <c r="K55" s="73" t="s">
        <v>17</v>
      </c>
      <c r="L55" s="74" t="s">
        <v>15</v>
      </c>
      <c r="M55" s="73" t="s">
        <v>57</v>
      </c>
      <c r="N55" s="73" t="s">
        <v>94</v>
      </c>
      <c r="O55" s="73" t="s">
        <v>150</v>
      </c>
      <c r="P55" s="74" t="s">
        <v>60</v>
      </c>
      <c r="Q55" s="73" t="s">
        <v>108</v>
      </c>
      <c r="R55" s="73" t="s">
        <v>75</v>
      </c>
      <c r="S55" s="73" t="s">
        <v>63</v>
      </c>
      <c r="T55" s="48">
        <f>-1*10*5*1*1*10</f>
        <v>-500</v>
      </c>
      <c r="U55" s="73" t="s">
        <v>151</v>
      </c>
      <c r="V55" s="73" t="s">
        <v>12</v>
      </c>
      <c r="W55" s="71" t="s">
        <v>77</v>
      </c>
      <c r="X55" s="76" t="s">
        <v>152</v>
      </c>
      <c r="Y55" s="8"/>
    </row>
    <row r="57" spans="2:25" x14ac:dyDescent="0.25">
      <c r="B57" s="45" t="s">
        <v>404</v>
      </c>
    </row>
  </sheetData>
  <sheetProtection algorithmName="SHA-512" hashValue="zy43xWdErfDoxOLyjPwZsOG9M7wH3KAx3u+a8lKMjlHFFxzdVzWdL/fXhmSGCJVK8IsOHmOU7TtyP1TVatpQLQ==" saltValue="SXHrbWcjcodI2JjUke3+jQ==" spinCount="100000" sheet="1" objects="1" scenarios="1"/>
  <autoFilter ref="B9:AI55" xr:uid="{1B1BD130-8EDE-4C62-9B95-A71017FCA0E9}"/>
  <mergeCells count="69">
    <mergeCell ref="D22:D27"/>
    <mergeCell ref="C22:C27"/>
    <mergeCell ref="H24:H25"/>
    <mergeCell ref="G20:G21"/>
    <mergeCell ref="H20:H21"/>
    <mergeCell ref="D14:D21"/>
    <mergeCell ref="H18:H19"/>
    <mergeCell ref="F22:F27"/>
    <mergeCell ref="G22:G27"/>
    <mergeCell ref="E28:E35"/>
    <mergeCell ref="F36:F38"/>
    <mergeCell ref="E36:E38"/>
    <mergeCell ref="F14:F21"/>
    <mergeCell ref="E22:E27"/>
    <mergeCell ref="H39:H40"/>
    <mergeCell ref="G39:G41"/>
    <mergeCell ref="E39:E41"/>
    <mergeCell ref="F39:F41"/>
    <mergeCell ref="G28:G35"/>
    <mergeCell ref="G36:G38"/>
    <mergeCell ref="F28:F35"/>
    <mergeCell ref="B50:B53"/>
    <mergeCell ref="H11:H12"/>
    <mergeCell ref="G11:G12"/>
    <mergeCell ref="F10:F12"/>
    <mergeCell ref="G50:G53"/>
    <mergeCell ref="C50:C53"/>
    <mergeCell ref="D50:D53"/>
    <mergeCell ref="E50:E53"/>
    <mergeCell ref="F50:F53"/>
    <mergeCell ref="G48:G49"/>
    <mergeCell ref="E48:E49"/>
    <mergeCell ref="D36:D38"/>
    <mergeCell ref="C36:C38"/>
    <mergeCell ref="D39:D41"/>
    <mergeCell ref="G43:G45"/>
    <mergeCell ref="H30:H31"/>
    <mergeCell ref="F48:F49"/>
    <mergeCell ref="C48:C49"/>
    <mergeCell ref="D48:D49"/>
    <mergeCell ref="B48:B49"/>
    <mergeCell ref="B22:B27"/>
    <mergeCell ref="B28:B35"/>
    <mergeCell ref="B36:B38"/>
    <mergeCell ref="B39:B41"/>
    <mergeCell ref="B42:B45"/>
    <mergeCell ref="D28:D35"/>
    <mergeCell ref="C28:C35"/>
    <mergeCell ref="C39:C41"/>
    <mergeCell ref="D42:D45"/>
    <mergeCell ref="C42:C45"/>
    <mergeCell ref="E42:E45"/>
    <mergeCell ref="F42:F45"/>
    <mergeCell ref="W2:X2"/>
    <mergeCell ref="W4:X4"/>
    <mergeCell ref="B2:D4"/>
    <mergeCell ref="E2:V4"/>
    <mergeCell ref="B14:B21"/>
    <mergeCell ref="G15:G19"/>
    <mergeCell ref="C6:C7"/>
    <mergeCell ref="D6:D7"/>
    <mergeCell ref="E6:E7"/>
    <mergeCell ref="F6:F7"/>
    <mergeCell ref="C10:C13"/>
    <mergeCell ref="B10:B13"/>
    <mergeCell ref="D10:D13"/>
    <mergeCell ref="E10:E13"/>
    <mergeCell ref="E14:E21"/>
    <mergeCell ref="C14:C21"/>
  </mergeCells>
  <conditionalFormatting sqref="W56:W1048576 W8:W9">
    <cfRule type="cellIs" dxfId="33" priority="49" operator="equal">
      <formula>#REF!</formula>
    </cfRule>
    <cfRule type="cellIs" dxfId="32" priority="50" operator="equal">
      <formula>$W$12</formula>
    </cfRule>
  </conditionalFormatting>
  <conditionalFormatting sqref="W10:W55">
    <cfRule type="cellIs" dxfId="31" priority="2" operator="equal">
      <formula>$W$52</formula>
    </cfRule>
    <cfRule type="cellIs" dxfId="30" priority="1" operator="equal">
      <formula>$W$54</formula>
    </cfRule>
  </conditionalFormatting>
  <dataValidations xWindow="1143" yWindow="582" count="73">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J10 J54 J18:J19 J39:J41 J24:J25 J30:J31 J34 J46:J51" xr:uid="{3ADEEBC4-7065-4B82-88B8-19D2CA84190B}">
      <formula1>$C$351010:$C$351013</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39:M48 M54:M55 M18:M21 M51 M24:M25 M30:M31 M34 M10:M12" xr:uid="{A713F7B2-9BD5-4E6D-925D-C7C082714AE2}">
      <formula1>$F$351010:$F$351012</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10 N34 N51 N54 N39:N48" xr:uid="{29215494-930B-420C-A553-6E8772A82FFD}">
      <formula1>$G$351010:$G$351013</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54 P39:P48 P21 P51 P34 P12" xr:uid="{F5A5FDF0-A8DA-4AE4-9EA4-BF76B5B79E5C}">
      <formula1>$I$351010:$I$351013</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39:Q48 Q20:Q21 Q54 Q51 Q34 Q10:Q12" xr:uid="{C5BCC788-36FB-4D9D-AC25-86EB03B8F69E}">
      <formula1>$J$351010:$J$351013</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18:R22 R34 R51 R47:R48 R14 R28 R53 R24:R25 R30:R31 R10:R12" xr:uid="{B654BF4B-D272-4213-A473-936F5043164E}">
      <formula1>#REF!</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18 V34 V51 V47:V48 V14 V28 V53 V20:V22 V24:V25 V30:V31 V10:V12" xr:uid="{F61484A3-948F-4CA4-99FB-00ED5F3F8342}">
      <formula1>#REF!</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S18:S21 S14 S34 S51 S47:S48 S24:S25 S30:S31 S10:S12" xr:uid="{1FAE9549-B624-415D-AE96-91365F44D2D3}">
      <formula1>#REF!</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W18:W21 W14 W24:W25 W34 W10:W12 W16 W30:W31 W54 W42:W51 W36:W38" xr:uid="{DC233674-36EC-45A8-839A-83F8C0255316}">
      <formula1>0</formula1>
      <formula2>100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X14 X18:X21 X24:X25 X30:X31 X10:X12 X34 X39:X41 X36 X47:X48 X51" xr:uid="{4AED1C6A-17C5-4257-AFAB-DA792D5682B8}">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10 K54 K51:K52 K21 K47:K48 K34 K12" xr:uid="{2B52E430-5268-4D3C-9677-1EDEA1069E11}">
      <formula1>$E$351018:$E$351024</formula1>
    </dataValidation>
    <dataValidation type="textLength" allowBlank="1" showInputMessage="1" showErrorMessage="1" errorTitle="Entrada no válida" error="Escriba un texto " promptTitle="Cualquier contenido" prompt=" Diligencie las observaciones que considere pertinentes." sqref="X44:X45 L10:L55" xr:uid="{95E7A042-52EA-4861-A7EB-1A42D0F87218}">
      <formula1>0</formula1>
      <formula2>4000</formula2>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51 O21 O10 O47:O48 O34 O12" xr:uid="{1EEEAEAC-8099-489E-8C54-A300FE76D59E}">
      <formula1>$H$351018:$H$351021</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T18:T25 T14 T33:T34 T16 T10:T12 T27:T31 T36 T38:T54" xr:uid="{FCD93AFD-B9F3-4F74-AE2E-B1FD08DBEB37}">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U18:U25 U14 U34 U10:U12 U51:U54 U28:U31 U39:U48 U36 S46 V46" xr:uid="{DF9F85D1-1E65-4E3A-91AE-6F9E410F241F}">
      <formula1>0</formula1>
      <formula2>4000</formula2>
    </dataValidation>
    <dataValidation type="list" allowBlank="1" showInputMessage="1" showErrorMessage="1" errorTitle="Entrada no válida" error="Por favor seleccione un elemento de la lista" promptTitle="Seleccione un elemento de la lista" sqref="J35 J17 J20:J21 J11:J12" xr:uid="{40FE0794-405B-4F93-B8DE-4F4EDE0F6747}">
      <formula1>$C$351010:$C$351013</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11 K55 K41:K44 K39 K18:K20 K24:K25 K30:K31 K36" xr:uid="{C139A362-3004-4F77-A381-7F19569E9214}">
      <formula1>$E$351010:$E$351016</formula1>
    </dataValidation>
    <dataValidation type="list" allowBlank="1" showInputMessage="1" showErrorMessage="1" errorTitle="Entrada no válida" error="Por favor seleccione un elemento de la lista" promptTitle="Seleccione un elemento de la lista" sqref="N20:N21 N11:N12" xr:uid="{59AA5529-0D3D-4AE3-9A8B-9AE8CFE0A51F}">
      <formula1>$G$351010:$G$351013</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J52 J14 J23 J29 J16 J36 J38" xr:uid="{36E28888-6165-4B88-9DDA-F6ED0677539A}">
      <formula1>$C$351009:$C$351012</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W39:W41" xr:uid="{71BBD28E-7C2E-4147-8CC2-207358DA4717}">
      <formula1>0</formula1>
      <formula2>100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S36" xr:uid="{97FC5756-3FD1-4EB9-A549-F8B35A78E8DD}">
      <formula1>$L$351009:$L$351011</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52 V23 V29 V36" xr:uid="{04CF3E9F-B4FC-4355-B8E6-2AB9E9E2D08D}">
      <formula1>$M$351009:$M$351011</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52 R23 R29 R36" xr:uid="{25AD3DF3-9214-4A03-B687-B2F887888F03}">
      <formula1>$K$351009:$K$351012</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18:Q19 Q52 Q14 Q23:Q25 Q29:Q31 Q36" xr:uid="{9702933F-0097-478C-95C7-0A9D07CD8006}">
      <formula1>$J$351009:$J$351012</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18:P19 P52 P14 P23:P25 P29:P31 P36" xr:uid="{214D72D4-997B-46B1-8C18-8165D6835C6A}">
      <formula1>$I$351009:$I$351012</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18:O19 O52 O23:O25 O29:O31 O36" xr:uid="{91AC18B0-E7E2-47AD-A0F5-EA25E687637D}">
      <formula1>$H$351009:$H$351012</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18:N19 N52 N14 N23:N25 N29:N31 N36" xr:uid="{0772FB8E-C7F4-4C77-8667-6209042C6978}">
      <formula1>$G$351009:$G$351012</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52 M14 M23 M29 M36" xr:uid="{8C72F55E-FD58-49B9-9F24-B1A33AF4BDC0}">
      <formula1>$F$351009:$F$351011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14 K53 K22:K23 K28:K29" xr:uid="{BFDB1EAD-8854-4ABF-B537-A605C76665C8}">
      <formula1>$E$351017:$E$351023</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14 O22 O28 O53" xr:uid="{BBB76B90-4D7A-4146-8906-3E1BF8B87804}">
      <formula1>$H$351017:$H$351020</formula1>
    </dataValidation>
    <dataValidation type="list" allowBlank="1" showInputMessage="1" showErrorMessage="1" errorTitle="Entrada no válida" error="Por favor seleccione un elemento de la lista" promptTitle="Seleccione un elemento de la lista" sqref="J26:J27 J32:J33 J15 J13 J37" xr:uid="{4A433CD2-24CB-4337-BDBA-DD0FA07A52D0}">
      <formula1>$C$351009:$C$351012</formula1>
    </dataValidation>
    <dataValidation type="list" allowBlank="1" showInputMessage="1" showErrorMessage="1" errorTitle="Entrada no válida" error="Por favor seleccione un elemento de la lista" promptTitle="Seleccione un elemento de la lista" sqref="K37:K38 K40 K49:K50 K46 K26:K27 K32:K33 K15 K13" xr:uid="{3684C6CE-BFCB-46C9-9F48-E570CEBC0CC7}">
      <formula1>$E$351009:$E$351015</formula1>
    </dataValidation>
    <dataValidation type="textLength" allowBlank="1" showInputMessage="1" showErrorMessage="1" errorTitle="Entrada no válida" error="Escriba un texto  Maximo 100 Caracteres" promptTitle="Cualquier contenido Maximo 100 Caracteres" sqref="W32:W33 W26:W27 W15 W13" xr:uid="{FAAB129C-B358-4F61-AE45-F5C0A09D8723}">
      <formula1>0</formula1>
      <formula2>100</formula2>
    </dataValidation>
    <dataValidation type="list" allowBlank="1" showInputMessage="1" showErrorMessage="1" errorTitle="Entrada no válida" error="Por favor seleccione un elemento de la lista" promptTitle="Seleccione un elemento de la lista" sqref="V15 V13" xr:uid="{7F28F0CA-839E-4D71-B4F7-9F92326CCB10}">
      <formula1>$M$351009:$M$351011</formula1>
    </dataValidation>
    <dataValidation type="decimal" allowBlank="1" showInputMessage="1" showErrorMessage="1" errorTitle="Entrada no válida" error="Por favor escriba un número" promptTitle="Escriba un número en esta casilla" sqref="T15 T17 T26 T35 T32 T13 T37" xr:uid="{EF19D5B2-442A-4B28-A450-F9E81616ECD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S15 S13" xr:uid="{2EC86D4C-E92F-4DD7-8450-F23DFE99E04E}">
      <formula1>$L$351009:$L$351011</formula1>
    </dataValidation>
    <dataValidation type="list" allowBlank="1" showInputMessage="1" showErrorMessage="1" errorTitle="Entrada no válida" error="Por favor seleccione un elemento de la lista" promptTitle="Seleccione un elemento de la lista" sqref="R15 R13" xr:uid="{9D5B8726-154D-47CD-8244-6FA517895FEE}">
      <formula1>$K$351009:$K$351012</formula1>
    </dataValidation>
    <dataValidation type="list" allowBlank="1" showInputMessage="1" showErrorMessage="1" errorTitle="Entrada no válida" error="Por favor seleccione un elemento de la lista" promptTitle="Seleccione un elemento de la lista" sqref="Q32 Q26 Q15 Q13 Q37" xr:uid="{048C7C5E-D2C6-4F30-A53C-44F8B94ED540}">
      <formula1>$J$351009:$J$351012</formula1>
    </dataValidation>
    <dataValidation type="list" allowBlank="1" showInputMessage="1" showErrorMessage="1" errorTitle="Entrada no válida" error="Por favor seleccione un elemento de la lista" promptTitle="Seleccione un elemento de la lista" sqref="P15 P32 P26 P13 P37" xr:uid="{138FEC2E-A71D-4210-B431-F71B39B29E6F}">
      <formula1>$I$351009:$I$351012</formula1>
    </dataValidation>
    <dataValidation type="list" allowBlank="1" showInputMessage="1" showErrorMessage="1" errorTitle="Entrada no válida" error="Por favor seleccione un elemento de la lista" promptTitle="Seleccione un elemento de la lista" sqref="O15 O32 O26 O13 O37" xr:uid="{0182B0FE-3287-4801-A42F-AFAF67960953}">
      <formula1>$H$351009:$H$351012</formula1>
    </dataValidation>
    <dataValidation type="list" allowBlank="1" showInputMessage="1" showErrorMessage="1" errorTitle="Entrada no válida" error="Por favor seleccione un elemento de la lista" promptTitle="Seleccione un elemento de la lista" sqref="N32 N26 N15 N13 N37" xr:uid="{B5049C81-2EA8-430C-AFD4-5DC2933D29CA}">
      <formula1>$G$351009:$G$351012</formula1>
    </dataValidation>
    <dataValidation type="list" allowBlank="1" showInputMessage="1" showErrorMessage="1" errorTitle="Entrada no válida" error="Por favor seleccione un elemento de la lista" promptTitle="Seleccione un elemento de la lista" sqref="M37:M38 M49:M50 M26:M27 M32:M33 M15 M13" xr:uid="{34C519FB-AB33-4809-9926-1E9CBC7D618C}">
      <formula1>$F$351009:$F$351011</formula1>
    </dataValidation>
    <dataValidation type="textLength" allowBlank="1" showInputMessage="1" showErrorMessage="1" errorTitle="Entrada no válida" error="Escriba un texto " promptTitle="Cualquier contenido" sqref="U32:U33 U37:U38 X26:X27 X15:X17 U15:U17 X32:X33 X13 U26:U27 W17 U35 X37:X38 W35:X35 U49:U50 U13 X49:X50" xr:uid="{814F2F10-B068-4FFC-83B6-D6B1D05DBBE6}">
      <formula1>0</formula1>
      <formula2>4000</formula2>
    </dataValidation>
    <dataValidation type="list" allowBlank="1" showInputMessage="1" showErrorMessage="1" errorTitle="Entrada no válida" error="Por favor seleccione un elemento de la lista" promptTitle="Seleccione un elemento de la lista" sqref="K45 K17 K35" xr:uid="{4D0DB444-9B30-4EE3-82B5-21E901AEB838}">
      <formula1>$E$351010:$E$351016</formula1>
    </dataValidation>
    <dataValidation type="list" allowBlank="1" showInputMessage="1" showErrorMessage="1" errorTitle="Entrada no válida" error="Por favor seleccione un elemento de la lista" promptTitle="Seleccione un elemento de la lista" sqref="M35 M17" xr:uid="{5EBA0173-BEF0-49D6-A0C3-F80871922F2B}">
      <formula1>$F$351010:$F$351012</formula1>
    </dataValidation>
    <dataValidation type="list" allowBlank="1" showInputMessage="1" showErrorMessage="1" errorTitle="Entrada no válida" error="Por favor seleccione un elemento de la lista" promptTitle="Seleccione un elemento de la lista" sqref="O17 O35" xr:uid="{DDA08E12-1CE6-4F53-BC07-BD0DAB6F93D3}">
      <formula1>$H$351010:$H$351013</formula1>
    </dataValidation>
    <dataValidation type="list" allowBlank="1" showInputMessage="1" showErrorMessage="1" errorTitle="Entrada no válida" error="Por favor seleccione un elemento de la lista" promptTitle="Seleccione un elemento de la lista" sqref="P17 P35" xr:uid="{AAA800E6-40FB-4A50-B240-F05AB4B6A73E}">
      <formula1>$I$351010:$I$351013</formula1>
    </dataValidation>
    <dataValidation type="list" allowBlank="1" showInputMessage="1" showErrorMessage="1" errorTitle="Entrada no válida" error="Por favor seleccione un elemento de la lista" promptTitle="Seleccione un elemento de la lista" sqref="V49:V50 V26:V27 V32:V33 V35 V37:V38 V16:V17 S16 S32:S33 R35:S35 R26:S26 S27 R17:S17 S49:S50 R37:S38" xr:uid="{71A67765-8A50-48D4-BD61-15E7EDFAE118}">
      <formula1>#REF!</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S54 S39:S45" xr:uid="{1E3E0C8F-C0DD-47E1-ABEF-9FA4CB2D612A}">
      <formula1>$L$351010:$L$351012</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46 R43 R39:R41 R54" xr:uid="{F22CA6D6-AE35-4409-9221-544A536B9472}">
      <formula1>$K$351010:$K$351013</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11 O20 O54 O39:O46" xr:uid="{A8F8C734-4D71-4646-B76D-D6FC9F1BE811}">
      <formula1>$H$351010:$H$351013</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54:V55 V19 V39:V45" xr:uid="{FE8DE08D-4E12-4A65-BC40-6CC8E0E21E85}">
      <formula1>$M$351010:$M$351012</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J22 J55 J53 J28" xr:uid="{9D359CD3-37F6-4CD7-B1E1-154D7CDC2EA7}">
      <formula1>$C$351017:$C$351020</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22 M53 M28" xr:uid="{CD260758-CF8B-43B8-9866-27D7C2063D8C}">
      <formula1>$F$351017:$F$351019</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22 N53 N28" xr:uid="{BC8AF584-46B1-4C96-B9AF-6EFB9CC9CAAC}">
      <formula1>$G$351017:$G$351020</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22 P10:P11 P55 P53 P28 P20" xr:uid="{AE627DD9-0C2B-49BB-9A6C-B6B3575B2475}">
      <formula1>$I$351017:$I$351020</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22 Q53 Q28" xr:uid="{8BF3272B-A3D2-4042-B0ED-3958489887CA}">
      <formula1>$J$351017:$J$351020</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S22 S28 S53" xr:uid="{117042D5-337A-4621-A0E1-92EE1B54F233}">
      <formula1>#REF!</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W22:W23 W28:W29 W52:W53" xr:uid="{822AB354-A79A-4E19-A2E7-09E17796BD8A}">
      <formula1>0</formula1>
      <formula2>4000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X28:X29 X22:X23 X52:X53" xr:uid="{1ED47120-4E66-4978-921C-FA48577353EB}">
      <formula1>0</formula1>
      <formula2>4000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S23 S52 S29" xr:uid="{BB89D940-7154-4661-8607-AB02228B2C37}">
      <formula1>$L$351009:$L$351011</formula1>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J42:J45" xr:uid="{0EF55D9B-589C-4F7C-99A2-6171C36B1A47}">
      <formula1>$C$351010:$C$351013</formula1>
    </dataValidation>
    <dataValidation type="list" allowBlank="1" showInputMessage="1" showErrorMessage="1" errorTitle="Entrada no válida" error="Por favor seleccione un elemento de la lista" promptTitle="Seleccione un elemento de la lista" sqref="R42 R44:R45" xr:uid="{5114B09C-B3F1-4410-AEBC-6F9798E862A8}">
      <formula1>$K$351010:$K$351013</formula1>
    </dataValidation>
    <dataValidation type="list" allowBlank="1" showInputMessage="1" showErrorMessage="1" errorTitle="Entrada no válida" error="Por favor seleccione un elemento de la lista" promptTitle="Seleccione un elemento de la lista" sqref="K16" xr:uid="{8F98D408-BD5B-41F3-BA8F-1FAD2B8E8DA6}">
      <formula1>$E$351008:$E$351014</formula1>
    </dataValidation>
    <dataValidation type="list" allowBlank="1" showInputMessage="1" showErrorMessage="1" errorTitle="Entrada no válida" error="Por favor seleccione un elemento de la lista" promptTitle="Seleccione un elemento de la lista" sqref="O16 O49:O50 O38 O33 O27" xr:uid="{1B311B76-5DE1-4ED0-8667-8933FC4560C0}">
      <formula1>$H$351008:$H$351011</formula1>
    </dataValidation>
    <dataValidation type="list" allowBlank="1" showInputMessage="1" showErrorMessage="1" errorTitle="Entrada no válida" error="Por favor seleccione un elemento de la lista" promptTitle="Seleccione un elemento de la lista" sqref="N16 N49:N50 N38 N33 N27" xr:uid="{B6BFD6A0-9188-420A-A42A-1850486C456A}">
      <formula1>$G$351008:$G$351011</formula1>
    </dataValidation>
    <dataValidation type="list" allowBlank="1" showInputMessage="1" showErrorMessage="1" errorTitle="Entrada no válida" error="Por favor seleccione un elemento de la lista" promptTitle="Seleccione un elemento de la lista" sqref="M16" xr:uid="{34226184-980E-4454-A01B-B9621687CD11}">
      <formula1>$F$351008:$F$351010</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32" xr:uid="{77194FBA-1D5F-46FD-897B-845F9552CD2F}">
      <formula1>$K$351006:$K$351009</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17 N35" xr:uid="{144C2CA8-A889-471F-84ED-94346B46209A}">
      <formula1>$G$351006:$G$351009</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17 Q35" xr:uid="{B8E6AC03-F944-4608-A5B4-21C765445593}">
      <formula1>$J$351006:$J$351009</formula1>
    </dataValidation>
    <dataValidation type="list" allowBlank="1" showInputMessage="1" showErrorMessage="1" errorTitle="Entrada no válida" error="Por favor seleccione un elemento de la lista" promptTitle="Seleccione un elemento de la lista" sqref="Q16 Q49:Q50 Q38 Q33 Q27" xr:uid="{55E51438-05AA-4A73-9FED-5E4A1325AE87}">
      <formula1>$J$351017:$J$351020</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P16 P49:P50 P38 P33 P27" xr:uid="{B9CB2E5B-AFBD-4A80-BF3F-F0DF6176ECE1}">
      <formula1>$J$351019:$J$351022</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16 R49:R50 R33 R27" xr:uid="{D3E95D52-1E27-4B48-9DB9-AA601DFB76AB}">
      <formula1>$K$351015:$K$351018</formula1>
    </dataValidation>
  </dataValidations>
  <pageMargins left="0.7" right="0.7" top="0.75" bottom="0.75" header="0.3" footer="0.3"/>
  <pageSetup scale="10" orientation="landscape" r:id="rId1"/>
  <extLst>
    <ext xmlns:x14="http://schemas.microsoft.com/office/spreadsheetml/2009/9/main" uri="{78C0D931-6437-407d-A8EE-F0AAD7539E65}">
      <x14:conditionalFormattings>
        <x14:conditionalFormatting xmlns:xm="http://schemas.microsoft.com/office/excel/2006/main">
          <x14:cfRule type="cellIs" priority="31" operator="equal" id="{C8F05586-7C64-4BA1-A1C4-5B766946C19E}">
            <xm:f>SERVICIOS!$W$17</xm:f>
            <x14:dxf>
              <font>
                <color rgb="FF9C0006"/>
              </font>
              <fill>
                <patternFill>
                  <bgColor rgb="FFFFC7CE"/>
                </patternFill>
              </fill>
            </x14:dxf>
          </x14:cfRule>
          <x14:cfRule type="cellIs" priority="32" operator="equal" id="{7300EDFE-2DCB-4ED1-8071-234D54397FA0}">
            <xm:f>SERVICIOS!$W$17</xm:f>
            <x14:dxf>
              <font>
                <color rgb="FF006100"/>
              </font>
              <fill>
                <patternFill>
                  <bgColor rgb="FFC6EFCE"/>
                </patternFill>
              </fill>
            </x14:dxf>
          </x14:cfRule>
          <x14:cfRule type="cellIs" priority="33" operator="equal" id="{650CE2FA-008D-457F-911A-4E6D8881C5DD}">
            <xm:f>SERVICIOS!$W$11</xm:f>
            <x14:dxf>
              <font>
                <color rgb="FF9C0006"/>
              </font>
              <fill>
                <patternFill>
                  <bgColor rgb="FFFFC7CE"/>
                </patternFill>
              </fill>
            </x14:dxf>
          </x14:cfRule>
          <xm:sqref>W6:W7</xm:sqref>
        </x14:conditionalFormatting>
      </x14:conditionalFormattings>
    </ext>
    <ext xmlns:x14="http://schemas.microsoft.com/office/spreadsheetml/2009/9/main" uri="{CCE6A557-97BC-4b89-ADB6-D9C93CAAB3DF}">
      <x14:dataValidations xmlns:xm="http://schemas.microsoft.com/office/excel/2006/main" xWindow="1143" yWindow="582" count="1">
        <x14:dataValidation type="list" allowBlank="1" showInputMessage="1" showErrorMessage="1" xr:uid="{29264CD8-530D-40BA-A251-EAC6E156A7BF}">
          <x14:formula1>
            <xm:f>Hoja2!$B$13:$B$29</xm:f>
          </x14:formula1>
          <xm:sqref>C54:C55 C14 C22 C28 C36:C37 C39 C42 C46:C48 C50 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13FB-9ABF-4A57-98DE-7D37EE35F598}">
  <sheetPr>
    <pageSetUpPr fitToPage="1"/>
  </sheetPr>
  <dimension ref="B2:Y50"/>
  <sheetViews>
    <sheetView showGridLines="0" zoomScale="84" zoomScaleNormal="84" workbookViewId="0">
      <pane ySplit="10" topLeftCell="A12" activePane="bottomLeft" state="frozen"/>
      <selection pane="bottomLeft" activeCell="E10" sqref="E10"/>
    </sheetView>
  </sheetViews>
  <sheetFormatPr baseColWidth="10" defaultRowHeight="12.75" x14ac:dyDescent="0.25"/>
  <cols>
    <col min="1" max="1" width="1.28515625" style="4" customWidth="1"/>
    <col min="2" max="2" width="3.140625" style="6" bestFit="1" customWidth="1"/>
    <col min="3" max="3" width="26.85546875" style="4" customWidth="1"/>
    <col min="4" max="4" width="18.5703125" style="4" bestFit="1" customWidth="1"/>
    <col min="5" max="5" width="47.7109375" style="4" bestFit="1" customWidth="1"/>
    <col min="6" max="6" width="47.7109375" style="4" customWidth="1"/>
    <col min="7" max="7" width="33.7109375" style="4" customWidth="1"/>
    <col min="8" max="8" width="41.85546875" style="4" customWidth="1"/>
    <col min="9" max="9" width="40.85546875" style="4" customWidth="1"/>
    <col min="10" max="10" width="35.42578125" style="4" bestFit="1" customWidth="1"/>
    <col min="11" max="11" width="20.7109375" style="4" customWidth="1"/>
    <col min="12" max="12" width="21.28515625" style="4" customWidth="1"/>
    <col min="13" max="13" width="24.85546875" style="4" customWidth="1"/>
    <col min="14" max="14" width="52.7109375" style="4" customWidth="1"/>
    <col min="15" max="15" width="49" style="4" customWidth="1"/>
    <col min="16" max="16" width="39" style="4" customWidth="1"/>
    <col min="17" max="17" width="31.28515625" style="4" customWidth="1"/>
    <col min="18" max="18" width="31.85546875" style="4" customWidth="1"/>
    <col min="19" max="19" width="28" style="4" customWidth="1"/>
    <col min="20" max="20" width="25.85546875" style="4" customWidth="1"/>
    <col min="21" max="21" width="41.140625" style="4" customWidth="1"/>
    <col min="22" max="22" width="31.7109375" style="4" customWidth="1"/>
    <col min="23" max="23" width="29" style="6" bestFit="1" customWidth="1"/>
    <col min="24" max="24" width="41.5703125" style="4" customWidth="1"/>
    <col min="25" max="16384" width="11.42578125" style="4"/>
  </cols>
  <sheetData>
    <row r="2" spans="2:24" s="3" customFormat="1" ht="18.75" customHeight="1" x14ac:dyDescent="0.25">
      <c r="B2" s="96" t="s">
        <v>361</v>
      </c>
      <c r="C2" s="96"/>
      <c r="D2" s="96"/>
      <c r="E2" s="101" t="s">
        <v>358</v>
      </c>
      <c r="F2" s="101"/>
      <c r="G2" s="101"/>
      <c r="H2" s="101"/>
      <c r="I2" s="101"/>
      <c r="J2" s="101"/>
      <c r="K2" s="101"/>
      <c r="L2" s="101"/>
      <c r="M2" s="101"/>
      <c r="N2" s="101"/>
      <c r="O2" s="101"/>
      <c r="P2" s="101"/>
      <c r="Q2" s="101"/>
      <c r="R2" s="101"/>
      <c r="S2" s="101"/>
      <c r="T2" s="101"/>
      <c r="U2" s="101"/>
      <c r="V2" s="101"/>
      <c r="W2" s="102" t="s">
        <v>413</v>
      </c>
      <c r="X2" s="102"/>
    </row>
    <row r="3" spans="2:24" s="3" customFormat="1" ht="38.25" customHeight="1" x14ac:dyDescent="0.25">
      <c r="B3" s="96"/>
      <c r="C3" s="96"/>
      <c r="D3" s="96"/>
      <c r="E3" s="101"/>
      <c r="F3" s="101"/>
      <c r="G3" s="101"/>
      <c r="H3" s="101"/>
      <c r="I3" s="101"/>
      <c r="J3" s="101"/>
      <c r="K3" s="101"/>
      <c r="L3" s="101"/>
      <c r="M3" s="101"/>
      <c r="N3" s="101"/>
      <c r="O3" s="101"/>
      <c r="P3" s="101"/>
      <c r="Q3" s="101"/>
      <c r="R3" s="101"/>
      <c r="S3" s="101"/>
      <c r="T3" s="101"/>
      <c r="U3" s="101"/>
      <c r="V3" s="101"/>
      <c r="W3" s="49" t="s">
        <v>429</v>
      </c>
      <c r="X3" s="67" t="s">
        <v>428</v>
      </c>
    </row>
    <row r="4" spans="2:24" s="3" customFormat="1" ht="31.5" customHeight="1" x14ac:dyDescent="0.25">
      <c r="B4" s="96"/>
      <c r="C4" s="96"/>
      <c r="D4" s="96"/>
      <c r="E4" s="101"/>
      <c r="F4" s="101"/>
      <c r="G4" s="101"/>
      <c r="H4" s="101"/>
      <c r="I4" s="101"/>
      <c r="J4" s="101"/>
      <c r="K4" s="101"/>
      <c r="L4" s="101"/>
      <c r="M4" s="101"/>
      <c r="N4" s="101"/>
      <c r="O4" s="101"/>
      <c r="P4" s="101"/>
      <c r="Q4" s="101"/>
      <c r="R4" s="101"/>
      <c r="S4" s="101"/>
      <c r="T4" s="101"/>
      <c r="U4" s="101"/>
      <c r="V4" s="101"/>
      <c r="W4" s="102" t="s">
        <v>430</v>
      </c>
      <c r="X4" s="102"/>
    </row>
    <row r="5" spans="2:24" s="3" customFormat="1" ht="13.5" thickBot="1" x14ac:dyDescent="0.3">
      <c r="B5" s="6"/>
      <c r="C5" s="7"/>
      <c r="D5" s="4"/>
      <c r="E5" s="4"/>
      <c r="F5" s="4"/>
      <c r="G5" s="4"/>
      <c r="H5" s="4"/>
      <c r="I5" s="4"/>
      <c r="J5" s="4"/>
      <c r="K5" s="4"/>
      <c r="L5" s="4"/>
      <c r="M5" s="4"/>
      <c r="N5" s="4"/>
      <c r="O5" s="4"/>
      <c r="P5" s="4"/>
      <c r="Q5" s="4"/>
      <c r="R5" s="4"/>
      <c r="S5" s="4"/>
      <c r="T5" s="79"/>
      <c r="U5" s="4"/>
      <c r="V5" s="4"/>
      <c r="W5" s="6"/>
      <c r="X5" s="4"/>
    </row>
    <row r="6" spans="2:24" ht="14.25" customHeight="1" x14ac:dyDescent="0.25">
      <c r="C6" s="100" t="s">
        <v>408</v>
      </c>
      <c r="D6" s="110" t="s">
        <v>515</v>
      </c>
      <c r="E6" s="112" t="s">
        <v>409</v>
      </c>
      <c r="F6" s="110" t="s">
        <v>410</v>
      </c>
      <c r="J6" s="7"/>
      <c r="K6" s="11"/>
      <c r="L6" s="11"/>
      <c r="M6" s="11"/>
      <c r="N6" s="11"/>
      <c r="O6" s="11"/>
      <c r="P6" s="11"/>
      <c r="Q6" s="11"/>
      <c r="R6" s="11"/>
      <c r="S6" s="11"/>
      <c r="T6" s="7"/>
      <c r="U6" s="7"/>
      <c r="V6" s="7"/>
      <c r="X6" s="7"/>
    </row>
    <row r="7" spans="2:24" ht="15" customHeight="1" thickBot="1" x14ac:dyDescent="0.3">
      <c r="C7" s="100"/>
      <c r="D7" s="111"/>
      <c r="E7" s="112"/>
      <c r="F7" s="111"/>
      <c r="J7" s="7"/>
      <c r="K7" s="11"/>
      <c r="L7" s="11"/>
      <c r="M7" s="11"/>
      <c r="N7" s="11"/>
      <c r="O7" s="11"/>
      <c r="P7" s="11"/>
      <c r="Q7" s="11"/>
      <c r="R7" s="11"/>
      <c r="S7" s="11"/>
      <c r="T7" s="7"/>
      <c r="U7" s="7"/>
      <c r="V7" s="7"/>
      <c r="X7" s="7"/>
    </row>
    <row r="8" spans="2:24" s="3" customFormat="1" x14ac:dyDescent="0.25">
      <c r="B8" s="6"/>
      <c r="C8" s="7"/>
      <c r="D8" s="4"/>
      <c r="E8" s="4"/>
      <c r="F8" s="4"/>
      <c r="G8" s="4"/>
      <c r="H8" s="4"/>
      <c r="I8" s="4"/>
      <c r="J8" s="4"/>
      <c r="K8" s="4"/>
      <c r="L8" s="4"/>
      <c r="M8" s="4"/>
      <c r="N8" s="4"/>
      <c r="O8" s="4"/>
      <c r="P8" s="4"/>
      <c r="Q8" s="4"/>
      <c r="R8" s="4"/>
      <c r="S8" s="4"/>
      <c r="T8" s="79"/>
      <c r="U8" s="4"/>
      <c r="V8" s="4"/>
      <c r="W8" s="6"/>
      <c r="X8" s="4"/>
    </row>
    <row r="10" spans="2:24" s="9" customFormat="1" ht="33.75" customHeight="1" x14ac:dyDescent="0.25">
      <c r="B10" s="13" t="s">
        <v>300</v>
      </c>
      <c r="C10" s="13" t="s">
        <v>27</v>
      </c>
      <c r="D10" s="13" t="s">
        <v>216</v>
      </c>
      <c r="E10" s="13" t="s">
        <v>213</v>
      </c>
      <c r="F10" s="13" t="s">
        <v>217</v>
      </c>
      <c r="G10" s="13" t="s">
        <v>250</v>
      </c>
      <c r="H10" s="13" t="s">
        <v>214</v>
      </c>
      <c r="I10" s="13" t="s">
        <v>33</v>
      </c>
      <c r="J10" s="13" t="s">
        <v>30</v>
      </c>
      <c r="K10" s="13" t="s">
        <v>35</v>
      </c>
      <c r="L10" s="13" t="s">
        <v>9</v>
      </c>
      <c r="M10" s="13" t="s">
        <v>36</v>
      </c>
      <c r="N10" s="13" t="s">
        <v>37</v>
      </c>
      <c r="O10" s="13" t="s">
        <v>38</v>
      </c>
      <c r="P10" s="13" t="s">
        <v>39</v>
      </c>
      <c r="Q10" s="13" t="s">
        <v>40</v>
      </c>
      <c r="R10" s="13" t="s">
        <v>41</v>
      </c>
      <c r="S10" s="13" t="s">
        <v>42</v>
      </c>
      <c r="T10" s="13" t="s">
        <v>43</v>
      </c>
      <c r="U10" s="13" t="s">
        <v>44</v>
      </c>
      <c r="V10" s="13" t="s">
        <v>45</v>
      </c>
      <c r="W10" s="13" t="s">
        <v>46</v>
      </c>
      <c r="X10" s="13" t="s">
        <v>48</v>
      </c>
    </row>
    <row r="11" spans="2:24" ht="89.25" x14ac:dyDescent="0.25">
      <c r="B11" s="5">
        <v>1</v>
      </c>
      <c r="C11" s="72" t="s">
        <v>370</v>
      </c>
      <c r="D11" s="72" t="s">
        <v>246</v>
      </c>
      <c r="E11" s="72" t="s">
        <v>263</v>
      </c>
      <c r="F11" s="72" t="s">
        <v>260</v>
      </c>
      <c r="G11" s="72" t="s">
        <v>261</v>
      </c>
      <c r="H11" s="72" t="s">
        <v>262</v>
      </c>
      <c r="I11" s="72" t="s">
        <v>379</v>
      </c>
      <c r="J11" s="68" t="s">
        <v>52</v>
      </c>
      <c r="K11" s="68" t="s">
        <v>55</v>
      </c>
      <c r="L11" s="68" t="s">
        <v>436</v>
      </c>
      <c r="M11" s="68" t="s">
        <v>57</v>
      </c>
      <c r="N11" s="68" t="s">
        <v>94</v>
      </c>
      <c r="O11" s="68" t="s">
        <v>59</v>
      </c>
      <c r="P11" s="68" t="s">
        <v>84</v>
      </c>
      <c r="Q11" s="68" t="s">
        <v>496</v>
      </c>
      <c r="R11" s="68" t="s">
        <v>62</v>
      </c>
      <c r="S11" s="68" t="s">
        <v>63</v>
      </c>
      <c r="T11" s="70">
        <v>-12500</v>
      </c>
      <c r="U11" s="68" t="s">
        <v>346</v>
      </c>
      <c r="V11" s="68" t="s">
        <v>12</v>
      </c>
      <c r="W11" s="71" t="s">
        <v>77</v>
      </c>
      <c r="X11" s="69" t="s">
        <v>497</v>
      </c>
    </row>
    <row r="12" spans="2:24" ht="89.25" x14ac:dyDescent="0.25">
      <c r="B12" s="5">
        <v>2</v>
      </c>
      <c r="C12" s="72" t="s">
        <v>370</v>
      </c>
      <c r="D12" s="72" t="s">
        <v>246</v>
      </c>
      <c r="E12" s="72" t="s">
        <v>95</v>
      </c>
      <c r="F12" s="72" t="s">
        <v>253</v>
      </c>
      <c r="G12" s="72" t="s">
        <v>264</v>
      </c>
      <c r="H12" s="72" t="s">
        <v>262</v>
      </c>
      <c r="I12" s="72" t="s">
        <v>379</v>
      </c>
      <c r="J12" s="68" t="s">
        <v>92</v>
      </c>
      <c r="K12" s="68" t="s">
        <v>55</v>
      </c>
      <c r="L12" s="68" t="s">
        <v>436</v>
      </c>
      <c r="M12" s="68" t="s">
        <v>57</v>
      </c>
      <c r="N12" s="68" t="s">
        <v>94</v>
      </c>
      <c r="O12" s="68" t="s">
        <v>59</v>
      </c>
      <c r="P12" s="68" t="s">
        <v>84</v>
      </c>
      <c r="Q12" s="68" t="s">
        <v>496</v>
      </c>
      <c r="R12" s="68" t="s">
        <v>62</v>
      </c>
      <c r="S12" s="68" t="s">
        <v>63</v>
      </c>
      <c r="T12" s="70">
        <v>-12500</v>
      </c>
      <c r="U12" s="68" t="s">
        <v>346</v>
      </c>
      <c r="V12" s="68" t="s">
        <v>12</v>
      </c>
      <c r="W12" s="71" t="s">
        <v>77</v>
      </c>
      <c r="X12" s="69" t="s">
        <v>497</v>
      </c>
    </row>
    <row r="13" spans="2:24" ht="89.25" x14ac:dyDescent="0.25">
      <c r="B13" s="97">
        <v>3</v>
      </c>
      <c r="C13" s="81" t="s">
        <v>370</v>
      </c>
      <c r="D13" s="106" t="s">
        <v>246</v>
      </c>
      <c r="E13" s="106" t="s">
        <v>91</v>
      </c>
      <c r="F13" s="106" t="s">
        <v>491</v>
      </c>
      <c r="G13" s="72" t="s">
        <v>264</v>
      </c>
      <c r="H13" s="72" t="s">
        <v>262</v>
      </c>
      <c r="I13" s="72" t="s">
        <v>379</v>
      </c>
      <c r="J13" s="68" t="s">
        <v>52</v>
      </c>
      <c r="K13" s="68" t="s">
        <v>55</v>
      </c>
      <c r="L13" s="68" t="s">
        <v>435</v>
      </c>
      <c r="M13" s="68" t="s">
        <v>57</v>
      </c>
      <c r="N13" s="68" t="s">
        <v>94</v>
      </c>
      <c r="O13" s="68" t="s">
        <v>59</v>
      </c>
      <c r="P13" s="68" t="s">
        <v>84</v>
      </c>
      <c r="Q13" s="68" t="s">
        <v>496</v>
      </c>
      <c r="R13" s="68" t="s">
        <v>62</v>
      </c>
      <c r="S13" s="68" t="s">
        <v>63</v>
      </c>
      <c r="T13" s="70">
        <v>-12500</v>
      </c>
      <c r="U13" s="68" t="s">
        <v>346</v>
      </c>
      <c r="V13" s="68" t="s">
        <v>12</v>
      </c>
      <c r="W13" s="71" t="s">
        <v>77</v>
      </c>
      <c r="X13" s="69" t="s">
        <v>497</v>
      </c>
    </row>
    <row r="14" spans="2:24" ht="63.75" x14ac:dyDescent="0.25">
      <c r="B14" s="97"/>
      <c r="C14" s="83"/>
      <c r="D14" s="106"/>
      <c r="E14" s="106"/>
      <c r="F14" s="106"/>
      <c r="G14" s="72" t="s">
        <v>282</v>
      </c>
      <c r="H14" s="72" t="s">
        <v>281</v>
      </c>
      <c r="I14" s="72" t="s">
        <v>259</v>
      </c>
      <c r="J14" s="68" t="s">
        <v>92</v>
      </c>
      <c r="K14" s="68" t="s">
        <v>23</v>
      </c>
      <c r="L14" s="68" t="s">
        <v>435</v>
      </c>
      <c r="M14" s="68" t="s">
        <v>57</v>
      </c>
      <c r="N14" s="68" t="s">
        <v>58</v>
      </c>
      <c r="O14" s="68" t="s">
        <v>59</v>
      </c>
      <c r="P14" s="68" t="s">
        <v>84</v>
      </c>
      <c r="Q14" s="68" t="s">
        <v>108</v>
      </c>
      <c r="R14" s="68" t="s">
        <v>62</v>
      </c>
      <c r="S14" s="68" t="s">
        <v>63</v>
      </c>
      <c r="T14" s="70">
        <v>-12500</v>
      </c>
      <c r="U14" s="68" t="s">
        <v>492</v>
      </c>
      <c r="V14" s="68" t="s">
        <v>12</v>
      </c>
      <c r="W14" s="71" t="s">
        <v>77</v>
      </c>
      <c r="X14" s="69" t="s">
        <v>412</v>
      </c>
    </row>
    <row r="15" spans="2:24" ht="229.5" x14ac:dyDescent="0.25">
      <c r="B15" s="93">
        <v>4</v>
      </c>
      <c r="C15" s="81" t="s">
        <v>370</v>
      </c>
      <c r="D15" s="81" t="s">
        <v>246</v>
      </c>
      <c r="E15" s="81" t="s">
        <v>248</v>
      </c>
      <c r="F15" s="81" t="s">
        <v>251</v>
      </c>
      <c r="G15" s="72" t="s">
        <v>269</v>
      </c>
      <c r="H15" s="72" t="s">
        <v>258</v>
      </c>
      <c r="I15" s="72" t="s">
        <v>259</v>
      </c>
      <c r="J15" s="73" t="s">
        <v>52</v>
      </c>
      <c r="K15" s="74" t="s">
        <v>23</v>
      </c>
      <c r="L15" s="74" t="s">
        <v>15</v>
      </c>
      <c r="M15" s="74" t="s">
        <v>57</v>
      </c>
      <c r="N15" s="74" t="s">
        <v>58</v>
      </c>
      <c r="O15" s="74" t="s">
        <v>59</v>
      </c>
      <c r="P15" s="74" t="s">
        <v>84</v>
      </c>
      <c r="Q15" s="74" t="s">
        <v>328</v>
      </c>
      <c r="R15" s="74" t="s">
        <v>62</v>
      </c>
      <c r="S15" s="74" t="s">
        <v>63</v>
      </c>
      <c r="T15" s="48">
        <v>-62500</v>
      </c>
      <c r="U15" s="73" t="s">
        <v>85</v>
      </c>
      <c r="V15" s="73" t="s">
        <v>12</v>
      </c>
      <c r="W15" s="71" t="s">
        <v>65</v>
      </c>
      <c r="X15" s="69" t="s">
        <v>512</v>
      </c>
    </row>
    <row r="16" spans="2:24" ht="153" x14ac:dyDescent="0.25">
      <c r="B16" s="94"/>
      <c r="C16" s="82"/>
      <c r="D16" s="82"/>
      <c r="E16" s="82"/>
      <c r="F16" s="82"/>
      <c r="G16" s="106" t="s">
        <v>270</v>
      </c>
      <c r="H16" s="72" t="s">
        <v>271</v>
      </c>
      <c r="I16" s="72" t="s">
        <v>268</v>
      </c>
      <c r="J16" s="73" t="s">
        <v>52</v>
      </c>
      <c r="K16" s="73" t="s">
        <v>21</v>
      </c>
      <c r="L16" s="74" t="s">
        <v>15</v>
      </c>
      <c r="M16" s="73" t="s">
        <v>57</v>
      </c>
      <c r="N16" s="73" t="s">
        <v>157</v>
      </c>
      <c r="O16" s="73" t="s">
        <v>150</v>
      </c>
      <c r="P16" s="73" t="s">
        <v>84</v>
      </c>
      <c r="Q16" s="73" t="s">
        <v>328</v>
      </c>
      <c r="R16" s="73" t="s">
        <v>62</v>
      </c>
      <c r="S16" s="73" t="s">
        <v>63</v>
      </c>
      <c r="T16" s="48">
        <v>-250000</v>
      </c>
      <c r="U16" s="73" t="s">
        <v>158</v>
      </c>
      <c r="V16" s="73" t="s">
        <v>12</v>
      </c>
      <c r="W16" s="71" t="s">
        <v>65</v>
      </c>
      <c r="X16" s="69" t="s">
        <v>498</v>
      </c>
    </row>
    <row r="17" spans="2:25" ht="204" x14ac:dyDescent="0.25">
      <c r="B17" s="94"/>
      <c r="C17" s="82"/>
      <c r="D17" s="82"/>
      <c r="E17" s="82"/>
      <c r="F17" s="82"/>
      <c r="G17" s="106"/>
      <c r="H17" s="72" t="s">
        <v>272</v>
      </c>
      <c r="I17" s="72" t="s">
        <v>268</v>
      </c>
      <c r="J17" s="73" t="s">
        <v>52</v>
      </c>
      <c r="K17" s="74" t="s">
        <v>82</v>
      </c>
      <c r="L17" s="74" t="s">
        <v>15</v>
      </c>
      <c r="M17" s="74" t="s">
        <v>57</v>
      </c>
      <c r="N17" s="74" t="s">
        <v>157</v>
      </c>
      <c r="O17" s="74" t="s">
        <v>150</v>
      </c>
      <c r="P17" s="74" t="s">
        <v>328</v>
      </c>
      <c r="Q17" s="73" t="s">
        <v>328</v>
      </c>
      <c r="R17" s="68" t="s">
        <v>62</v>
      </c>
      <c r="S17" s="74" t="s">
        <v>63</v>
      </c>
      <c r="T17" s="70">
        <f>-10*5*10*5*5*10</f>
        <v>-125000</v>
      </c>
      <c r="U17" s="68" t="s">
        <v>438</v>
      </c>
      <c r="V17" s="73" t="s">
        <v>12</v>
      </c>
      <c r="W17" s="71" t="s">
        <v>65</v>
      </c>
      <c r="X17" s="69" t="s">
        <v>499</v>
      </c>
    </row>
    <row r="18" spans="2:25" ht="165.75" x14ac:dyDescent="0.25">
      <c r="B18" s="94"/>
      <c r="C18" s="82"/>
      <c r="D18" s="82"/>
      <c r="E18" s="82"/>
      <c r="F18" s="82"/>
      <c r="G18" s="106"/>
      <c r="H18" s="72" t="s">
        <v>273</v>
      </c>
      <c r="I18" s="72" t="s">
        <v>274</v>
      </c>
      <c r="J18" s="73" t="s">
        <v>52</v>
      </c>
      <c r="K18" s="74" t="s">
        <v>21</v>
      </c>
      <c r="L18" s="74" t="s">
        <v>15</v>
      </c>
      <c r="M18" s="74" t="s">
        <v>57</v>
      </c>
      <c r="N18" s="74" t="s">
        <v>157</v>
      </c>
      <c r="O18" s="74" t="s">
        <v>150</v>
      </c>
      <c r="P18" s="74" t="s">
        <v>84</v>
      </c>
      <c r="Q18" s="74" t="s">
        <v>328</v>
      </c>
      <c r="R18" s="74" t="s">
        <v>62</v>
      </c>
      <c r="S18" s="74" t="s">
        <v>63</v>
      </c>
      <c r="T18" s="48">
        <f>-10*10*10*5*5*10</f>
        <v>-250000</v>
      </c>
      <c r="U18" s="73" t="s">
        <v>179</v>
      </c>
      <c r="V18" s="73" t="s">
        <v>12</v>
      </c>
      <c r="W18" s="71" t="s">
        <v>65</v>
      </c>
      <c r="X18" s="69" t="s">
        <v>500</v>
      </c>
    </row>
    <row r="19" spans="2:25" ht="76.5" x14ac:dyDescent="0.25">
      <c r="B19" s="94"/>
      <c r="C19" s="82"/>
      <c r="D19" s="82"/>
      <c r="E19" s="82"/>
      <c r="F19" s="82"/>
      <c r="G19" s="106"/>
      <c r="H19" s="81" t="s">
        <v>278</v>
      </c>
      <c r="I19" s="72" t="s">
        <v>259</v>
      </c>
      <c r="J19" s="68" t="s">
        <v>52</v>
      </c>
      <c r="K19" s="68" t="s">
        <v>23</v>
      </c>
      <c r="L19" s="69" t="s">
        <v>15</v>
      </c>
      <c r="M19" s="68" t="s">
        <v>57</v>
      </c>
      <c r="N19" s="69" t="s">
        <v>58</v>
      </c>
      <c r="O19" s="69" t="s">
        <v>59</v>
      </c>
      <c r="P19" s="69" t="s">
        <v>60</v>
      </c>
      <c r="Q19" s="69" t="s">
        <v>328</v>
      </c>
      <c r="R19" s="69" t="s">
        <v>62</v>
      </c>
      <c r="S19" s="69" t="s">
        <v>63</v>
      </c>
      <c r="T19" s="70">
        <v>-31250</v>
      </c>
      <c r="U19" s="68" t="s">
        <v>76</v>
      </c>
      <c r="V19" s="68" t="s">
        <v>12</v>
      </c>
      <c r="W19" s="71" t="s">
        <v>65</v>
      </c>
      <c r="X19" s="69" t="s">
        <v>501</v>
      </c>
    </row>
    <row r="20" spans="2:25" ht="76.5" x14ac:dyDescent="0.25">
      <c r="B20" s="94"/>
      <c r="C20" s="82"/>
      <c r="D20" s="82"/>
      <c r="E20" s="82"/>
      <c r="F20" s="82"/>
      <c r="G20" s="106"/>
      <c r="H20" s="83"/>
      <c r="I20" s="72" t="s">
        <v>279</v>
      </c>
      <c r="J20" s="68" t="s">
        <v>52</v>
      </c>
      <c r="K20" s="68" t="s">
        <v>23</v>
      </c>
      <c r="L20" s="69" t="s">
        <v>15</v>
      </c>
      <c r="M20" s="68" t="s">
        <v>57</v>
      </c>
      <c r="N20" s="69" t="s">
        <v>58</v>
      </c>
      <c r="O20" s="69" t="s">
        <v>59</v>
      </c>
      <c r="P20" s="69" t="s">
        <v>60</v>
      </c>
      <c r="Q20" s="69" t="s">
        <v>328</v>
      </c>
      <c r="R20" s="69" t="s">
        <v>62</v>
      </c>
      <c r="S20" s="69" t="s">
        <v>63</v>
      </c>
      <c r="T20" s="70">
        <v>-31250</v>
      </c>
      <c r="U20" s="68" t="s">
        <v>76</v>
      </c>
      <c r="V20" s="68" t="s">
        <v>12</v>
      </c>
      <c r="W20" s="71" t="s">
        <v>65</v>
      </c>
      <c r="X20" s="69" t="s">
        <v>501</v>
      </c>
    </row>
    <row r="21" spans="2:25" ht="76.5" x14ac:dyDescent="0.25">
      <c r="B21" s="94"/>
      <c r="C21" s="82"/>
      <c r="D21" s="82"/>
      <c r="E21" s="82"/>
      <c r="F21" s="82"/>
      <c r="G21" s="106" t="s">
        <v>257</v>
      </c>
      <c r="H21" s="117" t="s">
        <v>380</v>
      </c>
      <c r="I21" s="72" t="s">
        <v>265</v>
      </c>
      <c r="J21" s="73" t="s">
        <v>92</v>
      </c>
      <c r="K21" s="74" t="s">
        <v>17</v>
      </c>
      <c r="L21" s="74" t="s">
        <v>463</v>
      </c>
      <c r="M21" s="74" t="s">
        <v>57</v>
      </c>
      <c r="N21" s="74" t="s">
        <v>157</v>
      </c>
      <c r="O21" s="73" t="s">
        <v>83</v>
      </c>
      <c r="P21" s="69" t="s">
        <v>119</v>
      </c>
      <c r="Q21" s="74" t="s">
        <v>328</v>
      </c>
      <c r="R21" s="74" t="s">
        <v>75</v>
      </c>
      <c r="S21" s="74" t="s">
        <v>63</v>
      </c>
      <c r="T21" s="48">
        <v>-500</v>
      </c>
      <c r="U21" s="73" t="s">
        <v>316</v>
      </c>
      <c r="V21" s="73" t="s">
        <v>12</v>
      </c>
      <c r="W21" s="71" t="s">
        <v>77</v>
      </c>
      <c r="X21" s="74" t="s">
        <v>471</v>
      </c>
      <c r="Y21" s="17"/>
    </row>
    <row r="22" spans="2:25" ht="51" x14ac:dyDescent="0.25">
      <c r="B22" s="95"/>
      <c r="C22" s="83"/>
      <c r="D22" s="83"/>
      <c r="E22" s="83"/>
      <c r="F22" s="83"/>
      <c r="G22" s="106"/>
      <c r="H22" s="117"/>
      <c r="I22" s="72" t="s">
        <v>259</v>
      </c>
      <c r="J22" s="73" t="s">
        <v>92</v>
      </c>
      <c r="K22" s="74" t="s">
        <v>23</v>
      </c>
      <c r="L22" s="74" t="s">
        <v>15</v>
      </c>
      <c r="M22" s="74" t="s">
        <v>57</v>
      </c>
      <c r="N22" s="74" t="s">
        <v>157</v>
      </c>
      <c r="O22" s="74" t="s">
        <v>83</v>
      </c>
      <c r="P22" s="74" t="s">
        <v>60</v>
      </c>
      <c r="Q22" s="74" t="s">
        <v>328</v>
      </c>
      <c r="R22" s="74" t="s">
        <v>62</v>
      </c>
      <c r="S22" s="74" t="s">
        <v>63</v>
      </c>
      <c r="T22" s="48">
        <v>-12500</v>
      </c>
      <c r="U22" s="73" t="s">
        <v>316</v>
      </c>
      <c r="V22" s="73" t="s">
        <v>12</v>
      </c>
      <c r="W22" s="71" t="s">
        <v>77</v>
      </c>
      <c r="X22" s="74" t="s">
        <v>471</v>
      </c>
      <c r="Y22" s="17"/>
    </row>
    <row r="23" spans="2:25" ht="51" x14ac:dyDescent="0.25">
      <c r="B23" s="97">
        <v>5</v>
      </c>
      <c r="C23" s="81" t="s">
        <v>370</v>
      </c>
      <c r="D23" s="106" t="s">
        <v>246</v>
      </c>
      <c r="E23" s="106" t="s">
        <v>289</v>
      </c>
      <c r="F23" s="106" t="s">
        <v>246</v>
      </c>
      <c r="G23" s="106" t="s">
        <v>290</v>
      </c>
      <c r="H23" s="106" t="s">
        <v>267</v>
      </c>
      <c r="I23" s="72" t="s">
        <v>265</v>
      </c>
      <c r="J23" s="73" t="s">
        <v>92</v>
      </c>
      <c r="K23" s="73" t="s">
        <v>17</v>
      </c>
      <c r="L23" s="74" t="s">
        <v>15</v>
      </c>
      <c r="M23" s="73" t="s">
        <v>57</v>
      </c>
      <c r="N23" s="73" t="s">
        <v>58</v>
      </c>
      <c r="O23" s="73" t="s">
        <v>83</v>
      </c>
      <c r="P23" s="73" t="s">
        <v>84</v>
      </c>
      <c r="Q23" s="73" t="s">
        <v>328</v>
      </c>
      <c r="R23" s="73" t="s">
        <v>62</v>
      </c>
      <c r="S23" s="73" t="s">
        <v>63</v>
      </c>
      <c r="T23" s="48">
        <v>-12500</v>
      </c>
      <c r="U23" s="73" t="s">
        <v>485</v>
      </c>
      <c r="V23" s="73" t="s">
        <v>12</v>
      </c>
      <c r="W23" s="71" t="s">
        <v>77</v>
      </c>
      <c r="X23" s="74" t="s">
        <v>319</v>
      </c>
    </row>
    <row r="24" spans="2:25" ht="51" x14ac:dyDescent="0.25">
      <c r="B24" s="97"/>
      <c r="C24" s="82"/>
      <c r="D24" s="106"/>
      <c r="E24" s="106"/>
      <c r="F24" s="106"/>
      <c r="G24" s="106"/>
      <c r="H24" s="106"/>
      <c r="I24" s="72" t="s">
        <v>268</v>
      </c>
      <c r="J24" s="73" t="s">
        <v>92</v>
      </c>
      <c r="K24" s="73" t="s">
        <v>17</v>
      </c>
      <c r="L24" s="74" t="s">
        <v>15</v>
      </c>
      <c r="M24" s="73" t="s">
        <v>57</v>
      </c>
      <c r="N24" s="73" t="s">
        <v>58</v>
      </c>
      <c r="O24" s="73" t="s">
        <v>83</v>
      </c>
      <c r="P24" s="73" t="s">
        <v>84</v>
      </c>
      <c r="Q24" s="73" t="s">
        <v>328</v>
      </c>
      <c r="R24" s="73" t="s">
        <v>62</v>
      </c>
      <c r="S24" s="73" t="s">
        <v>63</v>
      </c>
      <c r="T24" s="48">
        <v>-12500</v>
      </c>
      <c r="U24" s="73" t="s">
        <v>485</v>
      </c>
      <c r="V24" s="74" t="s">
        <v>15</v>
      </c>
      <c r="W24" s="71" t="s">
        <v>77</v>
      </c>
      <c r="X24" s="74" t="s">
        <v>15</v>
      </c>
    </row>
    <row r="25" spans="2:25" ht="51" x14ac:dyDescent="0.25">
      <c r="B25" s="97"/>
      <c r="C25" s="83"/>
      <c r="D25" s="106"/>
      <c r="E25" s="106"/>
      <c r="F25" s="106"/>
      <c r="G25" s="106"/>
      <c r="H25" s="72" t="s">
        <v>266</v>
      </c>
      <c r="I25" s="72" t="s">
        <v>265</v>
      </c>
      <c r="J25" s="73" t="s">
        <v>92</v>
      </c>
      <c r="K25" s="73" t="s">
        <v>17</v>
      </c>
      <c r="L25" s="74" t="s">
        <v>15</v>
      </c>
      <c r="M25" s="73" t="s">
        <v>57</v>
      </c>
      <c r="N25" s="73" t="s">
        <v>58</v>
      </c>
      <c r="O25" s="73" t="s">
        <v>83</v>
      </c>
      <c r="P25" s="73" t="s">
        <v>84</v>
      </c>
      <c r="Q25" s="73" t="s">
        <v>328</v>
      </c>
      <c r="R25" s="73" t="s">
        <v>62</v>
      </c>
      <c r="S25" s="73" t="s">
        <v>63</v>
      </c>
      <c r="T25" s="48">
        <v>-12500</v>
      </c>
      <c r="U25" s="73" t="s">
        <v>485</v>
      </c>
      <c r="V25" s="74" t="s">
        <v>15</v>
      </c>
      <c r="W25" s="71" t="s">
        <v>77</v>
      </c>
      <c r="X25" s="74" t="s">
        <v>319</v>
      </c>
    </row>
    <row r="26" spans="2:25" ht="158.25" customHeight="1" x14ac:dyDescent="0.25">
      <c r="B26" s="97">
        <v>6</v>
      </c>
      <c r="C26" s="81" t="s">
        <v>370</v>
      </c>
      <c r="D26" s="106" t="s">
        <v>246</v>
      </c>
      <c r="E26" s="106" t="s">
        <v>291</v>
      </c>
      <c r="F26" s="106" t="s">
        <v>251</v>
      </c>
      <c r="G26" s="106" t="s">
        <v>292</v>
      </c>
      <c r="H26" s="72" t="s">
        <v>271</v>
      </c>
      <c r="I26" s="72" t="s">
        <v>268</v>
      </c>
      <c r="J26" s="73" t="s">
        <v>52</v>
      </c>
      <c r="K26" s="74" t="s">
        <v>21</v>
      </c>
      <c r="L26" s="74" t="s">
        <v>15</v>
      </c>
      <c r="M26" s="74" t="s">
        <v>57</v>
      </c>
      <c r="N26" s="73" t="s">
        <v>157</v>
      </c>
      <c r="O26" s="73" t="s">
        <v>150</v>
      </c>
      <c r="P26" s="73" t="s">
        <v>84</v>
      </c>
      <c r="Q26" s="73" t="s">
        <v>328</v>
      </c>
      <c r="R26" s="73" t="s">
        <v>62</v>
      </c>
      <c r="S26" s="73" t="s">
        <v>63</v>
      </c>
      <c r="T26" s="48">
        <v>-250000</v>
      </c>
      <c r="U26" s="73" t="s">
        <v>158</v>
      </c>
      <c r="V26" s="73" t="s">
        <v>12</v>
      </c>
      <c r="W26" s="71" t="s">
        <v>65</v>
      </c>
      <c r="X26" s="69" t="s">
        <v>502</v>
      </c>
    </row>
    <row r="27" spans="2:25" ht="204" x14ac:dyDescent="0.25">
      <c r="B27" s="97"/>
      <c r="C27" s="82"/>
      <c r="D27" s="106"/>
      <c r="E27" s="106"/>
      <c r="F27" s="106"/>
      <c r="G27" s="106"/>
      <c r="H27" s="72" t="s">
        <v>272</v>
      </c>
      <c r="I27" s="72" t="s">
        <v>268</v>
      </c>
      <c r="J27" s="73" t="s">
        <v>52</v>
      </c>
      <c r="K27" s="74" t="s">
        <v>82</v>
      </c>
      <c r="L27" s="74" t="s">
        <v>15</v>
      </c>
      <c r="M27" s="74" t="s">
        <v>57</v>
      </c>
      <c r="N27" s="74" t="s">
        <v>157</v>
      </c>
      <c r="O27" s="74" t="s">
        <v>150</v>
      </c>
      <c r="P27" s="74" t="s">
        <v>84</v>
      </c>
      <c r="Q27" s="74" t="s">
        <v>327</v>
      </c>
      <c r="R27" s="74" t="s">
        <v>62</v>
      </c>
      <c r="S27" s="74" t="s">
        <v>63</v>
      </c>
      <c r="T27" s="48">
        <v>-500000</v>
      </c>
      <c r="U27" s="73" t="s">
        <v>438</v>
      </c>
      <c r="V27" s="73" t="s">
        <v>12</v>
      </c>
      <c r="W27" s="71" t="s">
        <v>65</v>
      </c>
      <c r="X27" s="69" t="s">
        <v>499</v>
      </c>
    </row>
    <row r="28" spans="2:25" ht="165.75" x14ac:dyDescent="0.25">
      <c r="B28" s="97"/>
      <c r="C28" s="82"/>
      <c r="D28" s="106"/>
      <c r="E28" s="106"/>
      <c r="F28" s="106"/>
      <c r="G28" s="106"/>
      <c r="H28" s="72" t="s">
        <v>273</v>
      </c>
      <c r="I28" s="72" t="s">
        <v>274</v>
      </c>
      <c r="J28" s="73" t="s">
        <v>52</v>
      </c>
      <c r="K28" s="74" t="s">
        <v>21</v>
      </c>
      <c r="L28" s="74" t="s">
        <v>15</v>
      </c>
      <c r="M28" s="74" t="s">
        <v>57</v>
      </c>
      <c r="N28" s="74" t="s">
        <v>157</v>
      </c>
      <c r="O28" s="74" t="s">
        <v>150</v>
      </c>
      <c r="P28" s="74" t="s">
        <v>84</v>
      </c>
      <c r="Q28" s="74" t="s">
        <v>328</v>
      </c>
      <c r="R28" s="74" t="s">
        <v>62</v>
      </c>
      <c r="S28" s="74" t="s">
        <v>63</v>
      </c>
      <c r="T28" s="48">
        <f>-10*10*10*5*5*10</f>
        <v>-250000</v>
      </c>
      <c r="U28" s="73" t="s">
        <v>179</v>
      </c>
      <c r="V28" s="73" t="s">
        <v>12</v>
      </c>
      <c r="W28" s="71" t="s">
        <v>65</v>
      </c>
      <c r="X28" s="69" t="s">
        <v>500</v>
      </c>
    </row>
    <row r="29" spans="2:25" ht="40.5" customHeight="1" x14ac:dyDescent="0.25">
      <c r="B29" s="97"/>
      <c r="C29" s="82"/>
      <c r="D29" s="106"/>
      <c r="E29" s="106"/>
      <c r="F29" s="106"/>
      <c r="G29" s="106"/>
      <c r="H29" s="106" t="s">
        <v>278</v>
      </c>
      <c r="I29" s="72" t="s">
        <v>259</v>
      </c>
      <c r="J29" s="119" t="s">
        <v>52</v>
      </c>
      <c r="K29" s="119" t="s">
        <v>23</v>
      </c>
      <c r="L29" s="120" t="s">
        <v>15</v>
      </c>
      <c r="M29" s="119" t="s">
        <v>57</v>
      </c>
      <c r="N29" s="103" t="s">
        <v>58</v>
      </c>
      <c r="O29" s="103" t="s">
        <v>59</v>
      </c>
      <c r="P29" s="103" t="s">
        <v>60</v>
      </c>
      <c r="Q29" s="103" t="s">
        <v>328</v>
      </c>
      <c r="R29" s="103" t="s">
        <v>62</v>
      </c>
      <c r="S29" s="103" t="s">
        <v>63</v>
      </c>
      <c r="T29" s="104">
        <v>-31250</v>
      </c>
      <c r="U29" s="84" t="s">
        <v>76</v>
      </c>
      <c r="V29" s="119" t="s">
        <v>12</v>
      </c>
      <c r="W29" s="105" t="s">
        <v>65</v>
      </c>
      <c r="X29" s="120" t="s">
        <v>501</v>
      </c>
      <c r="Y29" s="17"/>
    </row>
    <row r="30" spans="2:25" ht="42.75" customHeight="1" x14ac:dyDescent="0.25">
      <c r="B30" s="97"/>
      <c r="C30" s="83"/>
      <c r="D30" s="106"/>
      <c r="E30" s="106"/>
      <c r="F30" s="106"/>
      <c r="G30" s="106"/>
      <c r="H30" s="106"/>
      <c r="I30" s="72" t="s">
        <v>279</v>
      </c>
      <c r="J30" s="119"/>
      <c r="K30" s="119"/>
      <c r="L30" s="120"/>
      <c r="M30" s="119"/>
      <c r="N30" s="103"/>
      <c r="O30" s="103"/>
      <c r="P30" s="103"/>
      <c r="Q30" s="103"/>
      <c r="R30" s="103"/>
      <c r="S30" s="103"/>
      <c r="T30" s="104"/>
      <c r="U30" s="84"/>
      <c r="V30" s="119"/>
      <c r="W30" s="105"/>
      <c r="X30" s="120"/>
      <c r="Y30" s="17"/>
    </row>
    <row r="31" spans="2:25" ht="63" customHeight="1" x14ac:dyDescent="0.25">
      <c r="B31" s="97">
        <v>7</v>
      </c>
      <c r="C31" s="81" t="s">
        <v>370</v>
      </c>
      <c r="D31" s="106" t="s">
        <v>246</v>
      </c>
      <c r="E31" s="123" t="s">
        <v>293</v>
      </c>
      <c r="F31" s="123" t="s">
        <v>251</v>
      </c>
      <c r="G31" s="72" t="s">
        <v>295</v>
      </c>
      <c r="H31" s="72" t="s">
        <v>258</v>
      </c>
      <c r="I31" s="72" t="s">
        <v>259</v>
      </c>
      <c r="J31" s="73" t="s">
        <v>52</v>
      </c>
      <c r="K31" s="74" t="s">
        <v>23</v>
      </c>
      <c r="L31" s="74" t="s">
        <v>15</v>
      </c>
      <c r="M31" s="74" t="s">
        <v>57</v>
      </c>
      <c r="N31" s="74" t="s">
        <v>157</v>
      </c>
      <c r="O31" s="74" t="s">
        <v>59</v>
      </c>
      <c r="P31" s="74" t="s">
        <v>84</v>
      </c>
      <c r="Q31" s="74" t="s">
        <v>328</v>
      </c>
      <c r="R31" s="74" t="s">
        <v>62</v>
      </c>
      <c r="S31" s="74" t="s">
        <v>63</v>
      </c>
      <c r="T31" s="48">
        <v>-125000</v>
      </c>
      <c r="U31" s="73" t="s">
        <v>85</v>
      </c>
      <c r="V31" s="73" t="s">
        <v>12</v>
      </c>
      <c r="W31" s="71" t="s">
        <v>65</v>
      </c>
      <c r="X31" s="74" t="s">
        <v>493</v>
      </c>
    </row>
    <row r="32" spans="2:25" ht="63.75" x14ac:dyDescent="0.25">
      <c r="B32" s="97"/>
      <c r="C32" s="83"/>
      <c r="D32" s="106"/>
      <c r="E32" s="123"/>
      <c r="F32" s="123"/>
      <c r="G32" s="72" t="s">
        <v>296</v>
      </c>
      <c r="H32" s="72" t="s">
        <v>297</v>
      </c>
      <c r="I32" s="72" t="s">
        <v>274</v>
      </c>
      <c r="J32" s="73" t="s">
        <v>52</v>
      </c>
      <c r="K32" s="74" t="s">
        <v>23</v>
      </c>
      <c r="L32" s="74" t="s">
        <v>434</v>
      </c>
      <c r="M32" s="74" t="s">
        <v>57</v>
      </c>
      <c r="N32" s="74" t="s">
        <v>157</v>
      </c>
      <c r="O32" s="74" t="s">
        <v>59</v>
      </c>
      <c r="P32" s="74" t="s">
        <v>84</v>
      </c>
      <c r="Q32" s="74" t="s">
        <v>328</v>
      </c>
      <c r="R32" s="74" t="s">
        <v>62</v>
      </c>
      <c r="S32" s="74" t="s">
        <v>63</v>
      </c>
      <c r="T32" s="48">
        <v>-125000</v>
      </c>
      <c r="U32" s="73" t="s">
        <v>85</v>
      </c>
      <c r="V32" s="73" t="s">
        <v>12</v>
      </c>
      <c r="W32" s="71" t="s">
        <v>65</v>
      </c>
      <c r="X32" s="74" t="s">
        <v>493</v>
      </c>
    </row>
    <row r="33" spans="2:25" ht="51" x14ac:dyDescent="0.25">
      <c r="B33" s="97">
        <v>8</v>
      </c>
      <c r="C33" s="72" t="s">
        <v>370</v>
      </c>
      <c r="D33" s="106" t="s">
        <v>246</v>
      </c>
      <c r="E33" s="106" t="s">
        <v>298</v>
      </c>
      <c r="F33" s="106" t="s">
        <v>251</v>
      </c>
      <c r="G33" s="72" t="s">
        <v>294</v>
      </c>
      <c r="H33" s="72" t="s">
        <v>258</v>
      </c>
      <c r="I33" s="72" t="s">
        <v>259</v>
      </c>
      <c r="J33" s="73" t="s">
        <v>52</v>
      </c>
      <c r="K33" s="74" t="s">
        <v>23</v>
      </c>
      <c r="L33" s="74" t="s">
        <v>15</v>
      </c>
      <c r="M33" s="74" t="s">
        <v>57</v>
      </c>
      <c r="N33" s="74" t="s">
        <v>58</v>
      </c>
      <c r="O33" s="74" t="s">
        <v>59</v>
      </c>
      <c r="P33" s="74" t="s">
        <v>84</v>
      </c>
      <c r="Q33" s="74" t="s">
        <v>328</v>
      </c>
      <c r="R33" s="74" t="s">
        <v>62</v>
      </c>
      <c r="S33" s="74" t="s">
        <v>63</v>
      </c>
      <c r="T33" s="48">
        <v>-62500</v>
      </c>
      <c r="U33" s="73" t="s">
        <v>85</v>
      </c>
      <c r="V33" s="73" t="s">
        <v>12</v>
      </c>
      <c r="W33" s="71" t="s">
        <v>65</v>
      </c>
      <c r="X33" s="74" t="s">
        <v>503</v>
      </c>
    </row>
    <row r="34" spans="2:25" ht="76.5" x14ac:dyDescent="0.25">
      <c r="B34" s="97"/>
      <c r="C34" s="72"/>
      <c r="D34" s="106"/>
      <c r="E34" s="106"/>
      <c r="F34" s="106"/>
      <c r="G34" s="81" t="s">
        <v>296</v>
      </c>
      <c r="H34" s="121" t="s">
        <v>382</v>
      </c>
      <c r="I34" s="72" t="s">
        <v>265</v>
      </c>
      <c r="J34" s="73" t="s">
        <v>92</v>
      </c>
      <c r="K34" s="74" t="s">
        <v>17</v>
      </c>
      <c r="L34" s="74" t="s">
        <v>463</v>
      </c>
      <c r="M34" s="74" t="s">
        <v>57</v>
      </c>
      <c r="N34" s="74" t="s">
        <v>157</v>
      </c>
      <c r="O34" s="73" t="s">
        <v>83</v>
      </c>
      <c r="P34" s="69" t="s">
        <v>119</v>
      </c>
      <c r="Q34" s="74" t="s">
        <v>328</v>
      </c>
      <c r="R34" s="74" t="s">
        <v>75</v>
      </c>
      <c r="S34" s="74" t="s">
        <v>63</v>
      </c>
      <c r="T34" s="48">
        <v>-500</v>
      </c>
      <c r="U34" s="73" t="s">
        <v>316</v>
      </c>
      <c r="V34" s="73" t="s">
        <v>12</v>
      </c>
      <c r="W34" s="71" t="s">
        <v>77</v>
      </c>
      <c r="X34" s="74" t="s">
        <v>471</v>
      </c>
    </row>
    <row r="35" spans="2:25" ht="51" x14ac:dyDescent="0.25">
      <c r="B35" s="97"/>
      <c r="C35" s="72" t="s">
        <v>365</v>
      </c>
      <c r="D35" s="106"/>
      <c r="E35" s="106"/>
      <c r="F35" s="106"/>
      <c r="G35" s="83"/>
      <c r="H35" s="122"/>
      <c r="I35" s="72" t="s">
        <v>259</v>
      </c>
      <c r="J35" s="73" t="s">
        <v>92</v>
      </c>
      <c r="K35" s="74" t="s">
        <v>23</v>
      </c>
      <c r="L35" s="74" t="s">
        <v>15</v>
      </c>
      <c r="M35" s="74" t="s">
        <v>57</v>
      </c>
      <c r="N35" s="74" t="s">
        <v>157</v>
      </c>
      <c r="O35" s="74" t="s">
        <v>83</v>
      </c>
      <c r="P35" s="74" t="s">
        <v>60</v>
      </c>
      <c r="Q35" s="74" t="s">
        <v>328</v>
      </c>
      <c r="R35" s="74" t="s">
        <v>62</v>
      </c>
      <c r="S35" s="74" t="s">
        <v>63</v>
      </c>
      <c r="T35" s="48">
        <v>-12500</v>
      </c>
      <c r="U35" s="73" t="s">
        <v>316</v>
      </c>
      <c r="V35" s="73" t="s">
        <v>12</v>
      </c>
      <c r="W35" s="71" t="s">
        <v>77</v>
      </c>
      <c r="X35" s="74" t="s">
        <v>471</v>
      </c>
    </row>
    <row r="36" spans="2:25" ht="51" x14ac:dyDescent="0.25">
      <c r="B36" s="97">
        <v>9</v>
      </c>
      <c r="C36" s="81" t="s">
        <v>99</v>
      </c>
      <c r="D36" s="106" t="s">
        <v>246</v>
      </c>
      <c r="E36" s="106" t="s">
        <v>299</v>
      </c>
      <c r="F36" s="106" t="s">
        <v>251</v>
      </c>
      <c r="G36" s="106" t="s">
        <v>494</v>
      </c>
      <c r="H36" s="106" t="s">
        <v>267</v>
      </c>
      <c r="I36" s="72" t="s">
        <v>265</v>
      </c>
      <c r="J36" s="73" t="s">
        <v>52</v>
      </c>
      <c r="K36" s="73" t="s">
        <v>17</v>
      </c>
      <c r="L36" s="74" t="s">
        <v>15</v>
      </c>
      <c r="M36" s="73" t="s">
        <v>57</v>
      </c>
      <c r="N36" s="73" t="s">
        <v>58</v>
      </c>
      <c r="O36" s="73" t="s">
        <v>83</v>
      </c>
      <c r="P36" s="73" t="s">
        <v>84</v>
      </c>
      <c r="Q36" s="73" t="s">
        <v>328</v>
      </c>
      <c r="R36" s="73" t="s">
        <v>62</v>
      </c>
      <c r="S36" s="73" t="s">
        <v>63</v>
      </c>
      <c r="T36" s="48">
        <v>-12500</v>
      </c>
      <c r="U36" s="73" t="s">
        <v>485</v>
      </c>
      <c r="V36" s="73" t="s">
        <v>12</v>
      </c>
      <c r="W36" s="71" t="s">
        <v>77</v>
      </c>
      <c r="X36" s="74" t="s">
        <v>18</v>
      </c>
    </row>
    <row r="37" spans="2:25" ht="51" x14ac:dyDescent="0.25">
      <c r="B37" s="97"/>
      <c r="C37" s="82"/>
      <c r="D37" s="106"/>
      <c r="E37" s="106"/>
      <c r="F37" s="106"/>
      <c r="G37" s="106"/>
      <c r="H37" s="106"/>
      <c r="I37" s="72" t="s">
        <v>268</v>
      </c>
      <c r="J37" s="73" t="s">
        <v>52</v>
      </c>
      <c r="K37" s="73" t="s">
        <v>17</v>
      </c>
      <c r="L37" s="74" t="s">
        <v>15</v>
      </c>
      <c r="M37" s="73" t="s">
        <v>57</v>
      </c>
      <c r="N37" s="73" t="s">
        <v>58</v>
      </c>
      <c r="O37" s="73" t="s">
        <v>83</v>
      </c>
      <c r="P37" s="73" t="s">
        <v>84</v>
      </c>
      <c r="Q37" s="73" t="s">
        <v>328</v>
      </c>
      <c r="R37" s="73" t="s">
        <v>62</v>
      </c>
      <c r="S37" s="73" t="s">
        <v>63</v>
      </c>
      <c r="T37" s="48">
        <v>-12500</v>
      </c>
      <c r="U37" s="73" t="s">
        <v>485</v>
      </c>
      <c r="V37" s="73" t="s">
        <v>12</v>
      </c>
      <c r="W37" s="71" t="s">
        <v>77</v>
      </c>
      <c r="X37" s="74" t="s">
        <v>18</v>
      </c>
    </row>
    <row r="38" spans="2:25" ht="51" x14ac:dyDescent="0.25">
      <c r="B38" s="97"/>
      <c r="C38" s="83"/>
      <c r="D38" s="106"/>
      <c r="E38" s="106"/>
      <c r="F38" s="106"/>
      <c r="G38" s="106"/>
      <c r="H38" s="72" t="s">
        <v>266</v>
      </c>
      <c r="I38" s="72" t="s">
        <v>265</v>
      </c>
      <c r="J38" s="73" t="s">
        <v>52</v>
      </c>
      <c r="K38" s="73" t="s">
        <v>17</v>
      </c>
      <c r="L38" s="74" t="s">
        <v>15</v>
      </c>
      <c r="M38" s="73" t="s">
        <v>57</v>
      </c>
      <c r="N38" s="73" t="s">
        <v>58</v>
      </c>
      <c r="O38" s="73" t="s">
        <v>83</v>
      </c>
      <c r="P38" s="73" t="s">
        <v>84</v>
      </c>
      <c r="Q38" s="73" t="s">
        <v>328</v>
      </c>
      <c r="R38" s="73" t="s">
        <v>62</v>
      </c>
      <c r="S38" s="73" t="s">
        <v>63</v>
      </c>
      <c r="T38" s="48">
        <v>-12500</v>
      </c>
      <c r="U38" s="73" t="s">
        <v>485</v>
      </c>
      <c r="V38" s="73" t="s">
        <v>12</v>
      </c>
      <c r="W38" s="71" t="s">
        <v>77</v>
      </c>
      <c r="X38" s="74" t="s">
        <v>18</v>
      </c>
    </row>
    <row r="39" spans="2:25" ht="68.25" customHeight="1" x14ac:dyDescent="0.25">
      <c r="B39" s="2">
        <v>10</v>
      </c>
      <c r="C39" s="72" t="s">
        <v>365</v>
      </c>
      <c r="D39" s="72" t="s">
        <v>246</v>
      </c>
      <c r="E39" s="72" t="s">
        <v>310</v>
      </c>
      <c r="F39" s="72" t="s">
        <v>252</v>
      </c>
      <c r="G39" s="72" t="s">
        <v>311</v>
      </c>
      <c r="H39" s="72" t="s">
        <v>258</v>
      </c>
      <c r="I39" s="72" t="s">
        <v>259</v>
      </c>
      <c r="J39" s="73" t="s">
        <v>92</v>
      </c>
      <c r="K39" s="74" t="s">
        <v>23</v>
      </c>
      <c r="L39" s="74" t="s">
        <v>15</v>
      </c>
      <c r="M39" s="74" t="s">
        <v>57</v>
      </c>
      <c r="N39" s="74" t="s">
        <v>58</v>
      </c>
      <c r="O39" s="74" t="s">
        <v>59</v>
      </c>
      <c r="P39" s="74" t="s">
        <v>60</v>
      </c>
      <c r="Q39" s="74" t="s">
        <v>328</v>
      </c>
      <c r="R39" s="74" t="s">
        <v>62</v>
      </c>
      <c r="S39" s="74" t="s">
        <v>63</v>
      </c>
      <c r="T39" s="48">
        <v>-31250</v>
      </c>
      <c r="U39" s="73" t="s">
        <v>85</v>
      </c>
      <c r="V39" s="73" t="s">
        <v>12</v>
      </c>
      <c r="W39" s="71" t="s">
        <v>65</v>
      </c>
      <c r="X39" s="74" t="s">
        <v>504</v>
      </c>
      <c r="Y39" s="17"/>
    </row>
    <row r="40" spans="2:25" ht="138" customHeight="1" x14ac:dyDescent="0.25">
      <c r="B40" s="93">
        <v>11</v>
      </c>
      <c r="C40" s="81" t="s">
        <v>370</v>
      </c>
      <c r="D40" s="81" t="s">
        <v>246</v>
      </c>
      <c r="E40" s="81" t="s">
        <v>163</v>
      </c>
      <c r="F40" s="81" t="s">
        <v>252</v>
      </c>
      <c r="G40" s="81" t="s">
        <v>326</v>
      </c>
      <c r="H40" s="72" t="s">
        <v>271</v>
      </c>
      <c r="I40" s="72" t="s">
        <v>268</v>
      </c>
      <c r="J40" s="68" t="s">
        <v>92</v>
      </c>
      <c r="K40" s="74" t="s">
        <v>21</v>
      </c>
      <c r="L40" s="68" t="s">
        <v>56</v>
      </c>
      <c r="M40" s="68" t="s">
        <v>57</v>
      </c>
      <c r="N40" s="68" t="s">
        <v>157</v>
      </c>
      <c r="O40" s="68" t="s">
        <v>59</v>
      </c>
      <c r="P40" s="73" t="s">
        <v>84</v>
      </c>
      <c r="Q40" s="73" t="s">
        <v>328</v>
      </c>
      <c r="R40" s="68" t="s">
        <v>62</v>
      </c>
      <c r="S40" s="68" t="s">
        <v>63</v>
      </c>
      <c r="T40" s="70">
        <f>-10*5*10*5*5*10</f>
        <v>-125000</v>
      </c>
      <c r="U40" s="68" t="s">
        <v>158</v>
      </c>
      <c r="V40" s="68" t="s">
        <v>12</v>
      </c>
      <c r="W40" s="71" t="s">
        <v>65</v>
      </c>
      <c r="X40" s="69" t="s">
        <v>505</v>
      </c>
    </row>
    <row r="41" spans="2:25" ht="178.5" x14ac:dyDescent="0.25">
      <c r="B41" s="95"/>
      <c r="C41" s="83"/>
      <c r="D41" s="83"/>
      <c r="E41" s="83"/>
      <c r="F41" s="83"/>
      <c r="G41" s="83"/>
      <c r="H41" s="72" t="s">
        <v>273</v>
      </c>
      <c r="I41" s="72" t="s">
        <v>274</v>
      </c>
      <c r="J41" s="73" t="s">
        <v>52</v>
      </c>
      <c r="K41" s="74" t="s">
        <v>21</v>
      </c>
      <c r="L41" s="74" t="s">
        <v>15</v>
      </c>
      <c r="M41" s="74" t="s">
        <v>57</v>
      </c>
      <c r="N41" s="74" t="s">
        <v>157</v>
      </c>
      <c r="O41" s="74" t="s">
        <v>150</v>
      </c>
      <c r="P41" s="74" t="s">
        <v>84</v>
      </c>
      <c r="Q41" s="74" t="s">
        <v>328</v>
      </c>
      <c r="R41" s="74" t="s">
        <v>62</v>
      </c>
      <c r="S41" s="74" t="s">
        <v>63</v>
      </c>
      <c r="T41" s="48">
        <f>-10*10*10*5*5*10</f>
        <v>-250000</v>
      </c>
      <c r="U41" s="73" t="s">
        <v>179</v>
      </c>
      <c r="V41" s="73" t="s">
        <v>12</v>
      </c>
      <c r="W41" s="71" t="s">
        <v>65</v>
      </c>
      <c r="X41" s="69" t="s">
        <v>506</v>
      </c>
    </row>
    <row r="42" spans="2:25" ht="60.75" customHeight="1" x14ac:dyDescent="0.25">
      <c r="B42" s="93">
        <v>12</v>
      </c>
      <c r="C42" s="81" t="s">
        <v>373</v>
      </c>
      <c r="D42" s="81" t="s">
        <v>246</v>
      </c>
      <c r="E42" s="81" t="s">
        <v>431</v>
      </c>
      <c r="F42" s="81" t="s">
        <v>495</v>
      </c>
      <c r="G42" s="72" t="s">
        <v>439</v>
      </c>
      <c r="H42" s="72" t="s">
        <v>272</v>
      </c>
      <c r="I42" s="72" t="s">
        <v>268</v>
      </c>
      <c r="J42" s="73" t="s">
        <v>52</v>
      </c>
      <c r="K42" s="74" t="s">
        <v>82</v>
      </c>
      <c r="L42" s="74" t="s">
        <v>15</v>
      </c>
      <c r="M42" s="74" t="s">
        <v>57</v>
      </c>
      <c r="N42" s="74" t="s">
        <v>157</v>
      </c>
      <c r="O42" s="74" t="s">
        <v>150</v>
      </c>
      <c r="P42" s="74" t="s">
        <v>328</v>
      </c>
      <c r="Q42" s="73" t="s">
        <v>328</v>
      </c>
      <c r="R42" s="68" t="s">
        <v>62</v>
      </c>
      <c r="S42" s="74" t="s">
        <v>63</v>
      </c>
      <c r="T42" s="70">
        <f>-10*5*10*5*5*10</f>
        <v>-125000</v>
      </c>
      <c r="U42" s="73" t="s">
        <v>438</v>
      </c>
      <c r="V42" s="73" t="s">
        <v>12</v>
      </c>
      <c r="W42" s="71" t="s">
        <v>65</v>
      </c>
      <c r="X42" s="74" t="s">
        <v>437</v>
      </c>
    </row>
    <row r="43" spans="2:25" ht="76.5" x14ac:dyDescent="0.25">
      <c r="B43" s="94"/>
      <c r="C43" s="82"/>
      <c r="D43" s="82"/>
      <c r="E43" s="82"/>
      <c r="F43" s="82"/>
      <c r="G43" s="81" t="s">
        <v>440</v>
      </c>
      <c r="H43" s="72" t="s">
        <v>271</v>
      </c>
      <c r="I43" s="72" t="s">
        <v>268</v>
      </c>
      <c r="J43" s="68" t="s">
        <v>92</v>
      </c>
      <c r="K43" s="74" t="s">
        <v>21</v>
      </c>
      <c r="L43" s="68" t="s">
        <v>441</v>
      </c>
      <c r="M43" s="74" t="s">
        <v>57</v>
      </c>
      <c r="N43" s="74" t="s">
        <v>157</v>
      </c>
      <c r="O43" s="68" t="s">
        <v>59</v>
      </c>
      <c r="P43" s="73" t="s">
        <v>84</v>
      </c>
      <c r="Q43" s="73" t="s">
        <v>328</v>
      </c>
      <c r="R43" s="68" t="s">
        <v>75</v>
      </c>
      <c r="S43" s="68" t="s">
        <v>63</v>
      </c>
      <c r="T43" s="70">
        <f>-25000</f>
        <v>-25000</v>
      </c>
      <c r="U43" s="68" t="s">
        <v>158</v>
      </c>
      <c r="V43" s="73" t="s">
        <v>12</v>
      </c>
      <c r="W43" s="71" t="s">
        <v>77</v>
      </c>
      <c r="X43" s="74" t="s">
        <v>437</v>
      </c>
    </row>
    <row r="44" spans="2:25" ht="51" x14ac:dyDescent="0.25">
      <c r="B44" s="94"/>
      <c r="C44" s="82"/>
      <c r="D44" s="82"/>
      <c r="E44" s="82"/>
      <c r="F44" s="82"/>
      <c r="G44" s="82"/>
      <c r="H44" s="72" t="s">
        <v>273</v>
      </c>
      <c r="I44" s="72" t="s">
        <v>274</v>
      </c>
      <c r="J44" s="73" t="s">
        <v>52</v>
      </c>
      <c r="K44" s="74" t="s">
        <v>21</v>
      </c>
      <c r="L44" s="74" t="s">
        <v>15</v>
      </c>
      <c r="M44" s="74" t="s">
        <v>57</v>
      </c>
      <c r="N44" s="74" t="s">
        <v>157</v>
      </c>
      <c r="O44" s="74" t="s">
        <v>150</v>
      </c>
      <c r="P44" s="74" t="s">
        <v>84</v>
      </c>
      <c r="Q44" s="74" t="s">
        <v>328</v>
      </c>
      <c r="R44" s="74" t="s">
        <v>62</v>
      </c>
      <c r="S44" s="74" t="s">
        <v>63</v>
      </c>
      <c r="T44" s="48">
        <f>-10*10*10*5*5*10</f>
        <v>-250000</v>
      </c>
      <c r="U44" s="73" t="s">
        <v>179</v>
      </c>
      <c r="V44" s="73" t="s">
        <v>12</v>
      </c>
      <c r="W44" s="71" t="s">
        <v>65</v>
      </c>
      <c r="X44" s="69" t="s">
        <v>437</v>
      </c>
    </row>
    <row r="45" spans="2:25" ht="33.75" customHeight="1" x14ac:dyDescent="0.25">
      <c r="B45" s="94"/>
      <c r="C45" s="82"/>
      <c r="D45" s="82"/>
      <c r="E45" s="82"/>
      <c r="F45" s="82"/>
      <c r="G45" s="82"/>
      <c r="H45" s="106" t="s">
        <v>278</v>
      </c>
      <c r="I45" s="72" t="s">
        <v>259</v>
      </c>
      <c r="J45" s="119" t="s">
        <v>52</v>
      </c>
      <c r="K45" s="119" t="s">
        <v>23</v>
      </c>
      <c r="L45" s="120" t="s">
        <v>15</v>
      </c>
      <c r="M45" s="119" t="s">
        <v>57</v>
      </c>
      <c r="N45" s="103" t="s">
        <v>58</v>
      </c>
      <c r="O45" s="103" t="s">
        <v>59</v>
      </c>
      <c r="P45" s="103" t="s">
        <v>60</v>
      </c>
      <c r="Q45" s="103" t="s">
        <v>328</v>
      </c>
      <c r="R45" s="103" t="s">
        <v>62</v>
      </c>
      <c r="S45" s="103" t="s">
        <v>63</v>
      </c>
      <c r="T45" s="104">
        <v>-31250</v>
      </c>
      <c r="U45" s="84" t="s">
        <v>76</v>
      </c>
      <c r="V45" s="119" t="s">
        <v>12</v>
      </c>
      <c r="W45" s="105" t="s">
        <v>65</v>
      </c>
      <c r="X45" s="120" t="s">
        <v>437</v>
      </c>
    </row>
    <row r="46" spans="2:25" ht="33.75" customHeight="1" x14ac:dyDescent="0.25">
      <c r="B46" s="94"/>
      <c r="C46" s="82"/>
      <c r="D46" s="82"/>
      <c r="E46" s="82"/>
      <c r="F46" s="82"/>
      <c r="G46" s="83"/>
      <c r="H46" s="106"/>
      <c r="I46" s="72" t="s">
        <v>279</v>
      </c>
      <c r="J46" s="119"/>
      <c r="K46" s="119"/>
      <c r="L46" s="120"/>
      <c r="M46" s="119"/>
      <c r="N46" s="103"/>
      <c r="O46" s="103"/>
      <c r="P46" s="103"/>
      <c r="Q46" s="103"/>
      <c r="R46" s="103"/>
      <c r="S46" s="103"/>
      <c r="T46" s="104"/>
      <c r="U46" s="84"/>
      <c r="V46" s="119"/>
      <c r="W46" s="105"/>
      <c r="X46" s="120"/>
    </row>
    <row r="47" spans="2:25" ht="76.5" x14ac:dyDescent="0.25">
      <c r="B47" s="94"/>
      <c r="C47" s="82"/>
      <c r="D47" s="82"/>
      <c r="E47" s="82"/>
      <c r="F47" s="82"/>
      <c r="G47" s="72" t="s">
        <v>444</v>
      </c>
      <c r="H47" s="72" t="s">
        <v>258</v>
      </c>
      <c r="I47" s="72" t="s">
        <v>259</v>
      </c>
      <c r="J47" s="73" t="s">
        <v>92</v>
      </c>
      <c r="K47" s="74" t="s">
        <v>23</v>
      </c>
      <c r="L47" s="74" t="s">
        <v>443</v>
      </c>
      <c r="M47" s="74" t="s">
        <v>57</v>
      </c>
      <c r="N47" s="74" t="s">
        <v>58</v>
      </c>
      <c r="O47" s="74" t="s">
        <v>59</v>
      </c>
      <c r="P47" s="74" t="s">
        <v>60</v>
      </c>
      <c r="Q47" s="74" t="s">
        <v>328</v>
      </c>
      <c r="R47" s="74" t="s">
        <v>62</v>
      </c>
      <c r="S47" s="74" t="s">
        <v>63</v>
      </c>
      <c r="T47" s="48">
        <v>-31250</v>
      </c>
      <c r="U47" s="73" t="s">
        <v>85</v>
      </c>
      <c r="V47" s="73" t="s">
        <v>12</v>
      </c>
      <c r="W47" s="71" t="s">
        <v>65</v>
      </c>
      <c r="X47" s="74" t="s">
        <v>437</v>
      </c>
    </row>
    <row r="48" spans="2:25" ht="51" x14ac:dyDescent="0.25">
      <c r="B48" s="95"/>
      <c r="C48" s="83"/>
      <c r="D48" s="83"/>
      <c r="E48" s="83"/>
      <c r="F48" s="83"/>
      <c r="G48" s="72" t="s">
        <v>445</v>
      </c>
      <c r="H48" s="72" t="s">
        <v>476</v>
      </c>
      <c r="I48" s="72" t="s">
        <v>259</v>
      </c>
      <c r="J48" s="73" t="s">
        <v>52</v>
      </c>
      <c r="K48" s="74" t="s">
        <v>23</v>
      </c>
      <c r="L48" s="74" t="s">
        <v>15</v>
      </c>
      <c r="M48" s="73" t="s">
        <v>57</v>
      </c>
      <c r="N48" s="73" t="s">
        <v>58</v>
      </c>
      <c r="O48" s="73" t="s">
        <v>59</v>
      </c>
      <c r="P48" s="73" t="s">
        <v>60</v>
      </c>
      <c r="Q48" s="73" t="s">
        <v>328</v>
      </c>
      <c r="R48" s="73" t="s">
        <v>62</v>
      </c>
      <c r="S48" s="73" t="s">
        <v>63</v>
      </c>
      <c r="T48" s="48">
        <v>-31250</v>
      </c>
      <c r="U48" s="73" t="s">
        <v>64</v>
      </c>
      <c r="V48" s="73" t="s">
        <v>12</v>
      </c>
      <c r="W48" s="71" t="s">
        <v>65</v>
      </c>
      <c r="X48" s="74" t="s">
        <v>437</v>
      </c>
    </row>
    <row r="49" spans="2:24" x14ac:dyDescent="0.25">
      <c r="B49" s="18"/>
      <c r="C49" s="17"/>
      <c r="D49" s="17"/>
      <c r="E49" s="17"/>
      <c r="F49" s="17"/>
      <c r="G49" s="17"/>
      <c r="H49" s="17"/>
      <c r="I49" s="17"/>
      <c r="J49" s="50"/>
      <c r="K49" s="51"/>
      <c r="L49" s="50"/>
      <c r="M49" s="50"/>
      <c r="N49" s="50"/>
      <c r="O49" s="50"/>
      <c r="P49" s="52"/>
      <c r="Q49" s="52"/>
      <c r="R49" s="50"/>
      <c r="S49" s="50"/>
      <c r="U49" s="50"/>
      <c r="V49" s="50"/>
      <c r="X49" s="52"/>
    </row>
    <row r="50" spans="2:24" x14ac:dyDescent="0.25">
      <c r="B50" s="45" t="s">
        <v>404</v>
      </c>
    </row>
  </sheetData>
  <sheetProtection algorithmName="SHA-512" hashValue="5Y9BajlDR6DiIFmChRWrGms9rBTDJhki0u2iFUGf7bsy1BXGuKRdbIyylLoXjKVWuvKZPLdA2cjCgMjcFekCSw==" saltValue="jOilI6cTwY3uMc4xfH9D2A==" spinCount="100000" sheet="1" objects="1" scenarios="1"/>
  <autoFilter ref="B10:Y48" xr:uid="{A057FA9C-303B-4ED4-979C-E3D0BC6B92F2}"/>
  <mergeCells count="97">
    <mergeCell ref="B42:B48"/>
    <mergeCell ref="C40:C41"/>
    <mergeCell ref="D40:D41"/>
    <mergeCell ref="B40:B41"/>
    <mergeCell ref="H19:H20"/>
    <mergeCell ref="G16:G20"/>
    <mergeCell ref="E42:E48"/>
    <mergeCell ref="F42:F48"/>
    <mergeCell ref="E40:E41"/>
    <mergeCell ref="F40:F41"/>
    <mergeCell ref="G40:G41"/>
    <mergeCell ref="F23:F25"/>
    <mergeCell ref="E23:E25"/>
    <mergeCell ref="E36:E38"/>
    <mergeCell ref="H45:H46"/>
    <mergeCell ref="G43:G46"/>
    <mergeCell ref="F6:F7"/>
    <mergeCell ref="F13:F14"/>
    <mergeCell ref="C23:C25"/>
    <mergeCell ref="C42:C48"/>
    <mergeCell ref="D42:D48"/>
    <mergeCell ref="C36:C38"/>
    <mergeCell ref="F31:F32"/>
    <mergeCell ref="E31:E32"/>
    <mergeCell ref="D13:D14"/>
    <mergeCell ref="D23:D25"/>
    <mergeCell ref="D26:D30"/>
    <mergeCell ref="E13:E14"/>
    <mergeCell ref="C6:C7"/>
    <mergeCell ref="D6:D7"/>
    <mergeCell ref="E6:E7"/>
    <mergeCell ref="C13:C14"/>
    <mergeCell ref="C26:C30"/>
    <mergeCell ref="C31:C32"/>
    <mergeCell ref="B33:B35"/>
    <mergeCell ref="B15:B22"/>
    <mergeCell ref="C15:C22"/>
    <mergeCell ref="B13:B14"/>
    <mergeCell ref="B23:B25"/>
    <mergeCell ref="B26:B30"/>
    <mergeCell ref="B31:B32"/>
    <mergeCell ref="B36:B38"/>
    <mergeCell ref="D31:D32"/>
    <mergeCell ref="E26:E30"/>
    <mergeCell ref="D15:D22"/>
    <mergeCell ref="E15:E22"/>
    <mergeCell ref="F15:F22"/>
    <mergeCell ref="N29:N30"/>
    <mergeCell ref="H29:H30"/>
    <mergeCell ref="J29:J30"/>
    <mergeCell ref="K29:K30"/>
    <mergeCell ref="L29:L30"/>
    <mergeCell ref="M29:M30"/>
    <mergeCell ref="G26:G30"/>
    <mergeCell ref="H23:H24"/>
    <mergeCell ref="G23:G25"/>
    <mergeCell ref="F26:F30"/>
    <mergeCell ref="H21:H22"/>
    <mergeCell ref="G21:G22"/>
    <mergeCell ref="D36:D38"/>
    <mergeCell ref="F33:F35"/>
    <mergeCell ref="E33:E35"/>
    <mergeCell ref="G36:G38"/>
    <mergeCell ref="H36:H37"/>
    <mergeCell ref="F36:F38"/>
    <mergeCell ref="D33:D35"/>
    <mergeCell ref="B2:D4"/>
    <mergeCell ref="E2:V4"/>
    <mergeCell ref="W2:X2"/>
    <mergeCell ref="W4:X4"/>
    <mergeCell ref="G34:G35"/>
    <mergeCell ref="H34:H35"/>
    <mergeCell ref="U29:U30"/>
    <mergeCell ref="V29:V30"/>
    <mergeCell ref="W29:W30"/>
    <mergeCell ref="X29:X30"/>
    <mergeCell ref="O29:O30"/>
    <mergeCell ref="P29:P30"/>
    <mergeCell ref="Q29:Q30"/>
    <mergeCell ref="R29:R30"/>
    <mergeCell ref="S29:S30"/>
    <mergeCell ref="T29:T30"/>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s>
  <conditionalFormatting sqref="W51:W1048576 W9:W10">
    <cfRule type="cellIs" dxfId="26" priority="85" operator="equal">
      <formula>$W$14</formula>
    </cfRule>
    <cfRule type="cellIs" dxfId="25" priority="86" operator="equal">
      <formula>$W$16</formula>
    </cfRule>
  </conditionalFormatting>
  <conditionalFormatting sqref="W49 W11:W40 W42:W43">
    <cfRule type="cellIs" dxfId="24" priority="17" operator="equal">
      <formula>$W$20</formula>
    </cfRule>
  </conditionalFormatting>
  <conditionalFormatting sqref="W49:W50 W11:W40 W42:W43">
    <cfRule type="cellIs" dxfId="23" priority="16" operator="equal">
      <formula>$W$35</formula>
    </cfRule>
  </conditionalFormatting>
  <conditionalFormatting sqref="W47">
    <cfRule type="cellIs" dxfId="22" priority="15" operator="equal">
      <formula>$W$20</formula>
    </cfRule>
  </conditionalFormatting>
  <conditionalFormatting sqref="W47">
    <cfRule type="cellIs" dxfId="21" priority="14" operator="equal">
      <formula>$W$35</formula>
    </cfRule>
  </conditionalFormatting>
  <conditionalFormatting sqref="W48">
    <cfRule type="cellIs" dxfId="20" priority="10" operator="equal">
      <formula>$W$20</formula>
    </cfRule>
  </conditionalFormatting>
  <conditionalFormatting sqref="W48">
    <cfRule type="cellIs" dxfId="19" priority="9" operator="equal">
      <formula>$W$35</formula>
    </cfRule>
  </conditionalFormatting>
  <conditionalFormatting sqref="W48:W63">
    <cfRule type="cellIs" dxfId="18" priority="7" operator="equal">
      <formula>$W$37</formula>
    </cfRule>
    <cfRule type="cellIs" dxfId="17" priority="8" operator="equal">
      <formula>$W$48</formula>
    </cfRule>
  </conditionalFormatting>
  <conditionalFormatting sqref="W41">
    <cfRule type="cellIs" dxfId="16" priority="6" operator="equal">
      <formula>$W$20</formula>
    </cfRule>
  </conditionalFormatting>
  <conditionalFormatting sqref="W41">
    <cfRule type="cellIs" dxfId="15" priority="5" operator="equal">
      <formula>$W$35</formula>
    </cfRule>
  </conditionalFormatting>
  <conditionalFormatting sqref="W44">
    <cfRule type="cellIs" dxfId="14" priority="4" operator="equal">
      <formula>$W$20</formula>
    </cfRule>
  </conditionalFormatting>
  <conditionalFormatting sqref="W44">
    <cfRule type="cellIs" dxfId="13" priority="3" operator="equal">
      <formula>$W$35</formula>
    </cfRule>
  </conditionalFormatting>
  <conditionalFormatting sqref="W45:W46">
    <cfRule type="cellIs" dxfId="12" priority="1" operator="equal">
      <formula>$W$35</formula>
    </cfRule>
  </conditionalFormatting>
  <conditionalFormatting sqref="W45:W46">
    <cfRule type="cellIs" dxfId="11" priority="2" operator="equal">
      <formula>$W$20</formula>
    </cfRule>
  </conditionalFormatting>
  <dataValidations xWindow="266" yWindow="563" count="118">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J11:J14 J45 J43 J29 J40" xr:uid="{6AE5253E-21DA-43F3-B220-F716E5F97C7A}">
      <formula1>$C$351016:$C$351019</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X19:X25 X29 X11:X15 X45 X31:X39" xr:uid="{4CBF2858-BB0D-4546-8664-983C76CEB519}">
      <formula1>0</formula1>
      <formula2>4000</formula2>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W29 W31:W35 W19:W22 W11:W15 W17 W39:W40 W42:W43 W47 W45" xr:uid="{24920997-22E9-4591-9318-32154E24813C}">
      <formula1>0</formula1>
      <formula2>100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S11:S14 S43 S23:S25 S40" xr:uid="{C8D9CC9F-BFA1-4E26-8F27-2E5A20D6AAC8}">
      <formula1>$L$351016:$L$351018</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11:V14 V45 V23 V29 V40" xr:uid="{B6E47D11-1719-4D40-B4E4-3964B4D19846}">
      <formula1>$M$351016:$M$351018</formula1>
    </dataValidation>
    <dataValidation type="textLength" allowBlank="1" showInputMessage="1" showErrorMessage="1" errorTitle="Entrada no válida" error="Escriba un texto " promptTitle="Cualquier contenido" prompt=" Indique la norma relacionada." sqref="U11:U15 U29 U31:U40 U19:U25 U43 U47:U48 U45" xr:uid="{90844F73-27A3-4D08-8E57-8EC63358C0C6}">
      <formula1>0</formula1>
      <formula2>4000</formula2>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T17 T19:T25 T29 T11:T15 T31:T40 T42:T43 T47:T48 T45" xr:uid="{7673E97C-4BD9-4254-A26F-58F2C86F0BF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11:R14 R42:R43 R40 R23:R25" xr:uid="{5A649CDE-219E-46AC-A3F1-B6DBDB06F67F}">
      <formula1>$K$351016:$K$351019</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11:Q14 Q23:Q25" xr:uid="{4A2A2675-4803-4DCA-B2CE-E9E2D1075B36}">
      <formula1>$J$351016:$J$351019</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11:P14 P23:P25" xr:uid="{7EBFE568-2CFD-470D-BC5C-3FBAF556D45E}">
      <formula1>$I$351016:$I$351019</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11:O14 O43 O23:O25 O40" xr:uid="{FC1D8915-2F50-4069-8988-35DB1AE9CC5F}">
      <formula1>$H$351016:$H$351019</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11:N14 N23:N25 N40" xr:uid="{F763A9B3-CB09-47C6-BECA-A79AE1B44159}">
      <formula1>$G$351016:$G$351019</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11:M14 M45 M29 M23:M25 M40" xr:uid="{CD8CEBB8-7D7B-45B9-B99F-E1D2BABDC62D}">
      <formula1>$F$351016:$F$351018</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14 K45 K29 K23:K25" xr:uid="{6D633AC5-4054-47CB-B225-D0D69F242D82}">
      <formula1>$E$351016:$E$351022</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11:K13" xr:uid="{3D05C00F-7D1E-4BC8-AE34-79A0C2EA7B52}">
      <formula1>$E$351015:$E$351021</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28 N44" xr:uid="{85512D33-044E-4D83-8EF5-465685E695AB}">
      <formula1>$G$351015:$G$351018</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28 Q44" xr:uid="{7F95FCF8-7E91-4858-A438-377D315F4D95}">
      <formula1>$J$351015:$J$351018</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17" xr:uid="{73AB9FB8-4BE9-4C5E-ACCA-0CE0508B6F5B}">
      <formula1>$K$351015:$K$351018</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W36:W38 W23:W25" xr:uid="{C033020A-F92A-4739-AFB6-3AA8F96A8EF0}">
      <formula1>0</formula1>
      <formula2>100</formula2>
    </dataValidation>
    <dataValidation type="textLength" allowBlank="1" showInputMessage="1" showErrorMessage="1" errorTitle="Entrada no válida" error="Escriba un texto " promptTitle="Cualquier contenido" prompt=" Diligencie las observaciones que considere pertinentes." sqref="L31:L42 V24:V25 L11:L29 L44:L45 L47:L48" xr:uid="{67A8F0B3-F7D1-4509-AFAE-5EA9AF91C577}">
      <formula1>0</formula1>
      <formula2>4000</formula2>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S31:S35 S39 S47 S29 S15 S19:S22 S45" xr:uid="{5880732E-BFF5-42CE-8349-A38C8F923EF9}">
      <formula1>#REF!</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31:V35 V39 V47 V15 V21:V22 V19" xr:uid="{564EC8EF-4A0F-4587-B3C9-A074F0D050D4}">
      <formula1>#REF!</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31:R35 R39 R47 R29 R15 R19:R22 R45" xr:uid="{D7FBD6AF-882C-492C-89E5-8ACE3F4B6B56}">
      <formula1>#REF!</formula1>
    </dataValidation>
    <dataValidation type="textLength" allowBlank="1" showInputMessage="1" showErrorMessage="1" errorTitle="Entrada no válida" error="Escriba un texto " promptTitle="Cualquier contenido" sqref="W28:X28 W44:X44 U41:U42 U26:U28 W18 X16:X18 U16:U18 X26:X27 X40:X41 U44 W41" xr:uid="{0575559F-85A9-45D2-80D3-E4B3CE2F13C7}">
      <formula1>0</formula1>
      <formula2>4000</formula2>
    </dataValidation>
    <dataValidation type="list" allowBlank="1" showInputMessage="1" showErrorMessage="1" errorTitle="Entrada no válida" error="Por favor seleccione un elemento de la lista" promptTitle="Seleccione un elemento de la lista" sqref="M26:M27" xr:uid="{AEB35DEF-C88C-4041-812F-44F42FEDF2F3}">
      <formula1>$F$351015:$F$351017</formula1>
    </dataValidation>
    <dataValidation type="list" allowBlank="1" showInputMessage="1" showErrorMessage="1" errorTitle="Entrada no válida" error="Por favor seleccione un elemento de la lista" promptTitle="Seleccione un elemento de la lista" sqref="N27 N31:N32" xr:uid="{4C37E904-403D-4929-AFF4-D61D9771DE29}">
      <formula1>$G$351015:$G$351018</formula1>
    </dataValidation>
    <dataValidation type="list" allowBlank="1" showInputMessage="1" showErrorMessage="1" errorTitle="Entrada no válida" error="Por favor seleccione un elemento de la lista" promptTitle="Seleccione un elemento de la lista" sqref="O27" xr:uid="{9DF18484-E656-4BC0-B3F0-02EAAE6C4EFD}">
      <formula1>$H$351015:$H$351018</formula1>
    </dataValidation>
    <dataValidation type="list" allowBlank="1" showInputMessage="1" showErrorMessage="1" errorTitle="Entrada no válida" error="Por favor seleccione un elemento de la lista" promptTitle="Seleccione un elemento de la lista" sqref="P27" xr:uid="{D5632C9D-B365-4218-A18F-F5667C803CA1}">
      <formula1>$I$351015:$I$351018</formula1>
    </dataValidation>
    <dataValidation type="list" allowBlank="1" showInputMessage="1" showErrorMessage="1" errorTitle="Entrada no válida" error="Por favor seleccione un elemento de la lista" promptTitle="Seleccione un elemento de la lista" sqref="Q27" xr:uid="{ECEB5701-4765-46E4-A0BA-D67EC4C02F70}">
      <formula1>$J$351015:$J$351018</formula1>
    </dataValidation>
    <dataValidation type="decimal" allowBlank="1" showInputMessage="1" showErrorMessage="1" errorTitle="Entrada no válida" error="Por favor escriba un número" promptTitle="Escriba un número en esta casilla" sqref="T26:T28 T16 T18 T41 T44" xr:uid="{D645E6EF-EBC8-4DA0-898E-5BD325F9131B}">
      <formula1>-9223372036854770000</formula1>
      <formula2>9223372036854770000</formula2>
    </dataValidation>
    <dataValidation type="textLength" allowBlank="1" showInputMessage="1" showErrorMessage="1" errorTitle="Entrada no válida" error="Escriba un texto  Maximo 100 Caracteres" promptTitle="Cualquier contenido Maximo 100 Caracteres" sqref="W26:W27 W16" xr:uid="{01FB1DD0-CE66-4F0C-A992-2732AD478324}">
      <formula1>0</formula1>
      <formula2>100</formula2>
    </dataValidation>
    <dataValidation type="list" allowBlank="1" showInputMessage="1" showErrorMessage="1" errorTitle="Entrada no válida" error="Por favor seleccione un elemento de la lista" promptTitle="Seleccione un elemento de la lista" sqref="K26:K27" xr:uid="{010359C4-5129-45D1-8476-6DA4A3FE9038}">
      <formula1>$E$351015:$E$351021</formula1>
    </dataValidation>
    <dataValidation type="list" allowBlank="1" showInputMessage="1" showErrorMessage="1" errorTitle="Entrada no válida" error="Por favor seleccione un elemento de la lista" promptTitle="Seleccione un elemento de la lista" sqref="J23:J27" xr:uid="{DEFCF45E-7482-49C6-BCE4-0BF94C854396}">
      <formula1>$C$351015:$C$351018</formula1>
    </dataValidation>
    <dataValidation type="list" allowBlank="1" showInputMessage="1" showErrorMessage="1" errorTitle="Entrada no válida" error="Por favor seleccione un elemento de la lista" promptTitle="Seleccione un elemento de la lista" sqref="R27:S28 V26:V28 R41:S41 S42 V17:V18 S17 R18:S18 R44:S44 V41:V44" xr:uid="{AD0FC409-B472-4404-B0E4-5796AD6B9528}">
      <formula1>#REF!</formula1>
    </dataValidation>
    <dataValidation type="list" allowBlank="1" showInputMessage="1" showErrorMessage="1" errorTitle="Entrada no válida" error="Por favor seleccione un elemento de la lista" promptTitle="Seleccione un elemento de la lista" sqref="M28 M44" xr:uid="{3C220B7A-F9DD-459E-963E-7296EFA190FA}">
      <formula1>$F$351016:$F$351018</formula1>
    </dataValidation>
    <dataValidation type="list" allowBlank="1" showInputMessage="1" showErrorMessage="1" errorTitle="Entrada no válida" error="Por favor seleccione un elemento de la lista" promptTitle="Seleccione un elemento de la lista" sqref="K28 K43:K44 K40" xr:uid="{948BA36A-DD41-4FBD-B0C2-F46228BE3275}">
      <formula1>$E$351016:$E$351022</formula1>
    </dataValidation>
    <dataValidation type="list" allowBlank="1" showInputMessage="1" showErrorMessage="1" errorTitle="Entrada no válida" error="Por favor seleccione un elemento de la lista" promptTitle="Seleccione un elemento de la lista" sqref="J28 J44" xr:uid="{459D66CC-01A9-4D05-98D4-141DE20C76B4}">
      <formula1>$C$351016:$C$351019</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31:O32" xr:uid="{929994CA-9E5B-4B05-BB52-2AB2837E7E09}">
      <formula1>$H$351025:$H$351028</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31:K32" xr:uid="{D8E1A567-B70C-4365-B66D-01F3819C919F}">
      <formula1>$E$351025:$E$351031</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31:M32" xr:uid="{653F5CA5-D6B7-44EA-9237-D22705FD21A2}">
      <formula1>$F$351017:$F$351019</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31:P32 P21" xr:uid="{10ED0742-7C6A-42DD-B4DC-F335FADA0F32}">
      <formula1>$I$351017:$I$351020</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31:Q32" xr:uid="{C9489406-305A-44F4-82BF-DDE7C3572DF7}">
      <formula1>$J$351017:$J$351020</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J31:J32" xr:uid="{D385E768-9CD8-42D7-AAE0-92C98C6342FE}">
      <formula1>$C$351017:$C$351020</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36:V38" xr:uid="{C552A35A-FB6C-49E7-BFC8-01A2EC0656BC}">
      <formula1>$M$351020:$M$351022</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36:O38" xr:uid="{925D6FED-FAEE-4322-937E-FC45C690BB99}">
      <formula1>$H$351020:$H$351023</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36:R38" xr:uid="{8086EB7A-0C07-4F60-ACB8-A2817CB1AF10}">
      <formula1>$K$351020:$K$351023</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S36:S38" xr:uid="{58CC91AA-9DA5-43BA-AB2D-D886AF42C486}">
      <formula1>$L$351020:$L$351022</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36:K38" xr:uid="{F82C03E9-F5FA-4DB0-92C7-2093C2C13348}">
      <formula1>$E$351020:$E$351026</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36:Q39 P42 Q33 Q47" xr:uid="{24B26E18-FBC4-482E-A53D-F263336B5477}">
      <formula1>$J$351020:$J$351023</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36:P39 P33 P47" xr:uid="{DD5A5DC4-DFBF-4131-B540-6B2BD1CC8A1E}">
      <formula1>$I$351020:$I$351023</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36:N39 N33 N47" xr:uid="{D4E08E9B-BF01-46CB-A0F9-A13CFB852F6B}">
      <formula1>$G$351020:$G$351023</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36:M39 M33 M47" xr:uid="{9AAAE051-9C45-4306-9108-452996301A7C}">
      <formula1>$F$351020:$F$351022</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J36:J39 J42 J33 J47" xr:uid="{7E47A209-5466-4C15-B89B-65688A8C7C5D}">
      <formula1>$C$351020:$C$351023</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39 O33 O47" xr:uid="{1EEEAEAC-8099-489E-8C54-A300FE76D59E}">
      <formula1>$H$351028:$H$351031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39 K33 K47" xr:uid="{2B52E430-5268-4D3C-9677-1EDEA1069E11}">
      <formula1>$E$351028:$E$351034</formula1>
    </dataValidation>
    <dataValidation type="list" allowBlank="1" showInputMessage="1" showErrorMessage="1" errorTitle="Entrada no válida" error="Por favor seleccione un elemento de la lista" promptTitle="Seleccione un elemento de la lista" sqref="O28 O44" xr:uid="{FE001508-9CF5-4C3F-96D5-1691735AB7B4}">
      <formula1>$H$351019:$H$351022</formula1>
    </dataValidation>
    <dataValidation type="list" allowBlank="1" showInputMessage="1" showErrorMessage="1" errorTitle="Entrada no válida" error="Por favor seleccione un elemento de la lista" promptTitle="Seleccione un elemento de la lista" sqref="P28 P44" xr:uid="{513FC4AB-6528-4EBF-B164-C88986B8BDA7}">
      <formula1>$I$351019:$I$351022</formula1>
    </dataValidation>
    <dataValidation type="list" allowBlank="1" showInputMessage="1" showErrorMessage="1" errorTitle="Entrada no válida" error="Por favor seleccione un elemento de la lista" promptTitle="Seleccione un elemento de la lista" sqref="N26" xr:uid="{34629E0E-852E-4545-A4CF-B19E9F88B26D}">
      <formula1>$G$351018:$G$351021</formula1>
    </dataValidation>
    <dataValidation type="list" allowBlank="1" showInputMessage="1" showErrorMessage="1" errorTitle="Entrada no válida" error="Por favor seleccione un elemento de la lista" promptTitle="Seleccione un elemento de la lista" sqref="O26" xr:uid="{1A4F36C3-443E-413A-A9DB-51575B2B76A3}">
      <formula1>$H$351018:$H$351021</formula1>
    </dataValidation>
    <dataValidation type="list" allowBlank="1" showInputMessage="1" showErrorMessage="1" errorTitle="Entrada no válida" error="Por favor seleccione un elemento de la lista" promptTitle="Seleccione un elemento de la lista" sqref="P26 P43 P40" xr:uid="{E04E8C93-FE09-4BAF-BCC1-E80EFDB01177}">
      <formula1>$I$351018:$I$351021</formula1>
    </dataValidation>
    <dataValidation type="list" allowBlank="1" showInputMessage="1" showErrorMessage="1" errorTitle="Entrada no válida" error="Por favor seleccione un elemento de la lista" promptTitle="Seleccione un elemento de la lista" sqref="Q26 Q42:Q43 Q40" xr:uid="{86032519-5A2C-42CE-8227-220238AB878D}">
      <formula1>$J$351018:$J$351021</formula1>
    </dataValidation>
    <dataValidation type="list" allowBlank="1" showInputMessage="1" showErrorMessage="1" errorTitle="Entrada no válida" error="Por favor seleccione un elemento de la lista" promptTitle="Seleccione un elemento de la lista" sqref="R26" xr:uid="{608708CC-3A71-43A6-AF68-F16F7438ED38}">
      <formula1>$K$351018:$K$351021</formula1>
    </dataValidation>
    <dataValidation type="list" allowBlank="1" showInputMessage="1" showErrorMessage="1" errorTitle="Entrada no válida" error="Por favor seleccione un elemento de la lista" promptTitle="Seleccione un elemento de la lista" sqref="S26" xr:uid="{A219E381-3996-468B-B786-1DA49A4D327F}">
      <formula1>$L$351018:$L$351020</formula1>
    </dataValidation>
    <dataValidation type="list" allowBlank="1" showInputMessage="1" showErrorMessage="1" errorTitle="Entrada no válida" error="Por favor seleccione un elemento de la lista" promptTitle="Seleccione un elemento de la lista" sqref="N34:N35" xr:uid="{4FBAFA50-0968-47E9-92C7-BA6D60AE5843}">
      <formula1>$G$351019:$G$351022</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34" xr:uid="{D0B8D709-262D-44F6-9EFC-2327ED2769BC}">
      <formula1>$E$351019:$E$351025</formula1>
    </dataValidation>
    <dataValidation type="list" allowBlank="1" showInputMessage="1" showErrorMessage="1" errorTitle="Entrada no válida" error="Por favor seleccione un elemento de la lista" promptTitle="Seleccione un elemento de la lista" sqref="J34:J35" xr:uid="{445D1BDE-5E81-49DF-BE87-2AD57733A597}">
      <formula1>$C$351019:$C$351022</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35" xr:uid="{02638C0B-A344-415B-9EC9-CF2A963F33D8}">
      <formula1>$H$351027:$H$351030</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35" xr:uid="{D06891F4-1F32-493F-A0AB-A5F432D79125}">
      <formula1>$E$351027:$E$351033</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34:Q35 P17" xr:uid="{E20565D5-AFDC-4588-A9BB-B102C638F967}">
      <formula1>$J$351019:$J$351022</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35" xr:uid="{756C0440-DC9B-440C-AEFC-D7EECD45A6FB}">
      <formula1>$I$351019:$I$351022</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34:M35" xr:uid="{3F907AC4-E932-4D2F-9F2D-3A0641C5B76C}">
      <formula1>$F$351019:$F$351021</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34" xr:uid="{587F15BE-C69B-450A-ABD2-94D24A7B5B1B}">
      <formula1>$I$351026:$I$351029</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34" xr:uid="{CDB3121D-B4D3-4477-87A8-A37E722EFC3D}">
      <formula1>$H$351019:$H$351022</formula1>
    </dataValidation>
    <dataValidation type="list" allowBlank="1" showInputMessage="1" showErrorMessage="1" errorTitle="Entrada no válida" error="Por favor seleccione un elemento de la lista" promptTitle="Seleccione un elemento de la lista" sqref="M16 M42:M43" xr:uid="{ECA6F514-FB9E-4DA1-8C08-8BDF631BC1E8}">
      <formula1>$F$351009:$F$351011</formula1>
    </dataValidation>
    <dataValidation type="list" allowBlank="1" showInputMessage="1" showErrorMessage="1" errorTitle="Entrada no válida" error="Por favor seleccione un elemento de la lista" promptTitle="Seleccione un elemento de la lista" sqref="N16 N42:N43" xr:uid="{EC3C50B8-7EDD-4D45-AA0F-914FC3726C92}">
      <formula1>$G$351009:$G$351012</formula1>
    </dataValidation>
    <dataValidation type="list" allowBlank="1" showInputMessage="1" showErrorMessage="1" errorTitle="Entrada no válida" error="Por favor seleccione un elemento de la lista" promptTitle="Seleccione un elemento de la lista" sqref="O42 O16" xr:uid="{2D189899-1557-4F21-865D-FE0EB33B2A9E}">
      <formula1>$H$351009:$H$351012</formula1>
    </dataValidation>
    <dataValidation type="list" allowBlank="1" showInputMessage="1" showErrorMessage="1" errorTitle="Entrada no válida" error="Por favor seleccione un elemento de la lista" promptTitle="Seleccione un elemento de la lista" sqref="K42 K16" xr:uid="{BE9DAADD-158C-4CB7-9C5A-DEAD54006DF3}">
      <formula1>$E$351009:$E$351015</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29 N45" xr:uid="{0C47C885-459F-49F5-A0DC-88C2AEECFEEF}">
      <formula1>$G$351010:$G$351013</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29 O45 O21" xr:uid="{75BDFC5C-DEF2-4A2B-BE29-369778CEAFD7}">
      <formula1>$H$351010:$H$351013</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29 P45 P22" xr:uid="{27F81E94-A9C2-4FCD-8EC8-0CB0980E4CED}">
      <formula1>$I$351010:$I$351013</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29 Q45 Q21:Q22" xr:uid="{3301BB55-0B6D-48AD-B9CB-025BD7ABE031}">
      <formula1>$J$351010:$J$351013</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20" xr:uid="{31FABC56-7FEE-4D32-BE69-227F5D2B84B0}">
      <formula1>$M$351010:$M$351012</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48 N15 N19:N20" xr:uid="{4CBFE198-BA8A-45E0-AD20-E09FEA1D9DB6}">
      <formula1>$G$351009:$G$351012</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48 O19:O20" xr:uid="{719A62CA-7B7E-418F-8B09-3C91A0259A80}">
      <formula1>$H$351009:$H$351012</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P48 P15 P19:P20" xr:uid="{EAEE11D5-F0C6-418B-B4B9-7150F6232638}">
      <formula1>$I$351009:$I$351012</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48 Q15 Q19:Q20" xr:uid="{3007EB0F-511C-467D-91EB-D7FAF9912C6F}">
      <formula1>$J$351009:$J$351012</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19:K21" xr:uid="{79CECEB4-0ECF-4342-B6EE-5AF636510991}">
      <formula1>$E$351010:$E$351016</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19:M22" xr:uid="{77C491F0-3CC5-4294-AA1D-F53C0A1B31B1}">
      <formula1>$F$351010:$F$351012</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J19:J20" xr:uid="{86A22D99-FD1F-41D7-8BB9-BC1616A0E0D6}">
      <formula1>$C$351010:$C$351013</formula1>
    </dataValidation>
    <dataValidation type="list" allowBlank="1" showInputMessage="1" showErrorMessage="1" errorTitle="Entrada no válida" error="Por favor seleccione un elemento de la lista" promptTitle="Seleccione un elemento de la lista" sqref="Q17" xr:uid="{19AF180F-9D3E-471B-86E2-6C506FDFD475}">
      <formula1>$J$351017:$J$351020</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Q18 Q41" xr:uid="{12E521A8-E6C3-406F-A7EE-A29CAAC0CBD6}">
      <formula1>$J$351006:$J$351009</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N18 N41" xr:uid="{C083651A-E356-4F4F-A7BE-BA4108D491B7}">
      <formula1>$G$351006:$G$351009</formula1>
    </dataValidation>
    <dataValidation type="list" allowBlank="1" showInputMessage="1" showErrorMessage="1" errorTitle="Entrada no válida" error="Por favor seleccione un elemento de la lista" promptTitle="Seleccione un elemento de la lista" sqref="M17" xr:uid="{3EA4530E-44AB-40C8-B038-692EECD6CD9E}">
      <formula1>$F$351008:$F$351010</formula1>
    </dataValidation>
    <dataValidation type="list" allowBlank="1" showInputMessage="1" showErrorMessage="1" errorTitle="Entrada no válida" error="Por favor seleccione un elemento de la lista" promptTitle="Seleccione un elemento de la lista" sqref="N17" xr:uid="{80C69C81-8033-4948-82C2-BEB6F5B565DF}">
      <formula1>$G$351008:$G$351011</formula1>
    </dataValidation>
    <dataValidation type="list" allowBlank="1" showInputMessage="1" showErrorMessage="1" errorTitle="Entrada no válida" error="Por favor seleccione un elemento de la lista" promptTitle="Seleccione un elemento de la lista" sqref="O17" xr:uid="{173CF180-6785-40AF-A20A-6738390BC58D}">
      <formula1>$H$351008:$H$351011</formula1>
    </dataValidation>
    <dataValidation type="list" allowBlank="1" showInputMessage="1" showErrorMessage="1" errorTitle="Entrada no válida" error="Por favor seleccione un elemento de la lista" promptTitle="Seleccione un elemento de la lista" sqref="K17" xr:uid="{0F13149C-3519-4ADA-860D-C312AFF8329A}">
      <formula1>$E$351008:$E$351014</formula1>
    </dataValidation>
    <dataValidation type="list" allowBlank="1" showInputMessage="1" showErrorMessage="1" errorTitle="Entrada no válida" error="Por favor seleccione un elemento de la lista" promptTitle="Seleccione un elemento de la lista" sqref="P18 P41" xr:uid="{5183FBF9-A2CE-4831-B89D-FE88889E5F8F}">
      <formula1>$I$351010:$I$351013</formula1>
    </dataValidation>
    <dataValidation type="list" allowBlank="1" showInputMessage="1" showErrorMessage="1" errorTitle="Entrada no válida" error="Por favor seleccione un elemento de la lista" promptTitle="Seleccione un elemento de la lista" sqref="O18 O41" xr:uid="{F9F47215-9931-45F8-9733-4716023C22F3}">
      <formula1>$H$351010:$H$351013</formula1>
    </dataValidation>
    <dataValidation type="list" allowBlank="1" showInputMessage="1" showErrorMessage="1" errorTitle="Entrada no válida" error="Por favor seleccione un elemento de la lista" promptTitle="Seleccione un elemento de la lista" sqref="M18 M41" xr:uid="{051D4C3A-EBE7-4105-9EDA-C949B41CD942}">
      <formula1>$F$351010:$F$351012</formula1>
    </dataValidation>
    <dataValidation type="list" allowBlank="1" showInputMessage="1" showErrorMessage="1" errorTitle="Entrada no válida" error="Por favor seleccione un elemento de la lista" promptTitle="Seleccione un elemento de la lista" sqref="K18 K41" xr:uid="{7B660958-A9ED-4B79-9C01-C5EA6E4E999F}">
      <formula1>$E$351010:$E$351016</formula1>
    </dataValidation>
    <dataValidation type="list" allowBlank="1" showInputMessage="1" showErrorMessage="1" errorTitle="Entrada no válida" error="Por favor seleccione un elemento de la lista" promptTitle="Seleccione un elemento de la lista" sqref="P16" xr:uid="{F419D7FF-7EC0-417B-8AA2-8A62F1B57294}">
      <formula1>$I$351009:$I$351012</formula1>
    </dataValidation>
    <dataValidation type="list" allowBlank="1" showInputMessage="1" showErrorMessage="1" errorTitle="Entrada no válida" error="Por favor seleccione un elemento de la lista" promptTitle="Seleccione un elemento de la lista" sqref="Q16" xr:uid="{D52C3608-0EE4-4581-ABCC-8F1B3331A52E}">
      <formula1>$J$351009:$J$351012</formula1>
    </dataValidation>
    <dataValidation type="list" allowBlank="1" showInputMessage="1" showErrorMessage="1" errorTitle="Entrada no válida" error="Por favor seleccione un elemento de la lista" promptTitle="Seleccione un elemento de la lista" sqref="R16" xr:uid="{8B44FD82-02D9-4475-AFD3-E98D20B649DA}">
      <formula1>$K$351009:$K$351012</formula1>
    </dataValidation>
    <dataValidation type="list" allowBlank="1" showInputMessage="1" showErrorMessage="1" errorTitle="Entrada no válida" error="Por favor seleccione un elemento de la lista" promptTitle="Seleccione un elemento de la lista" sqref="S16" xr:uid="{BB60B104-BC26-4A08-A1ED-8F335EF7A21A}">
      <formula1>$L$351009:$L$351011</formula1>
    </dataValidation>
    <dataValidation type="list" allowBlank="1" showInputMessage="1" showErrorMessage="1" errorTitle="Entrada no válida" error="Por favor seleccione un elemento de la lista" promptTitle="Seleccione un elemento de la lista" sqref="V16" xr:uid="{6BFE7968-82B3-40D4-8167-FDB4C179AB69}">
      <formula1>$M$351009:$M$351011</formula1>
    </dataValidation>
    <dataValidation type="list" allowBlank="1" showInputMessage="1" showErrorMessage="1" errorTitle="Entrada no válida" error="Por favor seleccione un elemento de la lista" promptTitle="Seleccione un elemento de la lista" sqref="J16" xr:uid="{210FC3C8-D92F-4CCE-8F81-55775C278B05}">
      <formula1>$C$351009:$C$351012</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15" xr:uid="{6E89E62D-F0CE-4110-9EBE-2D29A5CC8DFB}">
      <formula1>$H$351017:$H$351020</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15 K48" xr:uid="{C3FC048F-067C-4EF3-B825-5F0D993D9A02}">
      <formula1>$E$351017:$E$351023</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M48 M15" xr:uid="{E97E39D1-72F2-41AD-ACDA-C9A3E46A40B8}">
      <formula1>$F$351009:$F$351011</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R48" xr:uid="{6AE01683-18DB-4B06-8126-57D06136D462}">
      <formula1>$K$351009:$K$351012</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V48" xr:uid="{D25ADC0C-3FF4-43E5-911C-031CDEA50D1A}">
      <formula1>$M$351009:$M$351011</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J48 J17 J15" xr:uid="{E2E3D908-7134-43C8-987D-781F1DBE681A}">
      <formula1>$C$351009:$C$351012</formula1>
    </dataValidation>
    <dataValidation type="list" allowBlank="1" showInputMessage="1" showErrorMessage="1" errorTitle="Entrada no válida" error="Por favor seleccione un elemento de la lista" promptTitle="Seleccione un elemento de la lista" sqref="N21:N22" xr:uid="{E22A3D33-A9AF-43DD-8704-9F3695E6A3F0}">
      <formula1>$G$351010:$G$351013</formula1>
    </dataValidation>
    <dataValidation type="list" allowBlank="1" showInputMessage="1" showErrorMessage="1" errorTitle="Entrada no válida" error="Por favor seleccione un elemento de la lista" promptTitle="Seleccione un elemento de la lista" sqref="J21:J22 J18 J41" xr:uid="{F98EBD2D-B34B-4E98-BCDC-86861483BD77}">
      <formula1>$C$351010:$C$351013</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O22" xr:uid="{416C7657-B0FC-491C-B7DE-F2C4CFD5E22B}">
      <formula1>$H$351018:$H$351021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K22" xr:uid="{5FFA4730-8857-4077-B354-5991E6AB0B82}">
      <formula1>$E$351018:$E$351024</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S48" xr:uid="{CD44828E-C503-4628-B817-86C7EC3B9D24}">
      <formula1>$L$351009:$L$351011</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W48" xr:uid="{3BB78A09-1EAD-45D9-A029-BCEFA562E91D}">
      <formula1>0</formula1>
      <formula2>4000</formula2>
    </dataValidation>
  </dataValidations>
  <pageMargins left="0.7" right="0.7" top="0.75" bottom="0.75" header="0.3" footer="0.3"/>
  <pageSetup scale="14" orientation="landscape" r:id="rId1"/>
  <extLst>
    <ext xmlns:x14="http://schemas.microsoft.com/office/spreadsheetml/2009/9/main" uri="{78C0D931-6437-407d-A8EE-F0AAD7539E65}">
      <x14:conditionalFormattings>
        <x14:conditionalFormatting xmlns:xm="http://schemas.microsoft.com/office/excel/2006/main">
          <x14:cfRule type="cellIs" priority="69" operator="equal" id="{8643359E-4FF7-4EE8-BDBC-39E2CED9A4D7}">
            <xm:f>SERVICIOS!$W$17</xm:f>
            <x14:dxf>
              <font>
                <color rgb="FF9C0006"/>
              </font>
              <fill>
                <patternFill>
                  <bgColor rgb="FFFFC7CE"/>
                </patternFill>
              </fill>
            </x14:dxf>
          </x14:cfRule>
          <x14:cfRule type="cellIs" priority="70" operator="equal" id="{CCF86C54-5DF9-44C0-B56C-0399D630C7B5}">
            <xm:f>SERVICIOS!$W$17</xm:f>
            <x14:dxf>
              <font>
                <color rgb="FF006100"/>
              </font>
              <fill>
                <patternFill>
                  <bgColor rgb="FFC6EFCE"/>
                </patternFill>
              </fill>
            </x14:dxf>
          </x14:cfRule>
          <x14:cfRule type="cellIs" priority="71" operator="equal" id="{ACC8659D-F9A0-4E1B-9D9D-B38ECFE9545E}">
            <xm:f>SERVICIOS!$W$11</xm:f>
            <x14:dxf>
              <font>
                <color rgb="FF9C0006"/>
              </font>
              <fill>
                <patternFill>
                  <bgColor rgb="FFFFC7CE"/>
                </patternFill>
              </fill>
            </x14:dxf>
          </x14:cfRule>
          <xm:sqref>W6:W7</xm:sqref>
        </x14:conditionalFormatting>
        <x14:conditionalFormatting xmlns:xm="http://schemas.microsoft.com/office/excel/2006/main">
          <x14:cfRule type="containsText" priority="18" operator="containsText" id="{ACACACAC-1717-418A-86EA-29F51256431E}">
            <xm:f>NOT(ISERROR(SEARCH($W$42,W50)))</xm:f>
            <xm:f>$W$42</xm:f>
            <x14:dxf>
              <font>
                <color auto="1"/>
              </font>
              <fill>
                <patternFill>
                  <bgColor rgb="FFFF7C80"/>
                </patternFill>
              </fill>
            </x14:dxf>
          </x14:cfRule>
          <xm:sqref>W50</xm:sqref>
        </x14:conditionalFormatting>
        <x14:conditionalFormatting xmlns:xm="http://schemas.microsoft.com/office/excel/2006/main">
          <x14:cfRule type="cellIs" priority="103" operator="equal" id="{2B4CED32-2883-4EA5-89DE-223C9695BA21}">
            <xm:f>INTERNOS!#REF!</xm:f>
            <x14:dxf>
              <font>
                <color rgb="FF006100"/>
              </font>
              <fill>
                <patternFill>
                  <bgColor rgb="FFC6EFCE"/>
                </patternFill>
              </fill>
            </x14:dxf>
          </x14:cfRule>
          <x14:cfRule type="cellIs" priority="104" operator="equal" id="{651D8DB4-0AC0-4E10-91F6-0C536087F28B}">
            <xm:f>INTERNOS!$W$12</xm:f>
            <x14:dxf>
              <font>
                <color rgb="FF9C0006"/>
              </font>
              <fill>
                <patternFill>
                  <bgColor rgb="FFFFC7CE"/>
                </patternFill>
              </fill>
            </x14:dxf>
          </x14:cfRule>
          <xm:sqref>W8</xm:sqref>
        </x14:conditionalFormatting>
      </x14:conditionalFormattings>
    </ext>
    <ext xmlns:x14="http://schemas.microsoft.com/office/spreadsheetml/2009/9/main" uri="{CCE6A557-97BC-4b89-ADB6-D9C93CAAB3DF}">
      <x14:dataValidations xmlns:xm="http://schemas.microsoft.com/office/excel/2006/main" xWindow="266" yWindow="563" count="1">
        <x14:dataValidation type="list" allowBlank="1" showInputMessage="1" showErrorMessage="1" xr:uid="{8C51036E-6E4B-430A-8C2D-43D2374AE88A}">
          <x14:formula1>
            <xm:f>Hoja2!$B$13:$B$29</xm:f>
          </x14:formula1>
          <xm:sqref>C11:C13 C15 C23 C26 C31 C33:C36 C39:C40 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40E1-068F-42F6-906D-83C0500F1D12}">
  <dimension ref="B1:X45"/>
  <sheetViews>
    <sheetView showGridLines="0" zoomScale="82" zoomScaleNormal="82" workbookViewId="0">
      <selection activeCell="B11" sqref="B11:K11"/>
    </sheetView>
  </sheetViews>
  <sheetFormatPr baseColWidth="10" defaultRowHeight="15" x14ac:dyDescent="0.25"/>
  <cols>
    <col min="1" max="1" width="1.42578125" style="54" customWidth="1"/>
    <col min="2" max="2" width="37.5703125" style="54" customWidth="1"/>
    <col min="3" max="5" width="8.140625" style="54" customWidth="1"/>
    <col min="6" max="9" width="11.42578125" style="54"/>
    <col min="10" max="11" width="16.140625" style="54" customWidth="1"/>
    <col min="12" max="16384" width="11.42578125" style="54"/>
  </cols>
  <sheetData>
    <row r="1" spans="2:24" ht="12" customHeight="1" thickBot="1" x14ac:dyDescent="0.3"/>
    <row r="2" spans="2:24" s="34" customFormat="1" ht="15.75" customHeight="1" x14ac:dyDescent="0.25">
      <c r="B2" s="134" t="s">
        <v>383</v>
      </c>
      <c r="C2" s="137" t="s">
        <v>358</v>
      </c>
      <c r="D2" s="138"/>
      <c r="E2" s="138"/>
      <c r="F2" s="138"/>
      <c r="G2" s="138"/>
      <c r="H2" s="138"/>
      <c r="I2" s="138"/>
      <c r="J2" s="143" t="s">
        <v>384</v>
      </c>
      <c r="K2" s="144"/>
    </row>
    <row r="3" spans="2:24" s="34" customFormat="1" ht="15.75" x14ac:dyDescent="0.25">
      <c r="B3" s="135"/>
      <c r="C3" s="139"/>
      <c r="D3" s="140"/>
      <c r="E3" s="140"/>
      <c r="F3" s="140"/>
      <c r="G3" s="140"/>
      <c r="H3" s="140"/>
      <c r="I3" s="140"/>
      <c r="J3" s="63" t="s">
        <v>414</v>
      </c>
      <c r="K3" s="64" t="s">
        <v>359</v>
      </c>
    </row>
    <row r="4" spans="2:24" s="34" customFormat="1" x14ac:dyDescent="0.25">
      <c r="B4" s="135"/>
      <c r="C4" s="139"/>
      <c r="D4" s="140"/>
      <c r="E4" s="140"/>
      <c r="F4" s="140"/>
      <c r="G4" s="140"/>
      <c r="H4" s="140"/>
      <c r="I4" s="140"/>
      <c r="J4" s="65">
        <v>2</v>
      </c>
      <c r="K4" s="62" t="s">
        <v>426</v>
      </c>
    </row>
    <row r="5" spans="2:24" s="34" customFormat="1" ht="15.75" x14ac:dyDescent="0.25">
      <c r="B5" s="135"/>
      <c r="C5" s="139"/>
      <c r="D5" s="140"/>
      <c r="E5" s="140"/>
      <c r="F5" s="140"/>
      <c r="G5" s="140"/>
      <c r="H5" s="140"/>
      <c r="I5" s="140"/>
      <c r="J5" s="145" t="s">
        <v>360</v>
      </c>
      <c r="K5" s="146"/>
    </row>
    <row r="6" spans="2:24" s="34" customFormat="1" ht="15.75" customHeight="1" thickBot="1" x14ac:dyDescent="0.3">
      <c r="B6" s="136"/>
      <c r="C6" s="141"/>
      <c r="D6" s="142"/>
      <c r="E6" s="142"/>
      <c r="F6" s="142"/>
      <c r="G6" s="142"/>
      <c r="H6" s="142"/>
      <c r="I6" s="142"/>
      <c r="J6" s="147">
        <v>45036</v>
      </c>
      <c r="K6" s="148"/>
    </row>
    <row r="7" spans="2:24" s="55" customFormat="1" ht="13.5" thickBot="1" x14ac:dyDescent="0.3">
      <c r="B7" s="60"/>
      <c r="C7" s="59"/>
      <c r="E7" s="56"/>
      <c r="F7" s="56"/>
      <c r="G7" s="56"/>
      <c r="H7" s="56"/>
      <c r="I7" s="56"/>
      <c r="J7" s="56"/>
      <c r="N7" s="56"/>
      <c r="O7" s="56"/>
      <c r="P7" s="56"/>
      <c r="Q7" s="56"/>
      <c r="R7" s="56"/>
      <c r="S7" s="56"/>
      <c r="T7" s="58"/>
      <c r="W7" s="57"/>
      <c r="X7" s="56"/>
    </row>
    <row r="8" spans="2:24" s="56" customFormat="1" ht="14.25" customHeight="1" x14ac:dyDescent="0.25">
      <c r="B8" s="100" t="s">
        <v>408</v>
      </c>
      <c r="C8" s="125" t="s">
        <v>515</v>
      </c>
      <c r="D8" s="126"/>
      <c r="E8" s="127"/>
      <c r="G8" s="131" t="s">
        <v>409</v>
      </c>
      <c r="H8" s="131"/>
      <c r="I8" s="125" t="s">
        <v>410</v>
      </c>
      <c r="J8" s="127"/>
      <c r="K8" s="61"/>
      <c r="L8" s="61"/>
      <c r="M8" s="61"/>
      <c r="N8" s="61"/>
      <c r="O8" s="61"/>
      <c r="P8" s="61"/>
      <c r="Q8" s="61"/>
      <c r="R8" s="61"/>
      <c r="S8" s="61"/>
      <c r="T8" s="59"/>
      <c r="U8" s="59"/>
      <c r="V8" s="59"/>
      <c r="W8" s="60"/>
      <c r="X8" s="59"/>
    </row>
    <row r="9" spans="2:24" s="56" customFormat="1" ht="15" customHeight="1" thickBot="1" x14ac:dyDescent="0.3">
      <c r="B9" s="100"/>
      <c r="C9" s="128"/>
      <c r="D9" s="129"/>
      <c r="E9" s="130"/>
      <c r="G9" s="131"/>
      <c r="H9" s="131"/>
      <c r="I9" s="128"/>
      <c r="J9" s="130"/>
      <c r="K9" s="61"/>
      <c r="L9" s="61"/>
      <c r="M9" s="61"/>
      <c r="N9" s="61"/>
      <c r="O9" s="61"/>
      <c r="P9" s="61"/>
      <c r="Q9" s="61"/>
      <c r="R9" s="61"/>
      <c r="S9" s="61"/>
      <c r="T9" s="59"/>
      <c r="U9" s="59"/>
      <c r="V9" s="59"/>
      <c r="W9" s="60"/>
      <c r="X9" s="59"/>
    </row>
    <row r="10" spans="2:24" s="55" customFormat="1" ht="12.75" x14ac:dyDescent="0.25">
      <c r="B10" s="60"/>
      <c r="C10" s="59"/>
      <c r="E10" s="56"/>
      <c r="F10" s="56"/>
      <c r="G10" s="56"/>
      <c r="H10" s="56"/>
      <c r="I10" s="56"/>
      <c r="J10" s="56"/>
      <c r="N10" s="56"/>
      <c r="O10" s="56"/>
      <c r="P10" s="56"/>
      <c r="Q10" s="56"/>
      <c r="R10" s="56"/>
      <c r="S10" s="56"/>
      <c r="T10" s="58"/>
      <c r="W10" s="57"/>
      <c r="X10" s="56"/>
    </row>
    <row r="11" spans="2:24" s="34" customFormat="1" ht="28.5" customHeight="1" x14ac:dyDescent="0.25">
      <c r="B11" s="132" t="s">
        <v>419</v>
      </c>
      <c r="C11" s="132"/>
      <c r="D11" s="132"/>
      <c r="E11" s="132"/>
      <c r="F11" s="132"/>
      <c r="G11" s="132"/>
      <c r="H11" s="132"/>
      <c r="I11" s="132"/>
      <c r="J11" s="132"/>
      <c r="K11" s="132"/>
    </row>
    <row r="12" spans="2:24" s="34" customFormat="1" ht="27" customHeight="1" x14ac:dyDescent="0.25">
      <c r="B12" s="133" t="s">
        <v>420</v>
      </c>
      <c r="C12" s="133"/>
      <c r="D12" s="133"/>
      <c r="E12" s="133"/>
      <c r="F12" s="133" t="s">
        <v>421</v>
      </c>
      <c r="G12" s="133"/>
      <c r="H12" s="133"/>
      <c r="I12" s="133" t="s">
        <v>422</v>
      </c>
      <c r="J12" s="133"/>
      <c r="K12" s="133"/>
    </row>
    <row r="13" spans="2:24" ht="47.25" customHeight="1" x14ac:dyDescent="0.25">
      <c r="B13" s="124" t="s">
        <v>514</v>
      </c>
      <c r="C13" s="124"/>
      <c r="D13" s="124"/>
      <c r="E13" s="124"/>
      <c r="F13" s="124" t="s">
        <v>277</v>
      </c>
      <c r="G13" s="124"/>
      <c r="H13" s="124"/>
      <c r="I13" s="124" t="s">
        <v>259</v>
      </c>
      <c r="J13" s="124"/>
      <c r="K13" s="124"/>
    </row>
    <row r="14" spans="2:24" ht="39.75" customHeight="1" x14ac:dyDescent="0.25">
      <c r="B14" s="124" t="s">
        <v>445</v>
      </c>
      <c r="C14" s="124"/>
      <c r="D14" s="124"/>
      <c r="E14" s="124"/>
      <c r="F14" s="124"/>
      <c r="G14" s="124"/>
      <c r="H14" s="124"/>
      <c r="I14" s="124"/>
      <c r="J14" s="124"/>
      <c r="K14" s="124"/>
    </row>
    <row r="15" spans="2:24" ht="36.75" customHeight="1" x14ac:dyDescent="0.25">
      <c r="B15" s="124" t="s">
        <v>450</v>
      </c>
      <c r="C15" s="124"/>
      <c r="D15" s="124"/>
      <c r="E15" s="124"/>
      <c r="F15" s="124"/>
      <c r="G15" s="124"/>
      <c r="H15" s="124"/>
      <c r="I15" s="124"/>
      <c r="J15" s="124"/>
      <c r="K15" s="124"/>
    </row>
    <row r="16" spans="2:24" ht="33" customHeight="1" x14ac:dyDescent="0.25">
      <c r="B16" s="124" t="s">
        <v>453</v>
      </c>
      <c r="C16" s="124"/>
      <c r="D16" s="124"/>
      <c r="E16" s="124"/>
      <c r="F16" s="124"/>
      <c r="G16" s="124"/>
      <c r="H16" s="124"/>
      <c r="I16" s="124"/>
      <c r="J16" s="124"/>
      <c r="K16" s="124"/>
    </row>
    <row r="17" spans="2:11" ht="24" customHeight="1" x14ac:dyDescent="0.25">
      <c r="B17" s="124" t="s">
        <v>459</v>
      </c>
      <c r="C17" s="124"/>
      <c r="D17" s="124"/>
      <c r="E17" s="124"/>
      <c r="F17" s="124"/>
      <c r="G17" s="124"/>
      <c r="H17" s="124"/>
      <c r="I17" s="124"/>
      <c r="J17" s="124"/>
      <c r="K17" s="124"/>
    </row>
    <row r="18" spans="2:11" ht="50.25" customHeight="1" x14ac:dyDescent="0.25">
      <c r="B18" s="124" t="s">
        <v>460</v>
      </c>
      <c r="C18" s="124"/>
      <c r="D18" s="124"/>
      <c r="E18" s="124"/>
      <c r="F18" s="124"/>
      <c r="G18" s="124"/>
      <c r="H18" s="124"/>
      <c r="I18" s="124"/>
      <c r="J18" s="124"/>
      <c r="K18" s="124"/>
    </row>
    <row r="19" spans="2:11" ht="61.5" customHeight="1" x14ac:dyDescent="0.25">
      <c r="B19" s="124" t="s">
        <v>453</v>
      </c>
      <c r="C19" s="124"/>
      <c r="D19" s="124"/>
      <c r="E19" s="124"/>
      <c r="F19" s="124" t="s">
        <v>276</v>
      </c>
      <c r="G19" s="124"/>
      <c r="H19" s="124"/>
      <c r="I19" s="124" t="s">
        <v>268</v>
      </c>
      <c r="J19" s="124"/>
      <c r="K19" s="124"/>
    </row>
    <row r="20" spans="2:11" ht="61.5" customHeight="1" x14ac:dyDescent="0.25">
      <c r="B20" s="124" t="s">
        <v>452</v>
      </c>
      <c r="C20" s="124"/>
      <c r="D20" s="124"/>
      <c r="E20" s="124"/>
      <c r="F20" s="124"/>
      <c r="G20" s="124"/>
      <c r="H20" s="124"/>
      <c r="I20" s="124"/>
      <c r="J20" s="124"/>
      <c r="K20" s="124"/>
    </row>
    <row r="21" spans="2:11" ht="61.5" customHeight="1" x14ac:dyDescent="0.25">
      <c r="B21" s="124" t="s">
        <v>450</v>
      </c>
      <c r="C21" s="124"/>
      <c r="D21" s="124"/>
      <c r="E21" s="124"/>
      <c r="F21" s="124"/>
      <c r="G21" s="124"/>
      <c r="H21" s="124"/>
      <c r="I21" s="124"/>
      <c r="J21" s="124"/>
      <c r="K21" s="124"/>
    </row>
    <row r="22" spans="2:11" ht="61.5" customHeight="1" x14ac:dyDescent="0.25">
      <c r="B22" s="124" t="s">
        <v>460</v>
      </c>
      <c r="C22" s="124"/>
      <c r="D22" s="124"/>
      <c r="E22" s="124"/>
      <c r="F22" s="124"/>
      <c r="G22" s="124"/>
      <c r="H22" s="124"/>
      <c r="I22" s="124"/>
      <c r="J22" s="124"/>
      <c r="K22" s="124"/>
    </row>
    <row r="23" spans="2:11" ht="32.25" customHeight="1" x14ac:dyDescent="0.25">
      <c r="B23" s="124" t="s">
        <v>451</v>
      </c>
      <c r="C23" s="124"/>
      <c r="D23" s="124"/>
      <c r="E23" s="124"/>
      <c r="F23" s="124" t="s">
        <v>424</v>
      </c>
      <c r="G23" s="124"/>
      <c r="H23" s="124"/>
      <c r="I23" s="124" t="s">
        <v>259</v>
      </c>
      <c r="J23" s="124"/>
      <c r="K23" s="124"/>
    </row>
    <row r="24" spans="2:11" ht="32.25" customHeight="1" x14ac:dyDescent="0.25">
      <c r="B24" s="124" t="s">
        <v>248</v>
      </c>
      <c r="C24" s="124"/>
      <c r="D24" s="124"/>
      <c r="E24" s="124"/>
      <c r="F24" s="124"/>
      <c r="G24" s="124"/>
      <c r="H24" s="124"/>
      <c r="I24" s="124"/>
      <c r="J24" s="124"/>
      <c r="K24" s="124"/>
    </row>
    <row r="25" spans="2:11" ht="32.25" customHeight="1" x14ac:dyDescent="0.25">
      <c r="B25" s="124" t="s">
        <v>450</v>
      </c>
      <c r="C25" s="124"/>
      <c r="D25" s="124"/>
      <c r="E25" s="124"/>
      <c r="F25" s="124"/>
      <c r="G25" s="124"/>
      <c r="H25" s="124"/>
      <c r="I25" s="124"/>
      <c r="J25" s="124"/>
      <c r="K25" s="124"/>
    </row>
    <row r="26" spans="2:11" ht="36" customHeight="1" x14ac:dyDescent="0.25">
      <c r="B26" s="124" t="s">
        <v>449</v>
      </c>
      <c r="C26" s="124"/>
      <c r="D26" s="124"/>
      <c r="E26" s="124"/>
      <c r="F26" s="124"/>
      <c r="G26" s="124"/>
      <c r="H26" s="124"/>
      <c r="I26" s="124"/>
      <c r="J26" s="124"/>
      <c r="K26" s="124"/>
    </row>
    <row r="27" spans="2:11" ht="36" customHeight="1" x14ac:dyDescent="0.25">
      <c r="B27" s="124" t="s">
        <v>423</v>
      </c>
      <c r="C27" s="124"/>
      <c r="D27" s="124"/>
      <c r="E27" s="124"/>
      <c r="F27" s="124" t="s">
        <v>258</v>
      </c>
      <c r="G27" s="124"/>
      <c r="H27" s="124"/>
      <c r="I27" s="124" t="s">
        <v>259</v>
      </c>
      <c r="J27" s="124"/>
      <c r="K27" s="124"/>
    </row>
    <row r="28" spans="2:11" ht="36" customHeight="1" x14ac:dyDescent="0.25">
      <c r="B28" s="124" t="s">
        <v>86</v>
      </c>
      <c r="C28" s="124"/>
      <c r="D28" s="124"/>
      <c r="E28" s="124"/>
      <c r="F28" s="124"/>
      <c r="G28" s="124"/>
      <c r="H28" s="124"/>
      <c r="I28" s="124"/>
      <c r="J28" s="124"/>
      <c r="K28" s="124"/>
    </row>
    <row r="29" spans="2:11" ht="49.5" customHeight="1" x14ac:dyDescent="0.25">
      <c r="B29" s="124" t="s">
        <v>461</v>
      </c>
      <c r="C29" s="124"/>
      <c r="D29" s="124"/>
      <c r="E29" s="124"/>
      <c r="F29" s="124"/>
      <c r="G29" s="124"/>
      <c r="H29" s="124"/>
      <c r="I29" s="124"/>
      <c r="J29" s="124"/>
      <c r="K29" s="124"/>
    </row>
    <row r="30" spans="2:11" ht="36" customHeight="1" x14ac:dyDescent="0.25">
      <c r="B30" s="124" t="s">
        <v>462</v>
      </c>
      <c r="C30" s="124"/>
      <c r="D30" s="124"/>
      <c r="E30" s="124"/>
      <c r="F30" s="124"/>
      <c r="G30" s="124"/>
      <c r="H30" s="124"/>
      <c r="I30" s="124"/>
      <c r="J30" s="124"/>
      <c r="K30" s="124"/>
    </row>
    <row r="31" spans="2:11" ht="33" customHeight="1" x14ac:dyDescent="0.25">
      <c r="B31" s="124" t="s">
        <v>448</v>
      </c>
      <c r="C31" s="124"/>
      <c r="D31" s="124"/>
      <c r="E31" s="124"/>
      <c r="F31" s="124"/>
      <c r="G31" s="124"/>
      <c r="H31" s="124"/>
      <c r="I31" s="124"/>
      <c r="J31" s="124"/>
      <c r="K31" s="124"/>
    </row>
    <row r="32" spans="2:11" ht="33" customHeight="1" x14ac:dyDescent="0.25">
      <c r="B32" s="124" t="s">
        <v>447</v>
      </c>
      <c r="C32" s="124"/>
      <c r="D32" s="124"/>
      <c r="E32" s="124"/>
      <c r="F32" s="124"/>
      <c r="G32" s="124"/>
      <c r="H32" s="124"/>
      <c r="I32" s="124"/>
      <c r="J32" s="124"/>
      <c r="K32" s="124"/>
    </row>
    <row r="33" spans="2:11" ht="36" customHeight="1" x14ac:dyDescent="0.25">
      <c r="B33" s="124" t="s">
        <v>88</v>
      </c>
      <c r="C33" s="124"/>
      <c r="D33" s="124"/>
      <c r="E33" s="124"/>
      <c r="F33" s="124"/>
      <c r="G33" s="124"/>
      <c r="H33" s="124"/>
      <c r="I33" s="124"/>
      <c r="J33" s="124"/>
      <c r="K33" s="124"/>
    </row>
    <row r="34" spans="2:11" ht="24" customHeight="1" x14ac:dyDescent="0.25">
      <c r="B34" s="124" t="s">
        <v>248</v>
      </c>
      <c r="C34" s="124"/>
      <c r="D34" s="124"/>
      <c r="E34" s="124"/>
      <c r="F34" s="124" t="s">
        <v>271</v>
      </c>
      <c r="G34" s="124"/>
      <c r="H34" s="124"/>
      <c r="I34" s="124" t="s">
        <v>268</v>
      </c>
      <c r="J34" s="124"/>
      <c r="K34" s="124"/>
    </row>
    <row r="35" spans="2:11" ht="24" customHeight="1" x14ac:dyDescent="0.25">
      <c r="B35" s="124" t="s">
        <v>163</v>
      </c>
      <c r="C35" s="124"/>
      <c r="D35" s="124"/>
      <c r="E35" s="124"/>
      <c r="F35" s="124"/>
      <c r="G35" s="124"/>
      <c r="H35" s="124"/>
      <c r="I35" s="124"/>
      <c r="J35" s="124"/>
      <c r="K35" s="124"/>
    </row>
    <row r="36" spans="2:11" ht="24" customHeight="1" x14ac:dyDescent="0.25">
      <c r="B36" s="124" t="s">
        <v>458</v>
      </c>
      <c r="C36" s="124"/>
      <c r="D36" s="124"/>
      <c r="E36" s="124"/>
      <c r="F36" s="124"/>
      <c r="G36" s="124"/>
      <c r="H36" s="124"/>
      <c r="I36" s="124"/>
      <c r="J36" s="124"/>
      <c r="K36" s="124"/>
    </row>
    <row r="37" spans="2:11" ht="24" customHeight="1" x14ac:dyDescent="0.25">
      <c r="B37" s="124" t="s">
        <v>446</v>
      </c>
      <c r="C37" s="124"/>
      <c r="D37" s="124"/>
      <c r="E37" s="124"/>
      <c r="F37" s="124"/>
      <c r="G37" s="124"/>
      <c r="H37" s="124"/>
      <c r="I37" s="124"/>
      <c r="J37" s="124"/>
      <c r="K37" s="124"/>
    </row>
    <row r="38" spans="2:11" ht="24" customHeight="1" x14ac:dyDescent="0.25">
      <c r="B38" s="124" t="s">
        <v>425</v>
      </c>
      <c r="C38" s="124"/>
      <c r="D38" s="124"/>
      <c r="E38" s="124"/>
      <c r="F38" s="124" t="s">
        <v>272</v>
      </c>
      <c r="G38" s="124"/>
      <c r="H38" s="124"/>
      <c r="I38" s="124" t="s">
        <v>268</v>
      </c>
      <c r="J38" s="124"/>
      <c r="K38" s="124"/>
    </row>
    <row r="39" spans="2:11" ht="24" customHeight="1" x14ac:dyDescent="0.25">
      <c r="B39" s="124" t="s">
        <v>171</v>
      </c>
      <c r="C39" s="124"/>
      <c r="D39" s="124"/>
      <c r="E39" s="124"/>
      <c r="F39" s="124"/>
      <c r="G39" s="124"/>
      <c r="H39" s="124"/>
      <c r="I39" s="124"/>
      <c r="J39" s="124"/>
      <c r="K39" s="124"/>
    </row>
    <row r="40" spans="2:11" ht="51" customHeight="1" x14ac:dyDescent="0.25">
      <c r="B40" s="124" t="s">
        <v>455</v>
      </c>
      <c r="C40" s="124"/>
      <c r="D40" s="124"/>
      <c r="E40" s="124"/>
      <c r="F40" s="124"/>
      <c r="G40" s="124"/>
      <c r="H40" s="124"/>
      <c r="I40" s="124"/>
      <c r="J40" s="124"/>
      <c r="K40" s="124"/>
    </row>
    <row r="41" spans="2:11" ht="24" customHeight="1" x14ac:dyDescent="0.25">
      <c r="B41" s="124" t="s">
        <v>248</v>
      </c>
      <c r="C41" s="124"/>
      <c r="D41" s="124"/>
      <c r="E41" s="124"/>
      <c r="F41" s="124" t="s">
        <v>273</v>
      </c>
      <c r="G41" s="124"/>
      <c r="H41" s="124"/>
      <c r="I41" s="124" t="s">
        <v>274</v>
      </c>
      <c r="J41" s="124"/>
      <c r="K41" s="124"/>
    </row>
    <row r="42" spans="2:11" ht="24" customHeight="1" x14ac:dyDescent="0.25">
      <c r="B42" s="124" t="s">
        <v>446</v>
      </c>
      <c r="C42" s="124"/>
      <c r="D42" s="124"/>
      <c r="E42" s="124"/>
      <c r="F42" s="124"/>
      <c r="G42" s="124"/>
      <c r="H42" s="124"/>
      <c r="I42" s="124"/>
      <c r="J42" s="124"/>
      <c r="K42" s="124"/>
    </row>
    <row r="43" spans="2:11" ht="24" customHeight="1" x14ac:dyDescent="0.25">
      <c r="B43" s="124" t="s">
        <v>163</v>
      </c>
      <c r="C43" s="124"/>
      <c r="D43" s="124"/>
      <c r="E43" s="124"/>
      <c r="F43" s="124"/>
      <c r="G43" s="124"/>
      <c r="H43" s="124"/>
      <c r="I43" s="124"/>
      <c r="J43" s="124"/>
      <c r="K43" s="124"/>
    </row>
    <row r="45" spans="2:11" x14ac:dyDescent="0.25">
      <c r="B45" s="66" t="s">
        <v>404</v>
      </c>
    </row>
  </sheetData>
  <sheetProtection algorithmName="SHA-512" hashValue="d0ucfOfcuPjG0xh5/G9uzMY9EXQN9wW4Dcm20sFT2aUYmGtXzELzl54xGu6pl4zOWX6JsGEH0cRO2Ze12e4ACA==" saltValue="4S7oZXgRbVrX9xaM+nUtGQ==" spinCount="100000" sheet="1" objects="1" scenarios="1"/>
  <mergeCells count="58">
    <mergeCell ref="B2:B6"/>
    <mergeCell ref="C2:I6"/>
    <mergeCell ref="J2:K2"/>
    <mergeCell ref="J5:K5"/>
    <mergeCell ref="J6:K6"/>
    <mergeCell ref="B8:B9"/>
    <mergeCell ref="C8:E9"/>
    <mergeCell ref="G8:H9"/>
    <mergeCell ref="I8:J9"/>
    <mergeCell ref="B33:E33"/>
    <mergeCell ref="B11:K11"/>
    <mergeCell ref="B12:E12"/>
    <mergeCell ref="F12:H12"/>
    <mergeCell ref="I12:K12"/>
    <mergeCell ref="B13:E13"/>
    <mergeCell ref="B14:E14"/>
    <mergeCell ref="B15:E15"/>
    <mergeCell ref="B16:E16"/>
    <mergeCell ref="B17:E17"/>
    <mergeCell ref="B18:E18"/>
    <mergeCell ref="B27:E27"/>
    <mergeCell ref="B34:E34"/>
    <mergeCell ref="F34:H37"/>
    <mergeCell ref="I34:K37"/>
    <mergeCell ref="B35:E35"/>
    <mergeCell ref="B37:E37"/>
    <mergeCell ref="B36:E36"/>
    <mergeCell ref="F27:H33"/>
    <mergeCell ref="I27:K33"/>
    <mergeCell ref="F13:H18"/>
    <mergeCell ref="I13:K18"/>
    <mergeCell ref="B19:E19"/>
    <mergeCell ref="B20:E20"/>
    <mergeCell ref="B25:E25"/>
    <mergeCell ref="B21:E21"/>
    <mergeCell ref="B22:E22"/>
    <mergeCell ref="F19:H22"/>
    <mergeCell ref="I19:K22"/>
    <mergeCell ref="B24:E24"/>
    <mergeCell ref="B26:E26"/>
    <mergeCell ref="F23:H26"/>
    <mergeCell ref="I23:K26"/>
    <mergeCell ref="B30:E30"/>
    <mergeCell ref="B38:E38"/>
    <mergeCell ref="F38:H40"/>
    <mergeCell ref="I38:K40"/>
    <mergeCell ref="B39:E39"/>
    <mergeCell ref="B40:E40"/>
    <mergeCell ref="B43:E43"/>
    <mergeCell ref="B41:E41"/>
    <mergeCell ref="F41:H43"/>
    <mergeCell ref="I41:K43"/>
    <mergeCell ref="B42:E42"/>
    <mergeCell ref="B31:E31"/>
    <mergeCell ref="B32:E32"/>
    <mergeCell ref="B23:E23"/>
    <mergeCell ref="B28:E28"/>
    <mergeCell ref="B29:E29"/>
  </mergeCells>
  <pageMargins left="0.7" right="0.7" top="0.75" bottom="0.75" header="0.3" footer="0.3"/>
  <pageSetup scale="59"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0F02ACD9-4006-4BBB-B569-0DBA690ABE28}">
            <xm:f>INTERNOS!#REF!</xm:f>
            <x14:dxf>
              <font>
                <color rgb="FF006100"/>
              </font>
              <fill>
                <patternFill>
                  <bgColor rgb="FFC6EFCE"/>
                </patternFill>
              </fill>
            </x14:dxf>
          </x14:cfRule>
          <x14:cfRule type="cellIs" priority="5" operator="equal" id="{4E031D52-3C00-4D4A-B6FB-52314ED2D884}">
            <xm:f>INTERNOS!#REF!</xm:f>
            <x14:dxf>
              <font>
                <color rgb="FF9C0006"/>
              </font>
              <fill>
                <patternFill>
                  <bgColor rgb="FFFFC7CE"/>
                </patternFill>
              </fill>
            </x14:dxf>
          </x14:cfRule>
          <xm:sqref>W10</xm:sqref>
        </x14:conditionalFormatting>
        <x14:conditionalFormatting xmlns:xm="http://schemas.microsoft.com/office/excel/2006/main">
          <x14:cfRule type="cellIs" priority="1" operator="equal" id="{5CA8FC48-5C85-4F26-AA8C-5DD8B647CA1E}">
            <xm:f>SERVICIOS!#REF!</xm:f>
            <x14:dxf>
              <font>
                <color rgb="FF9C0006"/>
              </font>
              <fill>
                <patternFill>
                  <bgColor rgb="FFFFC7CE"/>
                </patternFill>
              </fill>
            </x14:dxf>
          </x14:cfRule>
          <x14:cfRule type="cellIs" priority="2" operator="equal" id="{C88FEEC8-E3ED-4321-80B4-6CAC09FF0A9C}">
            <xm:f>SERVICIOS!#REF!</xm:f>
            <x14:dxf>
              <font>
                <color rgb="FF006100"/>
              </font>
              <fill>
                <patternFill>
                  <bgColor rgb="FFC6EFCE"/>
                </patternFill>
              </fill>
            </x14:dxf>
          </x14:cfRule>
          <x14:cfRule type="cellIs" priority="3" operator="equal" id="{414D1756-5065-458F-87D4-66ADD2789AA7}">
            <xm:f>SERVICIOS!#REF!</xm:f>
            <x14:dxf>
              <font>
                <color rgb="FF9C0006"/>
              </font>
              <fill>
                <patternFill>
                  <bgColor rgb="FFFFC7CE"/>
                </patternFill>
              </fill>
            </x14:dxf>
          </x14:cfRule>
          <xm:sqref>W8:W9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5685-411B-4A3F-9D1D-AD6F98BDF28D}">
  <dimension ref="B1:M35"/>
  <sheetViews>
    <sheetView showGridLines="0" zoomScale="82" zoomScaleNormal="82" workbookViewId="0">
      <selection activeCell="B9" sqref="B9:M9"/>
    </sheetView>
  </sheetViews>
  <sheetFormatPr baseColWidth="10" defaultRowHeight="15" x14ac:dyDescent="0.25"/>
  <cols>
    <col min="1" max="1" width="1.42578125" style="34" customWidth="1"/>
    <col min="2" max="2" width="37.5703125" style="34" customWidth="1"/>
    <col min="3" max="11" width="11.42578125" style="34"/>
    <col min="12" max="13" width="21.140625" style="34" customWidth="1"/>
    <col min="14" max="16384" width="11.42578125" style="34"/>
  </cols>
  <sheetData>
    <row r="1" spans="2:13" ht="15.75" thickBot="1" x14ac:dyDescent="0.3"/>
    <row r="2" spans="2:13" ht="15.75" x14ac:dyDescent="0.25">
      <c r="B2" s="134" t="s">
        <v>383</v>
      </c>
      <c r="C2" s="137" t="s">
        <v>358</v>
      </c>
      <c r="D2" s="138"/>
      <c r="E2" s="138"/>
      <c r="F2" s="138"/>
      <c r="G2" s="138"/>
      <c r="H2" s="138"/>
      <c r="I2" s="138"/>
      <c r="J2" s="138"/>
      <c r="K2" s="138"/>
      <c r="L2" s="143" t="s">
        <v>384</v>
      </c>
      <c r="M2" s="144"/>
    </row>
    <row r="3" spans="2:13" ht="15.75" x14ac:dyDescent="0.25">
      <c r="B3" s="135"/>
      <c r="C3" s="139"/>
      <c r="D3" s="140"/>
      <c r="E3" s="140"/>
      <c r="F3" s="140"/>
      <c r="G3" s="140"/>
      <c r="H3" s="140"/>
      <c r="I3" s="140"/>
      <c r="J3" s="140"/>
      <c r="K3" s="140"/>
      <c r="L3" s="63" t="s">
        <v>414</v>
      </c>
      <c r="M3" s="64" t="s">
        <v>359</v>
      </c>
    </row>
    <row r="4" spans="2:13" x14ac:dyDescent="0.25">
      <c r="B4" s="135"/>
      <c r="C4" s="139"/>
      <c r="D4" s="140"/>
      <c r="E4" s="140"/>
      <c r="F4" s="140"/>
      <c r="G4" s="140"/>
      <c r="H4" s="140"/>
      <c r="I4" s="140"/>
      <c r="J4" s="140"/>
      <c r="K4" s="140"/>
      <c r="L4" s="65">
        <v>2</v>
      </c>
      <c r="M4" s="62" t="s">
        <v>427</v>
      </c>
    </row>
    <row r="5" spans="2:13" ht="15.75" x14ac:dyDescent="0.25">
      <c r="B5" s="135"/>
      <c r="C5" s="139"/>
      <c r="D5" s="140"/>
      <c r="E5" s="140"/>
      <c r="F5" s="140"/>
      <c r="G5" s="140"/>
      <c r="H5" s="140"/>
      <c r="I5" s="140"/>
      <c r="J5" s="140"/>
      <c r="K5" s="140"/>
      <c r="L5" s="145" t="s">
        <v>360</v>
      </c>
      <c r="M5" s="146"/>
    </row>
    <row r="6" spans="2:13" ht="15.75" thickBot="1" x14ac:dyDescent="0.3">
      <c r="B6" s="136"/>
      <c r="C6" s="141"/>
      <c r="D6" s="142"/>
      <c r="E6" s="142"/>
      <c r="F6" s="142"/>
      <c r="G6" s="142"/>
      <c r="H6" s="142"/>
      <c r="I6" s="142"/>
      <c r="J6" s="142"/>
      <c r="K6" s="142"/>
      <c r="L6" s="147">
        <v>45036</v>
      </c>
      <c r="M6" s="148"/>
    </row>
    <row r="7" spans="2:13" ht="15.75" thickBot="1" x14ac:dyDescent="0.3"/>
    <row r="8" spans="2:13" ht="28.5" customHeight="1" thickBot="1" x14ac:dyDescent="0.3">
      <c r="B8" s="154" t="s">
        <v>385</v>
      </c>
      <c r="C8" s="155"/>
      <c r="D8" s="155"/>
      <c r="E8" s="155"/>
      <c r="F8" s="155"/>
      <c r="G8" s="155"/>
      <c r="H8" s="155"/>
      <c r="I8" s="155"/>
      <c r="J8" s="155"/>
      <c r="K8" s="155"/>
      <c r="L8" s="155"/>
      <c r="M8" s="156"/>
    </row>
    <row r="9" spans="2:13" ht="135.75" customHeight="1" thickBot="1" x14ac:dyDescent="0.3">
      <c r="B9" s="151" t="s">
        <v>407</v>
      </c>
      <c r="C9" s="152"/>
      <c r="D9" s="152"/>
      <c r="E9" s="152"/>
      <c r="F9" s="152"/>
      <c r="G9" s="152"/>
      <c r="H9" s="152"/>
      <c r="I9" s="152"/>
      <c r="J9" s="152"/>
      <c r="K9" s="152"/>
      <c r="L9" s="152"/>
      <c r="M9" s="153"/>
    </row>
    <row r="10" spans="2:13" ht="15.75" thickBot="1" x14ac:dyDescent="0.3">
      <c r="B10" s="35"/>
      <c r="C10" s="35"/>
      <c r="D10" s="35"/>
      <c r="E10" s="35"/>
      <c r="F10" s="35"/>
      <c r="G10" s="35"/>
      <c r="H10" s="35"/>
      <c r="I10" s="35"/>
      <c r="J10" s="35"/>
      <c r="K10" s="35"/>
      <c r="L10" s="35"/>
      <c r="M10" s="35"/>
    </row>
    <row r="11" spans="2:13" s="37" customFormat="1" ht="26.25" customHeight="1" thickBot="1" x14ac:dyDescent="0.3">
      <c r="B11" s="36" t="s">
        <v>386</v>
      </c>
      <c r="C11" s="154" t="s">
        <v>387</v>
      </c>
      <c r="D11" s="155"/>
      <c r="E11" s="155"/>
      <c r="F11" s="155"/>
      <c r="G11" s="155"/>
      <c r="H11" s="155"/>
      <c r="I11" s="155"/>
      <c r="J11" s="155"/>
      <c r="K11" s="155"/>
      <c r="L11" s="155"/>
      <c r="M11" s="156"/>
    </row>
    <row r="12" spans="2:13" ht="31.5" customHeight="1" x14ac:dyDescent="0.25">
      <c r="B12" s="38" t="s">
        <v>388</v>
      </c>
      <c r="C12" s="157" t="s">
        <v>389</v>
      </c>
      <c r="D12" s="158"/>
      <c r="E12" s="158"/>
      <c r="F12" s="158"/>
      <c r="G12" s="158"/>
      <c r="H12" s="158"/>
      <c r="I12" s="158"/>
      <c r="J12" s="158"/>
      <c r="K12" s="158"/>
      <c r="L12" s="158"/>
      <c r="M12" s="159"/>
    </row>
    <row r="13" spans="2:13" ht="67.5" customHeight="1" x14ac:dyDescent="0.25">
      <c r="B13" s="39" t="s">
        <v>216</v>
      </c>
      <c r="C13" s="149" t="s">
        <v>390</v>
      </c>
      <c r="D13" s="149"/>
      <c r="E13" s="149"/>
      <c r="F13" s="149"/>
      <c r="G13" s="149"/>
      <c r="H13" s="149"/>
      <c r="I13" s="149"/>
      <c r="J13" s="149"/>
      <c r="K13" s="149"/>
      <c r="L13" s="149"/>
      <c r="M13" s="150"/>
    </row>
    <row r="14" spans="2:13" ht="80.25" customHeight="1" x14ac:dyDescent="0.25">
      <c r="B14" s="39" t="s">
        <v>213</v>
      </c>
      <c r="C14" s="149" t="s">
        <v>405</v>
      </c>
      <c r="D14" s="149"/>
      <c r="E14" s="149"/>
      <c r="F14" s="149"/>
      <c r="G14" s="149"/>
      <c r="H14" s="149"/>
      <c r="I14" s="149"/>
      <c r="J14" s="149"/>
      <c r="K14" s="149"/>
      <c r="L14" s="149"/>
      <c r="M14" s="150"/>
    </row>
    <row r="15" spans="2:13" ht="67.5" customHeight="1" x14ac:dyDescent="0.25">
      <c r="B15" s="39" t="s">
        <v>217</v>
      </c>
      <c r="C15" s="149" t="s">
        <v>391</v>
      </c>
      <c r="D15" s="149"/>
      <c r="E15" s="149"/>
      <c r="F15" s="149"/>
      <c r="G15" s="149"/>
      <c r="H15" s="149"/>
      <c r="I15" s="149"/>
      <c r="J15" s="149"/>
      <c r="K15" s="149"/>
      <c r="L15" s="149"/>
      <c r="M15" s="150"/>
    </row>
    <row r="16" spans="2:13" ht="67.5" customHeight="1" x14ac:dyDescent="0.25">
      <c r="B16" s="39" t="s">
        <v>250</v>
      </c>
      <c r="C16" s="149" t="s">
        <v>392</v>
      </c>
      <c r="D16" s="149"/>
      <c r="E16" s="149"/>
      <c r="F16" s="149"/>
      <c r="G16" s="149"/>
      <c r="H16" s="149"/>
      <c r="I16" s="149"/>
      <c r="J16" s="149"/>
      <c r="K16" s="149"/>
      <c r="L16" s="149"/>
      <c r="M16" s="150"/>
    </row>
    <row r="17" spans="2:13" ht="409.5" customHeight="1" x14ac:dyDescent="0.25">
      <c r="B17" s="39" t="s">
        <v>214</v>
      </c>
      <c r="C17" s="149" t="s">
        <v>456</v>
      </c>
      <c r="D17" s="149"/>
      <c r="E17" s="149"/>
      <c r="F17" s="149"/>
      <c r="G17" s="149"/>
      <c r="H17" s="149"/>
      <c r="I17" s="149"/>
      <c r="J17" s="149"/>
      <c r="K17" s="149"/>
      <c r="L17" s="149"/>
      <c r="M17" s="150"/>
    </row>
    <row r="18" spans="2:13" ht="285.75" customHeight="1" x14ac:dyDescent="0.25">
      <c r="B18" s="39" t="s">
        <v>33</v>
      </c>
      <c r="C18" s="149" t="s">
        <v>415</v>
      </c>
      <c r="D18" s="149"/>
      <c r="E18" s="149"/>
      <c r="F18" s="149"/>
      <c r="G18" s="149"/>
      <c r="H18" s="149"/>
      <c r="I18" s="149"/>
      <c r="J18" s="149"/>
      <c r="K18" s="149"/>
      <c r="L18" s="149"/>
      <c r="M18" s="150"/>
    </row>
    <row r="19" spans="2:13" ht="84.75" customHeight="1" x14ac:dyDescent="0.25">
      <c r="B19" s="39" t="s">
        <v>30</v>
      </c>
      <c r="C19" s="149" t="s">
        <v>406</v>
      </c>
      <c r="D19" s="149"/>
      <c r="E19" s="149"/>
      <c r="F19" s="149"/>
      <c r="G19" s="149"/>
      <c r="H19" s="149"/>
      <c r="I19" s="149"/>
      <c r="J19" s="149"/>
      <c r="K19" s="149"/>
      <c r="L19" s="149"/>
      <c r="M19" s="150"/>
    </row>
    <row r="20" spans="2:13" ht="162" customHeight="1" x14ac:dyDescent="0.25">
      <c r="B20" s="39" t="s">
        <v>35</v>
      </c>
      <c r="C20" s="149" t="s">
        <v>416</v>
      </c>
      <c r="D20" s="149"/>
      <c r="E20" s="149"/>
      <c r="F20" s="149"/>
      <c r="G20" s="149"/>
      <c r="H20" s="149"/>
      <c r="I20" s="149"/>
      <c r="J20" s="149"/>
      <c r="K20" s="149"/>
      <c r="L20" s="149"/>
      <c r="M20" s="150"/>
    </row>
    <row r="21" spans="2:13" ht="33.75" customHeight="1" x14ac:dyDescent="0.25">
      <c r="B21" s="39" t="s">
        <v>9</v>
      </c>
      <c r="C21" s="149" t="s">
        <v>393</v>
      </c>
      <c r="D21" s="149"/>
      <c r="E21" s="149"/>
      <c r="F21" s="149"/>
      <c r="G21" s="149"/>
      <c r="H21" s="149"/>
      <c r="I21" s="149"/>
      <c r="J21" s="149"/>
      <c r="K21" s="149"/>
      <c r="L21" s="149"/>
      <c r="M21" s="150"/>
    </row>
    <row r="22" spans="2:13" ht="51.75" customHeight="1" x14ac:dyDescent="0.25">
      <c r="B22" s="39" t="s">
        <v>36</v>
      </c>
      <c r="C22" s="149" t="s">
        <v>417</v>
      </c>
      <c r="D22" s="149"/>
      <c r="E22" s="149"/>
      <c r="F22" s="149"/>
      <c r="G22" s="149"/>
      <c r="H22" s="149"/>
      <c r="I22" s="149"/>
      <c r="J22" s="149"/>
      <c r="K22" s="149"/>
      <c r="L22" s="149"/>
      <c r="M22" s="150"/>
    </row>
    <row r="23" spans="2:13" ht="88.5" customHeight="1" x14ac:dyDescent="0.25">
      <c r="B23" s="39" t="s">
        <v>37</v>
      </c>
      <c r="C23" s="149" t="s">
        <v>394</v>
      </c>
      <c r="D23" s="149"/>
      <c r="E23" s="149"/>
      <c r="F23" s="149"/>
      <c r="G23" s="149"/>
      <c r="H23" s="149"/>
      <c r="I23" s="149"/>
      <c r="J23" s="149"/>
      <c r="K23" s="149"/>
      <c r="L23" s="149"/>
      <c r="M23" s="150"/>
    </row>
    <row r="24" spans="2:13" ht="85.5" customHeight="1" x14ac:dyDescent="0.25">
      <c r="B24" s="39" t="s">
        <v>38</v>
      </c>
      <c r="C24" s="149" t="s">
        <v>395</v>
      </c>
      <c r="D24" s="149"/>
      <c r="E24" s="149"/>
      <c r="F24" s="149"/>
      <c r="G24" s="149"/>
      <c r="H24" s="149"/>
      <c r="I24" s="149"/>
      <c r="J24" s="149"/>
      <c r="K24" s="149"/>
      <c r="L24" s="149"/>
      <c r="M24" s="150"/>
    </row>
    <row r="25" spans="2:13" ht="106.5" customHeight="1" x14ac:dyDescent="0.25">
      <c r="B25" s="39" t="s">
        <v>39</v>
      </c>
      <c r="C25" s="149" t="s">
        <v>396</v>
      </c>
      <c r="D25" s="149"/>
      <c r="E25" s="149"/>
      <c r="F25" s="149"/>
      <c r="G25" s="149"/>
      <c r="H25" s="149"/>
      <c r="I25" s="149"/>
      <c r="J25" s="149"/>
      <c r="K25" s="149"/>
      <c r="L25" s="149"/>
      <c r="M25" s="150"/>
    </row>
    <row r="26" spans="2:13" ht="121.5" customHeight="1" x14ac:dyDescent="0.25">
      <c r="B26" s="39" t="s">
        <v>40</v>
      </c>
      <c r="C26" s="149" t="s">
        <v>397</v>
      </c>
      <c r="D26" s="149"/>
      <c r="E26" s="149"/>
      <c r="F26" s="149"/>
      <c r="G26" s="149"/>
      <c r="H26" s="149"/>
      <c r="I26" s="149"/>
      <c r="J26" s="149"/>
      <c r="K26" s="149"/>
      <c r="L26" s="149"/>
      <c r="M26" s="150"/>
    </row>
    <row r="27" spans="2:13" ht="126" customHeight="1" x14ac:dyDescent="0.25">
      <c r="B27" s="39" t="s">
        <v>41</v>
      </c>
      <c r="C27" s="149" t="s">
        <v>398</v>
      </c>
      <c r="D27" s="149"/>
      <c r="E27" s="149"/>
      <c r="F27" s="149"/>
      <c r="G27" s="149"/>
      <c r="H27" s="149"/>
      <c r="I27" s="149"/>
      <c r="J27" s="149"/>
      <c r="K27" s="149"/>
      <c r="L27" s="149"/>
      <c r="M27" s="150"/>
    </row>
    <row r="28" spans="2:13" ht="67.5" customHeight="1" x14ac:dyDescent="0.25">
      <c r="B28" s="39" t="s">
        <v>42</v>
      </c>
      <c r="C28" s="149" t="s">
        <v>399</v>
      </c>
      <c r="D28" s="149"/>
      <c r="E28" s="149"/>
      <c r="F28" s="149"/>
      <c r="G28" s="149"/>
      <c r="H28" s="149"/>
      <c r="I28" s="149"/>
      <c r="J28" s="149"/>
      <c r="K28" s="149"/>
      <c r="L28" s="149"/>
      <c r="M28" s="150"/>
    </row>
    <row r="29" spans="2:13" ht="142.5" customHeight="1" x14ac:dyDescent="0.25">
      <c r="B29" s="39" t="s">
        <v>43</v>
      </c>
      <c r="C29" s="149" t="s">
        <v>400</v>
      </c>
      <c r="D29" s="149"/>
      <c r="E29" s="149"/>
      <c r="F29" s="149"/>
      <c r="G29" s="149"/>
      <c r="H29" s="149"/>
      <c r="I29" s="149"/>
      <c r="J29" s="149"/>
      <c r="K29" s="149"/>
      <c r="L29" s="149"/>
      <c r="M29" s="150"/>
    </row>
    <row r="30" spans="2:13" ht="36.75" customHeight="1" x14ac:dyDescent="0.25">
      <c r="B30" s="39" t="s">
        <v>44</v>
      </c>
      <c r="C30" s="149" t="s">
        <v>401</v>
      </c>
      <c r="D30" s="149"/>
      <c r="E30" s="149"/>
      <c r="F30" s="149"/>
      <c r="G30" s="149"/>
      <c r="H30" s="149"/>
      <c r="I30" s="149"/>
      <c r="J30" s="149"/>
      <c r="K30" s="149"/>
      <c r="L30" s="149"/>
      <c r="M30" s="150"/>
    </row>
    <row r="31" spans="2:13" ht="39.75" customHeight="1" x14ac:dyDescent="0.25">
      <c r="B31" s="39" t="s">
        <v>45</v>
      </c>
      <c r="C31" s="149" t="s">
        <v>402</v>
      </c>
      <c r="D31" s="149"/>
      <c r="E31" s="149"/>
      <c r="F31" s="149"/>
      <c r="G31" s="149"/>
      <c r="H31" s="149"/>
      <c r="I31" s="149"/>
      <c r="J31" s="149"/>
      <c r="K31" s="149"/>
      <c r="L31" s="149"/>
      <c r="M31" s="150"/>
    </row>
    <row r="32" spans="2:13" ht="183" customHeight="1" x14ac:dyDescent="0.25">
      <c r="B32" s="39" t="s">
        <v>46</v>
      </c>
      <c r="C32" s="149" t="s">
        <v>418</v>
      </c>
      <c r="D32" s="149"/>
      <c r="E32" s="149"/>
      <c r="F32" s="149"/>
      <c r="G32" s="149"/>
      <c r="H32" s="149"/>
      <c r="I32" s="149"/>
      <c r="J32" s="149"/>
      <c r="K32" s="149"/>
      <c r="L32" s="149"/>
      <c r="M32" s="150"/>
    </row>
    <row r="33" spans="2:13" ht="103.5" customHeight="1" x14ac:dyDescent="0.25">
      <c r="B33" s="39" t="s">
        <v>48</v>
      </c>
      <c r="C33" s="149" t="s">
        <v>403</v>
      </c>
      <c r="D33" s="149"/>
      <c r="E33" s="149"/>
      <c r="F33" s="149"/>
      <c r="G33" s="149"/>
      <c r="H33" s="149"/>
      <c r="I33" s="149"/>
      <c r="J33" s="149"/>
      <c r="K33" s="149"/>
      <c r="L33" s="149"/>
      <c r="M33" s="150"/>
    </row>
    <row r="35" spans="2:13" s="40" customFormat="1" x14ac:dyDescent="0.25">
      <c r="B35" s="46" t="s">
        <v>404</v>
      </c>
    </row>
  </sheetData>
  <sheetProtection algorithmName="SHA-512" hashValue="hDrt5VjUCeP8IV7Huv6769dqDVmsiQXQKOQovbpqlKVNQr1jLcFnTqDuO9NzTExXIiVVtpgxJityOOA/G69fTQ==" saltValue="ontcZsHY8RV9bON2dgE7TQ==" spinCount="100000" sheet="1" objects="1" scenarios="1"/>
  <mergeCells count="30">
    <mergeCell ref="B8:M8"/>
    <mergeCell ref="B2:B6"/>
    <mergeCell ref="C2:K6"/>
    <mergeCell ref="L2:M2"/>
    <mergeCell ref="L5:M5"/>
    <mergeCell ref="L6:M6"/>
    <mergeCell ref="C21:M21"/>
    <mergeCell ref="B9:M9"/>
    <mergeCell ref="C11:M11"/>
    <mergeCell ref="C12:M12"/>
    <mergeCell ref="C13:M13"/>
    <mergeCell ref="C14:M14"/>
    <mergeCell ref="C15:M15"/>
    <mergeCell ref="C16:M16"/>
    <mergeCell ref="C17:M17"/>
    <mergeCell ref="C18:M18"/>
    <mergeCell ref="C19:M19"/>
    <mergeCell ref="C20:M20"/>
    <mergeCell ref="C33:M33"/>
    <mergeCell ref="C22:M22"/>
    <mergeCell ref="C23:M23"/>
    <mergeCell ref="C24:M24"/>
    <mergeCell ref="C25:M25"/>
    <mergeCell ref="C26:M26"/>
    <mergeCell ref="C27:M27"/>
    <mergeCell ref="C28:M28"/>
    <mergeCell ref="C29:M29"/>
    <mergeCell ref="C30:M30"/>
    <mergeCell ref="C31:M31"/>
    <mergeCell ref="C32:M32"/>
  </mergeCells>
  <pageMargins left="0.7" right="0.7" top="0.75" bottom="0.75" header="0.3" footer="0.3"/>
  <pageSetup scale="48" orientation="portrait" r:id="rId1"/>
  <rowBreaks count="1" manualBreakCount="1">
    <brk id="18"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57ED-A032-46A3-8864-3A696D2237F9}">
  <sheetPr>
    <pageSetUpPr fitToPage="1"/>
  </sheetPr>
  <dimension ref="A1:Z351044"/>
  <sheetViews>
    <sheetView topLeftCell="Q1" zoomScale="97" zoomScaleNormal="97" workbookViewId="0">
      <selection activeCell="V12" sqref="V12"/>
    </sheetView>
  </sheetViews>
  <sheetFormatPr baseColWidth="10" defaultColWidth="9.140625" defaultRowHeight="15" x14ac:dyDescent="0.25"/>
  <cols>
    <col min="1" max="1" width="9.140625" style="25"/>
    <col min="2" max="2" width="16" style="25" customWidth="1"/>
    <col min="3" max="3" width="24" style="25" customWidth="1"/>
    <col min="4" max="4" width="13" style="25" customWidth="1"/>
    <col min="5" max="5" width="42" style="25" customWidth="1"/>
    <col min="6" max="6" width="35" style="25" customWidth="1"/>
    <col min="7" max="7" width="17" style="25" customWidth="1"/>
    <col min="8" max="8" width="32" style="25" customWidth="1"/>
    <col min="9" max="9" width="40" style="25" customWidth="1"/>
    <col min="10" max="10" width="23" style="25" customWidth="1"/>
    <col min="11" max="11" width="31" style="25" customWidth="1"/>
    <col min="12" max="12" width="22" style="25" customWidth="1"/>
    <col min="13" max="13" width="22.7109375" style="25" customWidth="1"/>
    <col min="14" max="14" width="29" style="25" customWidth="1"/>
    <col min="15" max="15" width="28" style="25" customWidth="1"/>
    <col min="16" max="16" width="33" style="25" customWidth="1"/>
    <col min="17" max="17" width="29" style="25" customWidth="1"/>
    <col min="18" max="18" width="36" style="25" customWidth="1"/>
    <col min="19" max="19" width="29" style="25" customWidth="1"/>
    <col min="20" max="20" width="30" style="25" customWidth="1"/>
    <col min="21" max="21" width="45" style="25" customWidth="1"/>
    <col min="22" max="22" width="40" style="25" customWidth="1"/>
    <col min="23" max="24" width="32" style="25" customWidth="1"/>
    <col min="25" max="25" width="43" style="25" customWidth="1"/>
    <col min="26" max="26" width="25" style="25" customWidth="1"/>
    <col min="27" max="16384" width="9.140625" style="25"/>
  </cols>
  <sheetData>
    <row r="1" spans="1:26" x14ac:dyDescent="0.25">
      <c r="B1" s="41" t="s">
        <v>0</v>
      </c>
      <c r="C1" s="41">
        <v>3</v>
      </c>
      <c r="D1" s="41" t="s">
        <v>1</v>
      </c>
    </row>
    <row r="2" spans="1:26" x14ac:dyDescent="0.25">
      <c r="B2" s="41" t="s">
        <v>2</v>
      </c>
      <c r="C2" s="41">
        <v>200</v>
      </c>
      <c r="D2" s="41" t="s">
        <v>24</v>
      </c>
    </row>
    <row r="3" spans="1:26" x14ac:dyDescent="0.25">
      <c r="B3" s="41" t="s">
        <v>3</v>
      </c>
      <c r="C3" s="41">
        <v>1</v>
      </c>
    </row>
    <row r="4" spans="1:26" x14ac:dyDescent="0.25">
      <c r="B4" s="41" t="s">
        <v>4</v>
      </c>
      <c r="C4" s="41">
        <v>102</v>
      </c>
    </row>
    <row r="5" spans="1:26" x14ac:dyDescent="0.25">
      <c r="B5" s="41" t="s">
        <v>5</v>
      </c>
      <c r="C5" s="42">
        <v>44561</v>
      </c>
    </row>
    <row r="6" spans="1:26" x14ac:dyDescent="0.25">
      <c r="B6" s="41" t="s">
        <v>6</v>
      </c>
      <c r="C6" s="41">
        <v>6</v>
      </c>
      <c r="D6" s="41" t="s">
        <v>7</v>
      </c>
    </row>
    <row r="8" spans="1:26" x14ac:dyDescent="0.25">
      <c r="A8" s="41" t="s">
        <v>8</v>
      </c>
      <c r="B8" s="160" t="s">
        <v>25</v>
      </c>
      <c r="C8" s="161"/>
      <c r="D8" s="161"/>
      <c r="E8" s="161"/>
      <c r="F8" s="161"/>
      <c r="G8" s="161"/>
      <c r="H8" s="161"/>
      <c r="I8" s="161"/>
      <c r="J8" s="161"/>
      <c r="K8" s="161"/>
      <c r="L8" s="161"/>
      <c r="M8" s="161"/>
      <c r="N8" s="161"/>
      <c r="O8" s="161"/>
      <c r="P8" s="161"/>
      <c r="Q8" s="161"/>
      <c r="R8" s="161"/>
      <c r="S8" s="161"/>
      <c r="T8" s="161"/>
      <c r="U8" s="161"/>
      <c r="V8" s="161"/>
      <c r="W8" s="161"/>
      <c r="X8" s="161"/>
      <c r="Y8" s="161"/>
      <c r="Z8" s="161"/>
    </row>
    <row r="9" spans="1:26" x14ac:dyDescent="0.25">
      <c r="C9" s="41">
        <v>4</v>
      </c>
      <c r="D9" s="41">
        <v>8</v>
      </c>
      <c r="E9" s="41">
        <v>12</v>
      </c>
      <c r="F9" s="41">
        <v>16</v>
      </c>
      <c r="G9" s="41">
        <v>20</v>
      </c>
      <c r="H9" s="41">
        <v>24</v>
      </c>
      <c r="I9" s="41">
        <v>28</v>
      </c>
      <c r="J9" s="41">
        <v>32</v>
      </c>
      <c r="K9" s="41">
        <v>36</v>
      </c>
      <c r="L9" s="41">
        <v>40</v>
      </c>
      <c r="M9" s="41">
        <v>44</v>
      </c>
      <c r="N9" s="41">
        <v>48</v>
      </c>
      <c r="O9" s="41">
        <v>52</v>
      </c>
      <c r="P9" s="41">
        <v>56</v>
      </c>
      <c r="Q9" s="41">
        <v>60</v>
      </c>
      <c r="R9" s="41">
        <v>64</v>
      </c>
      <c r="S9" s="41">
        <v>68</v>
      </c>
      <c r="T9" s="41">
        <v>72</v>
      </c>
      <c r="U9" s="41">
        <v>76</v>
      </c>
      <c r="V9" s="41">
        <v>80</v>
      </c>
      <c r="W9" s="41">
        <v>84</v>
      </c>
      <c r="X9" s="41">
        <v>88</v>
      </c>
      <c r="Y9" s="41">
        <v>92</v>
      </c>
      <c r="Z9" s="41">
        <v>96</v>
      </c>
    </row>
    <row r="10" spans="1:26" ht="15.75" thickBot="1" x14ac:dyDescent="0.3">
      <c r="C10" s="41" t="s">
        <v>26</v>
      </c>
      <c r="D10" s="41" t="s">
        <v>27</v>
      </c>
      <c r="E10" s="41" t="s">
        <v>28</v>
      </c>
      <c r="F10" s="41" t="s">
        <v>29</v>
      </c>
      <c r="G10" s="41" t="s">
        <v>30</v>
      </c>
      <c r="H10" s="41" t="s">
        <v>31</v>
      </c>
      <c r="I10" s="41" t="s">
        <v>32</v>
      </c>
      <c r="J10" s="41" t="s">
        <v>33</v>
      </c>
      <c r="K10" s="41" t="s">
        <v>34</v>
      </c>
      <c r="L10" s="41" t="s">
        <v>35</v>
      </c>
      <c r="M10" s="41" t="s">
        <v>9</v>
      </c>
      <c r="N10" s="41" t="s">
        <v>36</v>
      </c>
      <c r="O10" s="41" t="s">
        <v>37</v>
      </c>
      <c r="P10" s="41" t="s">
        <v>38</v>
      </c>
      <c r="Q10" s="41" t="s">
        <v>39</v>
      </c>
      <c r="R10" s="41" t="s">
        <v>40</v>
      </c>
      <c r="S10" s="41" t="s">
        <v>41</v>
      </c>
      <c r="T10" s="41" t="s">
        <v>42</v>
      </c>
      <c r="U10" s="41" t="s">
        <v>43</v>
      </c>
      <c r="V10" s="41" t="s">
        <v>44</v>
      </c>
      <c r="W10" s="41" t="s">
        <v>45</v>
      </c>
      <c r="X10" s="41" t="s">
        <v>46</v>
      </c>
      <c r="Y10" s="41" t="s">
        <v>47</v>
      </c>
      <c r="Z10" s="41" t="s">
        <v>48</v>
      </c>
    </row>
    <row r="11" spans="1:26" ht="15.75" thickBot="1" x14ac:dyDescent="0.3">
      <c r="A11" s="41">
        <v>1</v>
      </c>
      <c r="B11" s="25" t="s">
        <v>10</v>
      </c>
      <c r="C11" s="20" t="s">
        <v>49</v>
      </c>
      <c r="D11" s="20" t="s">
        <v>50</v>
      </c>
      <c r="E11" s="20" t="s">
        <v>330</v>
      </c>
      <c r="F11" s="20" t="s">
        <v>51</v>
      </c>
      <c r="G11" s="20" t="s">
        <v>52</v>
      </c>
      <c r="H11" s="21" t="s">
        <v>53</v>
      </c>
      <c r="I11" s="20" t="s">
        <v>11</v>
      </c>
      <c r="J11" s="22" t="s">
        <v>74</v>
      </c>
      <c r="K11" s="20" t="s">
        <v>11</v>
      </c>
      <c r="L11" s="22" t="s">
        <v>23</v>
      </c>
      <c r="M11" s="20" t="s">
        <v>11</v>
      </c>
      <c r="N11" s="43" t="s">
        <v>57</v>
      </c>
      <c r="O11" s="43" t="s">
        <v>58</v>
      </c>
      <c r="P11" s="43" t="s">
        <v>59</v>
      </c>
      <c r="Q11" s="43" t="s">
        <v>60</v>
      </c>
      <c r="R11" s="43" t="s">
        <v>61</v>
      </c>
      <c r="S11" s="43" t="s">
        <v>62</v>
      </c>
      <c r="T11" s="43" t="s">
        <v>63</v>
      </c>
      <c r="U11" s="23">
        <f>-5*5*5*5*5*10</f>
        <v>-31250</v>
      </c>
      <c r="V11" s="20" t="s">
        <v>64</v>
      </c>
      <c r="W11" s="22" t="s">
        <v>12</v>
      </c>
      <c r="X11" s="23" t="s">
        <v>65</v>
      </c>
      <c r="Y11" s="20" t="s">
        <v>66</v>
      </c>
      <c r="Z11" s="44" t="s">
        <v>317</v>
      </c>
    </row>
    <row r="12" spans="1:26" ht="15.75" thickBot="1" x14ac:dyDescent="0.3">
      <c r="A12" s="41">
        <v>2</v>
      </c>
      <c r="B12" s="25" t="s">
        <v>13</v>
      </c>
      <c r="C12" s="20" t="s">
        <v>49</v>
      </c>
      <c r="D12" s="20" t="s">
        <v>50</v>
      </c>
      <c r="E12" s="20" t="s">
        <v>331</v>
      </c>
      <c r="F12" s="20" t="s">
        <v>67</v>
      </c>
      <c r="G12" s="20" t="s">
        <v>52</v>
      </c>
      <c r="H12" s="21" t="s">
        <v>53</v>
      </c>
      <c r="I12" s="20" t="s">
        <v>11</v>
      </c>
      <c r="J12" s="22" t="s">
        <v>74</v>
      </c>
      <c r="K12" s="20" t="s">
        <v>11</v>
      </c>
      <c r="L12" s="22" t="s">
        <v>23</v>
      </c>
      <c r="M12" s="20" t="s">
        <v>11</v>
      </c>
      <c r="N12" s="20" t="s">
        <v>57</v>
      </c>
      <c r="O12" s="43" t="s">
        <v>58</v>
      </c>
      <c r="P12" s="43" t="s">
        <v>59</v>
      </c>
      <c r="Q12" s="43" t="s">
        <v>60</v>
      </c>
      <c r="R12" s="43" t="s">
        <v>61</v>
      </c>
      <c r="S12" s="43" t="s">
        <v>62</v>
      </c>
      <c r="T12" s="43" t="s">
        <v>63</v>
      </c>
      <c r="U12" s="23">
        <f>-5*5*5*5*5*10</f>
        <v>-31250</v>
      </c>
      <c r="V12" s="20" t="s">
        <v>332</v>
      </c>
      <c r="W12" s="22" t="s">
        <v>12</v>
      </c>
      <c r="X12" s="23" t="s">
        <v>65</v>
      </c>
      <c r="Y12" s="20" t="s">
        <v>66</v>
      </c>
      <c r="Z12" s="44" t="s">
        <v>317</v>
      </c>
    </row>
    <row r="13" spans="1:26" ht="15.75" thickBot="1" x14ac:dyDescent="0.3">
      <c r="A13" s="41">
        <v>3</v>
      </c>
      <c r="B13" s="25" t="s">
        <v>14</v>
      </c>
      <c r="C13" s="20" t="s">
        <v>49</v>
      </c>
      <c r="D13" s="20" t="s">
        <v>50</v>
      </c>
      <c r="E13" s="20" t="s">
        <v>333</v>
      </c>
      <c r="F13" s="20" t="s">
        <v>68</v>
      </c>
      <c r="G13" s="20" t="s">
        <v>52</v>
      </c>
      <c r="H13" s="21" t="s">
        <v>53</v>
      </c>
      <c r="I13" s="20" t="s">
        <v>11</v>
      </c>
      <c r="J13" s="22" t="s">
        <v>74</v>
      </c>
      <c r="K13" s="20" t="s">
        <v>11</v>
      </c>
      <c r="L13" s="22" t="s">
        <v>23</v>
      </c>
      <c r="M13" s="20" t="s">
        <v>11</v>
      </c>
      <c r="N13" s="20" t="s">
        <v>57</v>
      </c>
      <c r="O13" s="43" t="s">
        <v>58</v>
      </c>
      <c r="P13" s="43" t="s">
        <v>59</v>
      </c>
      <c r="Q13" s="43" t="s">
        <v>60</v>
      </c>
      <c r="R13" s="43" t="s">
        <v>61</v>
      </c>
      <c r="S13" s="43" t="s">
        <v>62</v>
      </c>
      <c r="T13" s="43" t="s">
        <v>63</v>
      </c>
      <c r="U13" s="23">
        <f>-5*5*5*5*5*10</f>
        <v>-31250</v>
      </c>
      <c r="V13" s="20" t="s">
        <v>332</v>
      </c>
      <c r="W13" s="22" t="s">
        <v>12</v>
      </c>
      <c r="X13" s="23" t="s">
        <v>65</v>
      </c>
      <c r="Y13" s="20" t="s">
        <v>66</v>
      </c>
      <c r="Z13" s="44" t="s">
        <v>317</v>
      </c>
    </row>
    <row r="14" spans="1:26" ht="15.75" thickBot="1" x14ac:dyDescent="0.3">
      <c r="A14" s="41">
        <v>4</v>
      </c>
      <c r="B14" s="25" t="s">
        <v>16</v>
      </c>
      <c r="C14" s="20" t="s">
        <v>49</v>
      </c>
      <c r="D14" s="20" t="s">
        <v>50</v>
      </c>
      <c r="E14" s="20" t="s">
        <v>330</v>
      </c>
      <c r="F14" s="20" t="s">
        <v>69</v>
      </c>
      <c r="G14" s="20" t="s">
        <v>52</v>
      </c>
      <c r="H14" s="21" t="s">
        <v>53</v>
      </c>
      <c r="I14" s="20" t="s">
        <v>11</v>
      </c>
      <c r="J14" s="22" t="s">
        <v>74</v>
      </c>
      <c r="K14" s="20" t="s">
        <v>11</v>
      </c>
      <c r="L14" s="22" t="s">
        <v>23</v>
      </c>
      <c r="M14" s="20" t="s">
        <v>11</v>
      </c>
      <c r="N14" s="20" t="s">
        <v>57</v>
      </c>
      <c r="O14" s="43" t="s">
        <v>58</v>
      </c>
      <c r="P14" s="43" t="s">
        <v>59</v>
      </c>
      <c r="Q14" s="43" t="s">
        <v>60</v>
      </c>
      <c r="R14" s="43" t="s">
        <v>61</v>
      </c>
      <c r="S14" s="43" t="s">
        <v>62</v>
      </c>
      <c r="T14" s="43" t="s">
        <v>63</v>
      </c>
      <c r="U14" s="23">
        <f>-5*5*5*5*5*10</f>
        <v>-31250</v>
      </c>
      <c r="V14" s="20" t="s">
        <v>332</v>
      </c>
      <c r="W14" s="22" t="s">
        <v>12</v>
      </c>
      <c r="X14" s="23" t="s">
        <v>65</v>
      </c>
      <c r="Y14" s="20" t="s">
        <v>66</v>
      </c>
      <c r="Z14" s="44" t="s">
        <v>317</v>
      </c>
    </row>
    <row r="16" spans="1:26" x14ac:dyDescent="0.25">
      <c r="A16" s="41" t="s">
        <v>70</v>
      </c>
      <c r="B16" s="160" t="s">
        <v>71</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row>
    <row r="17" spans="1:26" x14ac:dyDescent="0.25">
      <c r="C17" s="41">
        <v>4</v>
      </c>
      <c r="D17" s="41">
        <v>8</v>
      </c>
      <c r="E17" s="41">
        <v>12</v>
      </c>
      <c r="F17" s="41">
        <v>16</v>
      </c>
      <c r="G17" s="41">
        <v>20</v>
      </c>
      <c r="H17" s="41">
        <v>24</v>
      </c>
      <c r="I17" s="41">
        <v>28</v>
      </c>
      <c r="J17" s="41">
        <v>32</v>
      </c>
      <c r="K17" s="41">
        <v>36</v>
      </c>
      <c r="L17" s="41">
        <v>40</v>
      </c>
      <c r="M17" s="41">
        <v>44</v>
      </c>
      <c r="N17" s="41">
        <v>48</v>
      </c>
      <c r="O17" s="41">
        <v>52</v>
      </c>
      <c r="P17" s="41">
        <v>56</v>
      </c>
      <c r="Q17" s="41">
        <v>60</v>
      </c>
      <c r="R17" s="41">
        <v>64</v>
      </c>
      <c r="S17" s="41">
        <v>68</v>
      </c>
      <c r="T17" s="41">
        <v>72</v>
      </c>
      <c r="U17" s="41">
        <v>76</v>
      </c>
      <c r="V17" s="41">
        <v>80</v>
      </c>
      <c r="W17" s="41">
        <v>84</v>
      </c>
      <c r="X17" s="41">
        <v>88</v>
      </c>
      <c r="Y17" s="41">
        <v>92</v>
      </c>
      <c r="Z17" s="41">
        <v>96</v>
      </c>
    </row>
    <row r="18" spans="1:26" ht="15.75" thickBot="1" x14ac:dyDescent="0.3">
      <c r="C18" s="41" t="s">
        <v>26</v>
      </c>
      <c r="D18" s="41" t="s">
        <v>27</v>
      </c>
      <c r="E18" s="41" t="s">
        <v>28</v>
      </c>
      <c r="F18" s="41" t="s">
        <v>29</v>
      </c>
      <c r="G18" s="41" t="s">
        <v>30</v>
      </c>
      <c r="H18" s="41" t="s">
        <v>31</v>
      </c>
      <c r="I18" s="41" t="s">
        <v>32</v>
      </c>
      <c r="J18" s="41" t="s">
        <v>33</v>
      </c>
      <c r="K18" s="41" t="s">
        <v>34</v>
      </c>
      <c r="L18" s="41" t="s">
        <v>35</v>
      </c>
      <c r="M18" s="41" t="s">
        <v>9</v>
      </c>
      <c r="N18" s="41" t="s">
        <v>36</v>
      </c>
      <c r="O18" s="41" t="s">
        <v>37</v>
      </c>
      <c r="P18" s="41" t="s">
        <v>38</v>
      </c>
      <c r="Q18" s="41" t="s">
        <v>39</v>
      </c>
      <c r="R18" s="41" t="s">
        <v>40</v>
      </c>
      <c r="S18" s="41" t="s">
        <v>41</v>
      </c>
      <c r="T18" s="41" t="s">
        <v>42</v>
      </c>
      <c r="U18" s="41" t="s">
        <v>43</v>
      </c>
      <c r="V18" s="41" t="s">
        <v>44</v>
      </c>
      <c r="W18" s="41" t="s">
        <v>45</v>
      </c>
      <c r="X18" s="41" t="s">
        <v>46</v>
      </c>
      <c r="Y18" s="41" t="s">
        <v>47</v>
      </c>
      <c r="Z18" s="41" t="s">
        <v>48</v>
      </c>
    </row>
    <row r="19" spans="1:26" s="24" customFormat="1" ht="15.75" thickBot="1" x14ac:dyDescent="0.3">
      <c r="A19" s="41">
        <v>1</v>
      </c>
      <c r="B19" s="24" t="s">
        <v>10</v>
      </c>
      <c r="C19" s="22" t="s">
        <v>49</v>
      </c>
      <c r="D19" s="22" t="s">
        <v>50</v>
      </c>
      <c r="E19" s="20" t="s">
        <v>330</v>
      </c>
      <c r="F19" s="22" t="s">
        <v>72</v>
      </c>
      <c r="G19" s="22" t="s">
        <v>52</v>
      </c>
      <c r="H19" s="21" t="s">
        <v>73</v>
      </c>
      <c r="I19" s="22" t="s">
        <v>11</v>
      </c>
      <c r="J19" s="22" t="s">
        <v>74</v>
      </c>
      <c r="K19" s="22" t="s">
        <v>11</v>
      </c>
      <c r="L19" s="22" t="s">
        <v>23</v>
      </c>
      <c r="M19" s="22" t="s">
        <v>11</v>
      </c>
      <c r="N19" s="22" t="s">
        <v>57</v>
      </c>
      <c r="O19" s="22" t="s">
        <v>58</v>
      </c>
      <c r="P19" s="22" t="s">
        <v>58</v>
      </c>
      <c r="Q19" s="22" t="s">
        <v>60</v>
      </c>
      <c r="R19" s="22" t="s">
        <v>328</v>
      </c>
      <c r="S19" s="43" t="s">
        <v>62</v>
      </c>
      <c r="T19" s="22" t="s">
        <v>63</v>
      </c>
      <c r="U19" s="23">
        <f>-5*5*5*5*5*10</f>
        <v>-31250</v>
      </c>
      <c r="V19" s="22" t="s">
        <v>76</v>
      </c>
      <c r="W19" s="22" t="s">
        <v>12</v>
      </c>
      <c r="X19" s="23" t="s">
        <v>65</v>
      </c>
      <c r="Y19" s="22" t="s">
        <v>66</v>
      </c>
      <c r="Z19" s="22" t="s">
        <v>334</v>
      </c>
    </row>
    <row r="20" spans="1:26" ht="15.75" thickBot="1" x14ac:dyDescent="0.3">
      <c r="A20" s="41">
        <v>2</v>
      </c>
      <c r="B20" s="25" t="s">
        <v>13</v>
      </c>
      <c r="C20" s="20" t="s">
        <v>49</v>
      </c>
      <c r="D20" s="20" t="s">
        <v>50</v>
      </c>
      <c r="E20" s="20" t="s">
        <v>331</v>
      </c>
      <c r="F20" s="20" t="s">
        <v>67</v>
      </c>
      <c r="G20" s="20" t="s">
        <v>52</v>
      </c>
      <c r="H20" s="21" t="s">
        <v>73</v>
      </c>
      <c r="I20" s="20" t="s">
        <v>11</v>
      </c>
      <c r="J20" s="20" t="s">
        <v>74</v>
      </c>
      <c r="K20" s="20" t="s">
        <v>11</v>
      </c>
      <c r="L20" s="20" t="s">
        <v>23</v>
      </c>
      <c r="M20" s="20" t="s">
        <v>11</v>
      </c>
      <c r="N20" s="20" t="s">
        <v>57</v>
      </c>
      <c r="O20" s="22" t="s">
        <v>58</v>
      </c>
      <c r="P20" s="22" t="s">
        <v>58</v>
      </c>
      <c r="Q20" s="22" t="s">
        <v>60</v>
      </c>
      <c r="R20" s="22" t="s">
        <v>328</v>
      </c>
      <c r="S20" s="22" t="s">
        <v>62</v>
      </c>
      <c r="T20" s="22" t="s">
        <v>63</v>
      </c>
      <c r="U20" s="23">
        <f>-5*5*5*5*5*10</f>
        <v>-31250</v>
      </c>
      <c r="V20" s="20" t="s">
        <v>76</v>
      </c>
      <c r="W20" s="20" t="s">
        <v>12</v>
      </c>
      <c r="X20" s="23" t="s">
        <v>65</v>
      </c>
      <c r="Y20" s="20" t="s">
        <v>66</v>
      </c>
      <c r="Z20" s="22" t="s">
        <v>334</v>
      </c>
    </row>
    <row r="22" spans="1:26" x14ac:dyDescent="0.25">
      <c r="A22" s="41" t="s">
        <v>78</v>
      </c>
      <c r="B22" s="160" t="s">
        <v>79</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row>
    <row r="23" spans="1:26" x14ac:dyDescent="0.25">
      <c r="C23" s="41">
        <v>4</v>
      </c>
      <c r="D23" s="41">
        <v>8</v>
      </c>
      <c r="E23" s="41">
        <v>12</v>
      </c>
      <c r="F23" s="41">
        <v>16</v>
      </c>
      <c r="G23" s="41">
        <v>20</v>
      </c>
      <c r="H23" s="41">
        <v>24</v>
      </c>
      <c r="I23" s="41">
        <v>28</v>
      </c>
      <c r="J23" s="41">
        <v>32</v>
      </c>
      <c r="K23" s="41">
        <v>36</v>
      </c>
      <c r="L23" s="41">
        <v>40</v>
      </c>
      <c r="M23" s="41">
        <v>44</v>
      </c>
      <c r="N23" s="41">
        <v>48</v>
      </c>
      <c r="O23" s="41">
        <v>52</v>
      </c>
      <c r="P23" s="41">
        <v>56</v>
      </c>
      <c r="Q23" s="41">
        <v>60</v>
      </c>
      <c r="R23" s="41">
        <v>64</v>
      </c>
      <c r="S23" s="41">
        <v>68</v>
      </c>
      <c r="T23" s="41">
        <v>72</v>
      </c>
      <c r="U23" s="41">
        <v>76</v>
      </c>
      <c r="V23" s="41">
        <v>80</v>
      </c>
      <c r="W23" s="41">
        <v>84</v>
      </c>
      <c r="X23" s="41">
        <v>88</v>
      </c>
      <c r="Y23" s="41">
        <v>92</v>
      </c>
      <c r="Z23" s="41">
        <v>96</v>
      </c>
    </row>
    <row r="24" spans="1:26" ht="15.75" thickBot="1" x14ac:dyDescent="0.3">
      <c r="C24" s="41" t="s">
        <v>26</v>
      </c>
      <c r="D24" s="41" t="s">
        <v>27</v>
      </c>
      <c r="E24" s="41" t="s">
        <v>28</v>
      </c>
      <c r="F24" s="41" t="s">
        <v>29</v>
      </c>
      <c r="G24" s="41" t="s">
        <v>30</v>
      </c>
      <c r="H24" s="41" t="s">
        <v>31</v>
      </c>
      <c r="I24" s="41" t="s">
        <v>32</v>
      </c>
      <c r="J24" s="41" t="s">
        <v>33</v>
      </c>
      <c r="K24" s="41" t="s">
        <v>34</v>
      </c>
      <c r="L24" s="41" t="s">
        <v>35</v>
      </c>
      <c r="M24" s="41" t="s">
        <v>9</v>
      </c>
      <c r="N24" s="41" t="s">
        <v>36</v>
      </c>
      <c r="O24" s="41" t="s">
        <v>37</v>
      </c>
      <c r="P24" s="41" t="s">
        <v>38</v>
      </c>
      <c r="Q24" s="41" t="s">
        <v>39</v>
      </c>
      <c r="R24" s="41" t="s">
        <v>40</v>
      </c>
      <c r="S24" s="41" t="s">
        <v>41</v>
      </c>
      <c r="T24" s="41" t="s">
        <v>42</v>
      </c>
      <c r="U24" s="41" t="s">
        <v>43</v>
      </c>
      <c r="V24" s="41" t="s">
        <v>44</v>
      </c>
      <c r="W24" s="41" t="s">
        <v>45</v>
      </c>
      <c r="X24" s="41" t="s">
        <v>46</v>
      </c>
      <c r="Y24" s="41" t="s">
        <v>47</v>
      </c>
      <c r="Z24" s="41" t="s">
        <v>48</v>
      </c>
    </row>
    <row r="25" spans="1:26" ht="15.75" thickBot="1" x14ac:dyDescent="0.3">
      <c r="A25" s="41">
        <v>1</v>
      </c>
      <c r="B25" s="25" t="s">
        <v>10</v>
      </c>
      <c r="C25" s="20" t="s">
        <v>49</v>
      </c>
      <c r="D25" s="20" t="s">
        <v>50</v>
      </c>
      <c r="E25" s="20" t="s">
        <v>335</v>
      </c>
      <c r="F25" s="20" t="s">
        <v>80</v>
      </c>
      <c r="G25" s="20" t="s">
        <v>52</v>
      </c>
      <c r="H25" s="21" t="s">
        <v>81</v>
      </c>
      <c r="I25" s="20" t="s">
        <v>11</v>
      </c>
      <c r="J25" s="22" t="s">
        <v>74</v>
      </c>
      <c r="K25" s="20" t="s">
        <v>11</v>
      </c>
      <c r="L25" s="22" t="s">
        <v>23</v>
      </c>
      <c r="M25" s="20" t="s">
        <v>11</v>
      </c>
      <c r="N25" s="43" t="s">
        <v>57</v>
      </c>
      <c r="O25" s="43" t="s">
        <v>58</v>
      </c>
      <c r="P25" s="43" t="s">
        <v>59</v>
      </c>
      <c r="Q25" s="43" t="s">
        <v>60</v>
      </c>
      <c r="R25" s="43" t="s">
        <v>61</v>
      </c>
      <c r="S25" s="43" t="s">
        <v>62</v>
      </c>
      <c r="T25" s="43" t="s">
        <v>63</v>
      </c>
      <c r="U25" s="23">
        <f>-5*5*5*5*5*10</f>
        <v>-31250</v>
      </c>
      <c r="V25" s="20" t="s">
        <v>357</v>
      </c>
      <c r="W25" s="22" t="s">
        <v>22</v>
      </c>
      <c r="X25" s="23" t="s">
        <v>65</v>
      </c>
      <c r="Y25" s="20" t="s">
        <v>66</v>
      </c>
      <c r="Z25" s="44" t="s">
        <v>336</v>
      </c>
    </row>
    <row r="26" spans="1:26" ht="15.75" thickBot="1" x14ac:dyDescent="0.3">
      <c r="A26" s="41">
        <v>2</v>
      </c>
      <c r="B26" s="25" t="s">
        <v>13</v>
      </c>
      <c r="C26" s="20" t="s">
        <v>49</v>
      </c>
      <c r="D26" s="20" t="s">
        <v>50</v>
      </c>
      <c r="E26" s="20" t="s">
        <v>331</v>
      </c>
      <c r="F26" s="20" t="s">
        <v>86</v>
      </c>
      <c r="G26" s="20" t="s">
        <v>52</v>
      </c>
      <c r="H26" s="21" t="s">
        <v>81</v>
      </c>
      <c r="I26" s="20" t="s">
        <v>11</v>
      </c>
      <c r="J26" s="22" t="s">
        <v>74</v>
      </c>
      <c r="K26" s="20" t="s">
        <v>11</v>
      </c>
      <c r="L26" s="22" t="s">
        <v>23</v>
      </c>
      <c r="M26" s="20" t="s">
        <v>11</v>
      </c>
      <c r="N26" s="43" t="s">
        <v>57</v>
      </c>
      <c r="O26" s="43" t="s">
        <v>58</v>
      </c>
      <c r="P26" s="43" t="s">
        <v>59</v>
      </c>
      <c r="Q26" s="43" t="s">
        <v>60</v>
      </c>
      <c r="R26" s="43" t="s">
        <v>61</v>
      </c>
      <c r="S26" s="43" t="s">
        <v>62</v>
      </c>
      <c r="T26" s="43" t="s">
        <v>63</v>
      </c>
      <c r="U26" s="23">
        <f>-5*5*5*5*5*10</f>
        <v>-31250</v>
      </c>
      <c r="V26" s="20" t="s">
        <v>357</v>
      </c>
      <c r="W26" s="22" t="s">
        <v>22</v>
      </c>
      <c r="X26" s="23" t="s">
        <v>65</v>
      </c>
      <c r="Y26" s="20" t="s">
        <v>66</v>
      </c>
      <c r="Z26" s="44" t="s">
        <v>336</v>
      </c>
    </row>
    <row r="27" spans="1:26" ht="15.75" thickBot="1" x14ac:dyDescent="0.3">
      <c r="A27" s="41">
        <v>3</v>
      </c>
      <c r="B27" s="25" t="s">
        <v>14</v>
      </c>
      <c r="C27" s="20" t="s">
        <v>49</v>
      </c>
      <c r="D27" s="20" t="s">
        <v>50</v>
      </c>
      <c r="E27" s="20" t="s">
        <v>335</v>
      </c>
      <c r="F27" s="20" t="s">
        <v>87</v>
      </c>
      <c r="G27" s="20" t="s">
        <v>52</v>
      </c>
      <c r="H27" s="21" t="s">
        <v>81</v>
      </c>
      <c r="I27" s="20" t="s">
        <v>11</v>
      </c>
      <c r="J27" s="22" t="s">
        <v>74</v>
      </c>
      <c r="K27" s="20" t="s">
        <v>11</v>
      </c>
      <c r="L27" s="22" t="s">
        <v>23</v>
      </c>
      <c r="M27" s="20" t="s">
        <v>11</v>
      </c>
      <c r="N27" s="43" t="s">
        <v>57</v>
      </c>
      <c r="O27" s="43" t="s">
        <v>58</v>
      </c>
      <c r="P27" s="43" t="s">
        <v>59</v>
      </c>
      <c r="Q27" s="43" t="s">
        <v>60</v>
      </c>
      <c r="R27" s="43" t="s">
        <v>61</v>
      </c>
      <c r="S27" s="43" t="s">
        <v>62</v>
      </c>
      <c r="T27" s="43" t="s">
        <v>63</v>
      </c>
      <c r="U27" s="23">
        <f>-5*5*5*5*5*10</f>
        <v>-31250</v>
      </c>
      <c r="V27" s="20" t="s">
        <v>357</v>
      </c>
      <c r="W27" s="22" t="s">
        <v>22</v>
      </c>
      <c r="X27" s="23" t="s">
        <v>65</v>
      </c>
      <c r="Y27" s="20" t="s">
        <v>66</v>
      </c>
      <c r="Z27" s="44" t="s">
        <v>336</v>
      </c>
    </row>
    <row r="28" spans="1:26" ht="15.75" thickBot="1" x14ac:dyDescent="0.3">
      <c r="A28" s="41">
        <v>4</v>
      </c>
      <c r="B28" s="25" t="s">
        <v>16</v>
      </c>
      <c r="C28" s="20" t="s">
        <v>49</v>
      </c>
      <c r="D28" s="20" t="s">
        <v>50</v>
      </c>
      <c r="E28" s="20" t="s">
        <v>331</v>
      </c>
      <c r="F28" s="20" t="s">
        <v>88</v>
      </c>
      <c r="G28" s="20" t="s">
        <v>52</v>
      </c>
      <c r="H28" s="21" t="s">
        <v>81</v>
      </c>
      <c r="I28" s="20" t="s">
        <v>11</v>
      </c>
      <c r="J28" s="22" t="s">
        <v>74</v>
      </c>
      <c r="K28" s="20" t="s">
        <v>11</v>
      </c>
      <c r="L28" s="22" t="s">
        <v>23</v>
      </c>
      <c r="M28" s="20" t="s">
        <v>11</v>
      </c>
      <c r="N28" s="43" t="s">
        <v>57</v>
      </c>
      <c r="O28" s="43" t="s">
        <v>58</v>
      </c>
      <c r="P28" s="43" t="s">
        <v>59</v>
      </c>
      <c r="Q28" s="43" t="s">
        <v>60</v>
      </c>
      <c r="R28" s="43" t="s">
        <v>61</v>
      </c>
      <c r="S28" s="43" t="s">
        <v>62</v>
      </c>
      <c r="T28" s="43" t="s">
        <v>63</v>
      </c>
      <c r="U28" s="23">
        <f>-5*5*5*5*5*10</f>
        <v>-31250</v>
      </c>
      <c r="V28" s="20" t="s">
        <v>357</v>
      </c>
      <c r="W28" s="22" t="s">
        <v>22</v>
      </c>
      <c r="X28" s="23" t="s">
        <v>65</v>
      </c>
      <c r="Y28" s="20" t="s">
        <v>66</v>
      </c>
      <c r="Z28" s="44" t="s">
        <v>336</v>
      </c>
    </row>
    <row r="30" spans="1:26" x14ac:dyDescent="0.25">
      <c r="A30" s="41" t="s">
        <v>89</v>
      </c>
      <c r="B30" s="160" t="s">
        <v>90</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row>
    <row r="31" spans="1:26" x14ac:dyDescent="0.25">
      <c r="C31" s="41">
        <v>4</v>
      </c>
      <c r="D31" s="41">
        <v>8</v>
      </c>
      <c r="E31" s="41">
        <v>12</v>
      </c>
      <c r="F31" s="41">
        <v>16</v>
      </c>
      <c r="G31" s="41">
        <v>20</v>
      </c>
      <c r="H31" s="41">
        <v>24</v>
      </c>
      <c r="I31" s="41">
        <v>28</v>
      </c>
      <c r="J31" s="41">
        <v>32</v>
      </c>
      <c r="K31" s="41">
        <v>36</v>
      </c>
      <c r="L31" s="41">
        <v>40</v>
      </c>
      <c r="M31" s="41">
        <v>44</v>
      </c>
      <c r="N31" s="41">
        <v>48</v>
      </c>
      <c r="O31" s="41">
        <v>52</v>
      </c>
      <c r="P31" s="41">
        <v>56</v>
      </c>
      <c r="Q31" s="41">
        <v>60</v>
      </c>
      <c r="R31" s="41">
        <v>64</v>
      </c>
      <c r="S31" s="41">
        <v>68</v>
      </c>
      <c r="T31" s="41">
        <v>72</v>
      </c>
      <c r="U31" s="41">
        <v>76</v>
      </c>
      <c r="V31" s="41">
        <v>80</v>
      </c>
      <c r="W31" s="41">
        <v>84</v>
      </c>
      <c r="X31" s="41">
        <v>88</v>
      </c>
      <c r="Y31" s="41">
        <v>92</v>
      </c>
      <c r="Z31" s="41">
        <v>96</v>
      </c>
    </row>
    <row r="32" spans="1:26" ht="15.75" thickBot="1" x14ac:dyDescent="0.3">
      <c r="C32" s="41" t="s">
        <v>26</v>
      </c>
      <c r="D32" s="41" t="s">
        <v>27</v>
      </c>
      <c r="E32" s="41" t="s">
        <v>28</v>
      </c>
      <c r="F32" s="41" t="s">
        <v>29</v>
      </c>
      <c r="G32" s="41" t="s">
        <v>30</v>
      </c>
      <c r="H32" s="41" t="s">
        <v>31</v>
      </c>
      <c r="I32" s="41" t="s">
        <v>32</v>
      </c>
      <c r="J32" s="41" t="s">
        <v>33</v>
      </c>
      <c r="K32" s="41" t="s">
        <v>34</v>
      </c>
      <c r="L32" s="41" t="s">
        <v>35</v>
      </c>
      <c r="M32" s="41" t="s">
        <v>9</v>
      </c>
      <c r="N32" s="41" t="s">
        <v>36</v>
      </c>
      <c r="O32" s="41" t="s">
        <v>37</v>
      </c>
      <c r="P32" s="41" t="s">
        <v>38</v>
      </c>
      <c r="Q32" s="41" t="s">
        <v>39</v>
      </c>
      <c r="R32" s="41" t="s">
        <v>40</v>
      </c>
      <c r="S32" s="41" t="s">
        <v>41</v>
      </c>
      <c r="T32" s="41" t="s">
        <v>42</v>
      </c>
      <c r="U32" s="41" t="s">
        <v>43</v>
      </c>
      <c r="V32" s="41" t="s">
        <v>44</v>
      </c>
      <c r="W32" s="41" t="s">
        <v>45</v>
      </c>
      <c r="X32" s="41" t="s">
        <v>46</v>
      </c>
      <c r="Y32" s="41" t="s">
        <v>47</v>
      </c>
      <c r="Z32" s="41" t="s">
        <v>48</v>
      </c>
    </row>
    <row r="33" spans="1:26" ht="285.75" thickBot="1" x14ac:dyDescent="0.3">
      <c r="A33" s="41">
        <v>1</v>
      </c>
      <c r="B33" s="25" t="s">
        <v>10</v>
      </c>
      <c r="C33" s="20" t="s">
        <v>49</v>
      </c>
      <c r="D33" s="20" t="s">
        <v>50</v>
      </c>
      <c r="E33" s="20">
        <v>0</v>
      </c>
      <c r="F33" s="20" t="s">
        <v>91</v>
      </c>
      <c r="G33" s="20" t="s">
        <v>52</v>
      </c>
      <c r="H33" s="21" t="s">
        <v>93</v>
      </c>
      <c r="I33" s="20"/>
      <c r="J33" s="22" t="s">
        <v>148</v>
      </c>
      <c r="K33" s="20" t="s">
        <v>338</v>
      </c>
      <c r="L33" s="22" t="s">
        <v>55</v>
      </c>
      <c r="M33" s="53" t="s">
        <v>432</v>
      </c>
      <c r="N33" s="43" t="s">
        <v>57</v>
      </c>
      <c r="O33" s="43" t="s">
        <v>94</v>
      </c>
      <c r="P33" s="43" t="s">
        <v>59</v>
      </c>
      <c r="Q33" s="43" t="s">
        <v>84</v>
      </c>
      <c r="R33" s="43" t="s">
        <v>61</v>
      </c>
      <c r="S33" s="43" t="s">
        <v>62</v>
      </c>
      <c r="T33" s="43" t="s">
        <v>63</v>
      </c>
      <c r="U33" s="23">
        <f>-1*5*10*5*5*10</f>
        <v>-12500</v>
      </c>
      <c r="V33" s="20" t="s">
        <v>347</v>
      </c>
      <c r="W33" s="22" t="s">
        <v>12</v>
      </c>
      <c r="X33" s="23" t="s">
        <v>77</v>
      </c>
      <c r="Y33" s="20" t="s">
        <v>66</v>
      </c>
      <c r="Z33" s="44" t="s">
        <v>339</v>
      </c>
    </row>
    <row r="34" spans="1:26" ht="225.75" thickBot="1" x14ac:dyDescent="0.3">
      <c r="A34" s="41">
        <v>2</v>
      </c>
      <c r="B34" s="25" t="s">
        <v>13</v>
      </c>
      <c r="C34" s="20" t="s">
        <v>49</v>
      </c>
      <c r="D34" s="20" t="s">
        <v>50</v>
      </c>
      <c r="E34" s="20" t="s">
        <v>337</v>
      </c>
      <c r="F34" s="20" t="s">
        <v>95</v>
      </c>
      <c r="G34" s="20" t="s">
        <v>92</v>
      </c>
      <c r="H34" s="21" t="s">
        <v>93</v>
      </c>
      <c r="I34" s="20" t="s">
        <v>11</v>
      </c>
      <c r="J34" s="22" t="s">
        <v>148</v>
      </c>
      <c r="K34" s="20" t="s">
        <v>338</v>
      </c>
      <c r="L34" s="22" t="s">
        <v>55</v>
      </c>
      <c r="M34" s="53" t="s">
        <v>433</v>
      </c>
      <c r="N34" s="43" t="s">
        <v>57</v>
      </c>
      <c r="O34" s="43" t="s">
        <v>94</v>
      </c>
      <c r="P34" s="43" t="s">
        <v>59</v>
      </c>
      <c r="Q34" s="43" t="s">
        <v>84</v>
      </c>
      <c r="R34" s="43" t="s">
        <v>61</v>
      </c>
      <c r="S34" s="43" t="s">
        <v>62</v>
      </c>
      <c r="T34" s="43" t="s">
        <v>63</v>
      </c>
      <c r="U34" s="23">
        <f>-1*5*10*5*5*10</f>
        <v>-12500</v>
      </c>
      <c r="V34" s="20" t="s">
        <v>347</v>
      </c>
      <c r="W34" s="22" t="s">
        <v>12</v>
      </c>
      <c r="X34" s="23" t="s">
        <v>77</v>
      </c>
      <c r="Y34" s="20" t="s">
        <v>66</v>
      </c>
      <c r="Z34" s="44" t="s">
        <v>339</v>
      </c>
    </row>
    <row r="35" spans="1:26" ht="225.75" thickBot="1" x14ac:dyDescent="0.3">
      <c r="A35" s="41">
        <v>3</v>
      </c>
      <c r="B35" s="25" t="s">
        <v>14</v>
      </c>
      <c r="C35" s="20" t="s">
        <v>49</v>
      </c>
      <c r="D35" s="20" t="s">
        <v>50</v>
      </c>
      <c r="E35" s="20" t="s">
        <v>340</v>
      </c>
      <c r="F35" s="20" t="s">
        <v>96</v>
      </c>
      <c r="G35" s="20" t="s">
        <v>52</v>
      </c>
      <c r="H35" s="21" t="s">
        <v>93</v>
      </c>
      <c r="I35" s="20" t="s">
        <v>11</v>
      </c>
      <c r="J35" s="22" t="s">
        <v>148</v>
      </c>
      <c r="K35" s="20" t="s">
        <v>338</v>
      </c>
      <c r="L35" s="22" t="s">
        <v>55</v>
      </c>
      <c r="M35" s="53" t="s">
        <v>433</v>
      </c>
      <c r="N35" s="43" t="s">
        <v>57</v>
      </c>
      <c r="O35" s="43" t="s">
        <v>94</v>
      </c>
      <c r="P35" s="43" t="s">
        <v>59</v>
      </c>
      <c r="Q35" s="43" t="s">
        <v>84</v>
      </c>
      <c r="R35" s="43" t="s">
        <v>61</v>
      </c>
      <c r="S35" s="43" t="s">
        <v>62</v>
      </c>
      <c r="T35" s="43" t="s">
        <v>63</v>
      </c>
      <c r="U35" s="23">
        <f>-1*5*10*5*5*10</f>
        <v>-12500</v>
      </c>
      <c r="V35" s="20" t="s">
        <v>347</v>
      </c>
      <c r="W35" s="22" t="s">
        <v>12</v>
      </c>
      <c r="X35" s="23" t="s">
        <v>77</v>
      </c>
      <c r="Y35" s="20" t="s">
        <v>66</v>
      </c>
      <c r="Z35" s="44" t="s">
        <v>339</v>
      </c>
    </row>
    <row r="37" spans="1:26" x14ac:dyDescent="0.25">
      <c r="A37" s="41" t="s">
        <v>97</v>
      </c>
      <c r="B37" s="160" t="s">
        <v>98</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row>
    <row r="38" spans="1:26" x14ac:dyDescent="0.25">
      <c r="C38" s="41">
        <v>4</v>
      </c>
      <c r="D38" s="41">
        <v>8</v>
      </c>
      <c r="E38" s="41">
        <v>12</v>
      </c>
      <c r="F38" s="41">
        <v>16</v>
      </c>
      <c r="G38" s="41">
        <v>20</v>
      </c>
      <c r="H38" s="41">
        <v>24</v>
      </c>
      <c r="I38" s="41">
        <v>28</v>
      </c>
      <c r="J38" s="41">
        <v>32</v>
      </c>
      <c r="K38" s="41">
        <v>36</v>
      </c>
      <c r="L38" s="41">
        <v>40</v>
      </c>
      <c r="M38" s="41">
        <v>44</v>
      </c>
      <c r="N38" s="41">
        <v>48</v>
      </c>
      <c r="O38" s="41">
        <v>52</v>
      </c>
      <c r="P38" s="41">
        <v>56</v>
      </c>
      <c r="Q38" s="41">
        <v>60</v>
      </c>
      <c r="R38" s="41">
        <v>64</v>
      </c>
      <c r="S38" s="41">
        <v>68</v>
      </c>
      <c r="T38" s="41">
        <v>72</v>
      </c>
      <c r="U38" s="41">
        <v>76</v>
      </c>
      <c r="V38" s="41">
        <v>80</v>
      </c>
      <c r="W38" s="41">
        <v>84</v>
      </c>
      <c r="X38" s="41">
        <v>88</v>
      </c>
      <c r="Y38" s="41">
        <v>92</v>
      </c>
      <c r="Z38" s="41">
        <v>96</v>
      </c>
    </row>
    <row r="39" spans="1:26" ht="15.75" thickBot="1" x14ac:dyDescent="0.3">
      <c r="C39" s="41" t="s">
        <v>26</v>
      </c>
      <c r="D39" s="41" t="s">
        <v>27</v>
      </c>
      <c r="E39" s="41" t="s">
        <v>28</v>
      </c>
      <c r="F39" s="41" t="s">
        <v>29</v>
      </c>
      <c r="G39" s="41" t="s">
        <v>30</v>
      </c>
      <c r="H39" s="41" t="s">
        <v>31</v>
      </c>
      <c r="I39" s="41" t="s">
        <v>32</v>
      </c>
      <c r="J39" s="41" t="s">
        <v>33</v>
      </c>
      <c r="K39" s="41" t="s">
        <v>34</v>
      </c>
      <c r="L39" s="41" t="s">
        <v>35</v>
      </c>
      <c r="M39" s="41" t="s">
        <v>9</v>
      </c>
      <c r="N39" s="41" t="s">
        <v>36</v>
      </c>
      <c r="O39" s="41" t="s">
        <v>37</v>
      </c>
      <c r="P39" s="41" t="s">
        <v>38</v>
      </c>
      <c r="Q39" s="41" t="s">
        <v>39</v>
      </c>
      <c r="R39" s="41" t="s">
        <v>40</v>
      </c>
      <c r="S39" s="41" t="s">
        <v>41</v>
      </c>
      <c r="T39" s="41" t="s">
        <v>42</v>
      </c>
      <c r="U39" s="41" t="s">
        <v>43</v>
      </c>
      <c r="V39" s="41" t="s">
        <v>44</v>
      </c>
      <c r="W39" s="41" t="s">
        <v>45</v>
      </c>
      <c r="X39" s="41" t="s">
        <v>46</v>
      </c>
      <c r="Y39" s="41" t="s">
        <v>47</v>
      </c>
      <c r="Z39" s="41" t="s">
        <v>48</v>
      </c>
    </row>
    <row r="40" spans="1:26" ht="15.75" thickBot="1" x14ac:dyDescent="0.3">
      <c r="A40" s="41">
        <v>1</v>
      </c>
      <c r="B40" s="25" t="s">
        <v>10</v>
      </c>
      <c r="C40" s="20" t="s">
        <v>49</v>
      </c>
      <c r="D40" s="20" t="s">
        <v>99</v>
      </c>
      <c r="E40" s="20">
        <v>22</v>
      </c>
      <c r="F40" s="20" t="s">
        <v>100</v>
      </c>
      <c r="G40" s="20" t="s">
        <v>92</v>
      </c>
      <c r="H40" s="21" t="s">
        <v>101</v>
      </c>
      <c r="I40" s="20" t="s">
        <v>11</v>
      </c>
      <c r="J40" s="22" t="s">
        <v>74</v>
      </c>
      <c r="K40" s="20" t="s">
        <v>11</v>
      </c>
      <c r="L40" s="22" t="s">
        <v>23</v>
      </c>
      <c r="M40" s="20" t="s">
        <v>11</v>
      </c>
      <c r="N40" s="43" t="s">
        <v>57</v>
      </c>
      <c r="O40" s="43" t="s">
        <v>58</v>
      </c>
      <c r="P40" s="43" t="s">
        <v>83</v>
      </c>
      <c r="Q40" s="43" t="s">
        <v>60</v>
      </c>
      <c r="R40" s="43" t="s">
        <v>61</v>
      </c>
      <c r="S40" s="43" t="s">
        <v>62</v>
      </c>
      <c r="T40" s="43" t="s">
        <v>63</v>
      </c>
      <c r="U40" s="23">
        <f>-5*1*5*5*5*10</f>
        <v>-6250</v>
      </c>
      <c r="V40" s="20" t="s">
        <v>103</v>
      </c>
      <c r="W40" s="22" t="s">
        <v>12</v>
      </c>
      <c r="X40" s="23" t="s">
        <v>77</v>
      </c>
      <c r="Y40" s="20" t="s">
        <v>66</v>
      </c>
      <c r="Z40" s="44" t="s">
        <v>104</v>
      </c>
    </row>
    <row r="42" spans="1:26" x14ac:dyDescent="0.25">
      <c r="A42" s="41" t="s">
        <v>105</v>
      </c>
      <c r="B42" s="160" t="s">
        <v>106</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row>
    <row r="43" spans="1:26" x14ac:dyDescent="0.25">
      <c r="C43" s="41">
        <v>4</v>
      </c>
      <c r="D43" s="41">
        <v>8</v>
      </c>
      <c r="E43" s="41">
        <v>12</v>
      </c>
      <c r="F43" s="41">
        <v>16</v>
      </c>
      <c r="G43" s="41">
        <v>20</v>
      </c>
      <c r="H43" s="41">
        <v>24</v>
      </c>
      <c r="I43" s="41">
        <v>28</v>
      </c>
      <c r="J43" s="41">
        <v>32</v>
      </c>
      <c r="K43" s="41">
        <v>36</v>
      </c>
      <c r="L43" s="41">
        <v>40</v>
      </c>
      <c r="M43" s="41">
        <v>44</v>
      </c>
      <c r="N43" s="41">
        <v>48</v>
      </c>
      <c r="O43" s="41">
        <v>52</v>
      </c>
      <c r="P43" s="41">
        <v>56</v>
      </c>
      <c r="Q43" s="41">
        <v>60</v>
      </c>
      <c r="R43" s="41">
        <v>64</v>
      </c>
      <c r="S43" s="41">
        <v>68</v>
      </c>
      <c r="T43" s="41">
        <v>72</v>
      </c>
      <c r="U43" s="41">
        <v>76</v>
      </c>
      <c r="V43" s="41">
        <v>80</v>
      </c>
      <c r="W43" s="41">
        <v>84</v>
      </c>
      <c r="X43" s="41">
        <v>88</v>
      </c>
      <c r="Y43" s="41">
        <v>92</v>
      </c>
      <c r="Z43" s="41">
        <v>96</v>
      </c>
    </row>
    <row r="44" spans="1:26" ht="15.75" thickBot="1" x14ac:dyDescent="0.3">
      <c r="C44" s="41" t="s">
        <v>26</v>
      </c>
      <c r="D44" s="41" t="s">
        <v>27</v>
      </c>
      <c r="E44" s="41" t="s">
        <v>28</v>
      </c>
      <c r="F44" s="41" t="s">
        <v>29</v>
      </c>
      <c r="G44" s="41" t="s">
        <v>30</v>
      </c>
      <c r="H44" s="41" t="s">
        <v>31</v>
      </c>
      <c r="I44" s="41" t="s">
        <v>32</v>
      </c>
      <c r="J44" s="41" t="s">
        <v>33</v>
      </c>
      <c r="K44" s="41" t="s">
        <v>34</v>
      </c>
      <c r="L44" s="41" t="s">
        <v>35</v>
      </c>
      <c r="M44" s="41" t="s">
        <v>9</v>
      </c>
      <c r="N44" s="41" t="s">
        <v>36</v>
      </c>
      <c r="O44" s="41" t="s">
        <v>37</v>
      </c>
      <c r="P44" s="41" t="s">
        <v>38</v>
      </c>
      <c r="Q44" s="41" t="s">
        <v>39</v>
      </c>
      <c r="R44" s="41" t="s">
        <v>40</v>
      </c>
      <c r="S44" s="41" t="s">
        <v>41</v>
      </c>
      <c r="T44" s="41" t="s">
        <v>42</v>
      </c>
      <c r="U44" s="41" t="s">
        <v>43</v>
      </c>
      <c r="V44" s="41" t="s">
        <v>44</v>
      </c>
      <c r="W44" s="41" t="s">
        <v>45</v>
      </c>
      <c r="X44" s="41" t="s">
        <v>46</v>
      </c>
      <c r="Y44" s="41" t="s">
        <v>47</v>
      </c>
      <c r="Z44" s="41" t="s">
        <v>48</v>
      </c>
    </row>
    <row r="45" spans="1:26" ht="15.75" thickBot="1" x14ac:dyDescent="0.3">
      <c r="A45" s="41">
        <v>1</v>
      </c>
      <c r="B45" s="25" t="s">
        <v>10</v>
      </c>
      <c r="C45" s="20" t="s">
        <v>49</v>
      </c>
      <c r="D45" s="20" t="s">
        <v>50</v>
      </c>
      <c r="E45" s="20">
        <v>23</v>
      </c>
      <c r="F45" s="20" t="s">
        <v>320</v>
      </c>
      <c r="G45" s="20" t="s">
        <v>92</v>
      </c>
      <c r="H45" s="21" t="s">
        <v>107</v>
      </c>
      <c r="I45" s="20" t="s">
        <v>11</v>
      </c>
      <c r="J45" s="22" t="s">
        <v>74</v>
      </c>
      <c r="K45" s="20" t="s">
        <v>11</v>
      </c>
      <c r="L45" s="22" t="s">
        <v>23</v>
      </c>
      <c r="M45" s="20" t="s">
        <v>11</v>
      </c>
      <c r="N45" s="43" t="s">
        <v>57</v>
      </c>
      <c r="O45" s="43" t="s">
        <v>94</v>
      </c>
      <c r="P45" s="43" t="s">
        <v>59</v>
      </c>
      <c r="Q45" s="43" t="s">
        <v>84</v>
      </c>
      <c r="R45" s="43" t="s">
        <v>108</v>
      </c>
      <c r="S45" s="43" t="s">
        <v>75</v>
      </c>
      <c r="T45" s="43" t="s">
        <v>63</v>
      </c>
      <c r="U45" s="23">
        <f>-1*5*10*1*1*10</f>
        <v>-500</v>
      </c>
      <c r="V45" s="20" t="s">
        <v>109</v>
      </c>
      <c r="W45" s="22" t="s">
        <v>12</v>
      </c>
      <c r="X45" s="23" t="s">
        <v>77</v>
      </c>
      <c r="Y45" s="20" t="s">
        <v>66</v>
      </c>
      <c r="Z45" s="44" t="s">
        <v>110</v>
      </c>
    </row>
    <row r="47" spans="1:26" x14ac:dyDescent="0.25">
      <c r="A47" s="41" t="s">
        <v>111</v>
      </c>
      <c r="B47" s="160" t="s">
        <v>112</v>
      </c>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row>
    <row r="48" spans="1:26" x14ac:dyDescent="0.25">
      <c r="C48" s="41">
        <v>4</v>
      </c>
      <c r="D48" s="41">
        <v>8</v>
      </c>
      <c r="E48" s="41">
        <v>12</v>
      </c>
      <c r="F48" s="41">
        <v>16</v>
      </c>
      <c r="G48" s="41">
        <v>20</v>
      </c>
      <c r="H48" s="41">
        <v>24</v>
      </c>
      <c r="I48" s="41">
        <v>28</v>
      </c>
      <c r="J48" s="41">
        <v>32</v>
      </c>
      <c r="K48" s="41">
        <v>36</v>
      </c>
      <c r="L48" s="41">
        <v>40</v>
      </c>
      <c r="M48" s="41">
        <v>44</v>
      </c>
      <c r="N48" s="41">
        <v>48</v>
      </c>
      <c r="O48" s="41">
        <v>52</v>
      </c>
      <c r="P48" s="41">
        <v>56</v>
      </c>
      <c r="Q48" s="41">
        <v>60</v>
      </c>
      <c r="R48" s="41">
        <v>64</v>
      </c>
      <c r="S48" s="41">
        <v>68</v>
      </c>
      <c r="T48" s="41">
        <v>72</v>
      </c>
      <c r="U48" s="41">
        <v>76</v>
      </c>
      <c r="V48" s="41">
        <v>80</v>
      </c>
      <c r="W48" s="41">
        <v>84</v>
      </c>
      <c r="X48" s="41">
        <v>88</v>
      </c>
      <c r="Y48" s="41">
        <v>92</v>
      </c>
      <c r="Z48" s="41">
        <v>96</v>
      </c>
    </row>
    <row r="49" spans="1:26" ht="15.75" thickBot="1" x14ac:dyDescent="0.3">
      <c r="C49" s="41" t="s">
        <v>26</v>
      </c>
      <c r="D49" s="41" t="s">
        <v>27</v>
      </c>
      <c r="E49" s="41" t="s">
        <v>28</v>
      </c>
      <c r="F49" s="41" t="s">
        <v>29</v>
      </c>
      <c r="G49" s="41" t="s">
        <v>30</v>
      </c>
      <c r="H49" s="41" t="s">
        <v>31</v>
      </c>
      <c r="I49" s="41" t="s">
        <v>32</v>
      </c>
      <c r="J49" s="41" t="s">
        <v>33</v>
      </c>
      <c r="K49" s="41" t="s">
        <v>34</v>
      </c>
      <c r="L49" s="41" t="s">
        <v>35</v>
      </c>
      <c r="M49" s="41" t="s">
        <v>9</v>
      </c>
      <c r="N49" s="41" t="s">
        <v>36</v>
      </c>
      <c r="O49" s="41" t="s">
        <v>37</v>
      </c>
      <c r="P49" s="41" t="s">
        <v>38</v>
      </c>
      <c r="Q49" s="41" t="s">
        <v>39</v>
      </c>
      <c r="R49" s="41" t="s">
        <v>40</v>
      </c>
      <c r="S49" s="41" t="s">
        <v>41</v>
      </c>
      <c r="T49" s="41" t="s">
        <v>42</v>
      </c>
      <c r="U49" s="41" t="s">
        <v>43</v>
      </c>
      <c r="V49" s="41" t="s">
        <v>44</v>
      </c>
      <c r="W49" s="41" t="s">
        <v>45</v>
      </c>
      <c r="X49" s="41" t="s">
        <v>46</v>
      </c>
      <c r="Y49" s="41" t="s">
        <v>47</v>
      </c>
      <c r="Z49" s="41" t="s">
        <v>48</v>
      </c>
    </row>
    <row r="50" spans="1:26" ht="15.75" thickBot="1" x14ac:dyDescent="0.3">
      <c r="A50" s="41">
        <v>1</v>
      </c>
      <c r="B50" s="25" t="s">
        <v>10</v>
      </c>
      <c r="C50" s="20" t="s">
        <v>49</v>
      </c>
      <c r="D50" s="20" t="s">
        <v>50</v>
      </c>
      <c r="E50" s="20" t="s">
        <v>337</v>
      </c>
      <c r="F50" s="20" t="s">
        <v>91</v>
      </c>
      <c r="G50" s="20" t="s">
        <v>92</v>
      </c>
      <c r="H50" s="21" t="s">
        <v>113</v>
      </c>
      <c r="I50" s="20" t="s">
        <v>11</v>
      </c>
      <c r="J50" s="22" t="s">
        <v>74</v>
      </c>
      <c r="K50" s="20" t="s">
        <v>11</v>
      </c>
      <c r="L50" s="22" t="s">
        <v>23</v>
      </c>
      <c r="M50" s="20" t="s">
        <v>11</v>
      </c>
      <c r="N50" s="43" t="s">
        <v>57</v>
      </c>
      <c r="O50" s="43" t="s">
        <v>58</v>
      </c>
      <c r="P50" s="43" t="s">
        <v>59</v>
      </c>
      <c r="Q50" s="43" t="s">
        <v>84</v>
      </c>
      <c r="R50" s="43" t="s">
        <v>108</v>
      </c>
      <c r="S50" s="43" t="s">
        <v>62</v>
      </c>
      <c r="T50" s="43" t="s">
        <v>63</v>
      </c>
      <c r="U50" s="23">
        <f>-5*5*10*1*5*10</f>
        <v>-12500</v>
      </c>
      <c r="V50" s="20" t="s">
        <v>114</v>
      </c>
      <c r="W50" s="22" t="s">
        <v>12</v>
      </c>
      <c r="X50" s="23" t="s">
        <v>77</v>
      </c>
      <c r="Y50" s="20" t="s">
        <v>66</v>
      </c>
      <c r="Z50" s="44" t="s">
        <v>341</v>
      </c>
    </row>
    <row r="52" spans="1:26" x14ac:dyDescent="0.25">
      <c r="A52" s="41" t="s">
        <v>115</v>
      </c>
      <c r="B52" s="160" t="s">
        <v>116</v>
      </c>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row>
    <row r="53" spans="1:26" x14ac:dyDescent="0.25">
      <c r="C53" s="41">
        <v>4</v>
      </c>
      <c r="D53" s="41">
        <v>8</v>
      </c>
      <c r="E53" s="41">
        <v>12</v>
      </c>
      <c r="F53" s="41">
        <v>16</v>
      </c>
      <c r="G53" s="41">
        <v>20</v>
      </c>
      <c r="H53" s="41">
        <v>24</v>
      </c>
      <c r="I53" s="41">
        <v>28</v>
      </c>
      <c r="J53" s="41">
        <v>32</v>
      </c>
      <c r="K53" s="41">
        <v>36</v>
      </c>
      <c r="L53" s="41">
        <v>40</v>
      </c>
      <c r="M53" s="41">
        <v>44</v>
      </c>
      <c r="N53" s="41">
        <v>48</v>
      </c>
      <c r="O53" s="41">
        <v>52</v>
      </c>
      <c r="P53" s="41">
        <v>56</v>
      </c>
      <c r="Q53" s="41">
        <v>60</v>
      </c>
      <c r="R53" s="41">
        <v>64</v>
      </c>
      <c r="S53" s="41">
        <v>68</v>
      </c>
      <c r="T53" s="41">
        <v>72</v>
      </c>
      <c r="U53" s="41">
        <v>76</v>
      </c>
      <c r="V53" s="41">
        <v>80</v>
      </c>
      <c r="W53" s="41">
        <v>84</v>
      </c>
      <c r="X53" s="41">
        <v>88</v>
      </c>
      <c r="Y53" s="41">
        <v>92</v>
      </c>
      <c r="Z53" s="41">
        <v>96</v>
      </c>
    </row>
    <row r="54" spans="1:26" ht="15.75" thickBot="1" x14ac:dyDescent="0.3">
      <c r="C54" s="41" t="s">
        <v>26</v>
      </c>
      <c r="D54" s="41" t="s">
        <v>27</v>
      </c>
      <c r="E54" s="41" t="s">
        <v>28</v>
      </c>
      <c r="F54" s="41" t="s">
        <v>29</v>
      </c>
      <c r="G54" s="41" t="s">
        <v>30</v>
      </c>
      <c r="H54" s="41" t="s">
        <v>31</v>
      </c>
      <c r="I54" s="41" t="s">
        <v>32</v>
      </c>
      <c r="J54" s="41" t="s">
        <v>33</v>
      </c>
      <c r="K54" s="41" t="s">
        <v>34</v>
      </c>
      <c r="L54" s="41" t="s">
        <v>35</v>
      </c>
      <c r="M54" s="41" t="s">
        <v>9</v>
      </c>
      <c r="N54" s="41" t="s">
        <v>36</v>
      </c>
      <c r="O54" s="41" t="s">
        <v>37</v>
      </c>
      <c r="P54" s="41" t="s">
        <v>38</v>
      </c>
      <c r="Q54" s="41" t="s">
        <v>39</v>
      </c>
      <c r="R54" s="41" t="s">
        <v>40</v>
      </c>
      <c r="S54" s="41" t="s">
        <v>41</v>
      </c>
      <c r="T54" s="41" t="s">
        <v>42</v>
      </c>
      <c r="U54" s="41" t="s">
        <v>43</v>
      </c>
      <c r="V54" s="41" t="s">
        <v>44</v>
      </c>
      <c r="W54" s="41" t="s">
        <v>45</v>
      </c>
      <c r="X54" s="41" t="s">
        <v>46</v>
      </c>
      <c r="Y54" s="41" t="s">
        <v>47</v>
      </c>
      <c r="Z54" s="41" t="s">
        <v>48</v>
      </c>
    </row>
    <row r="55" spans="1:26" ht="15.75" thickBot="1" x14ac:dyDescent="0.3">
      <c r="A55" s="41">
        <v>1</v>
      </c>
      <c r="B55" s="25" t="s">
        <v>10</v>
      </c>
      <c r="C55" s="20" t="s">
        <v>117</v>
      </c>
      <c r="D55" s="20" t="s">
        <v>15</v>
      </c>
      <c r="E55" s="20" t="s">
        <v>15</v>
      </c>
      <c r="F55" s="20" t="s">
        <v>15</v>
      </c>
      <c r="G55" s="20" t="s">
        <v>92</v>
      </c>
      <c r="H55" s="21" t="s">
        <v>118</v>
      </c>
      <c r="I55" s="20" t="s">
        <v>11</v>
      </c>
      <c r="J55" s="22" t="s">
        <v>74</v>
      </c>
      <c r="K55" s="20" t="s">
        <v>11</v>
      </c>
      <c r="L55" s="22" t="s">
        <v>23</v>
      </c>
      <c r="M55" s="20" t="s">
        <v>11</v>
      </c>
      <c r="N55" s="43" t="s">
        <v>57</v>
      </c>
      <c r="O55" s="43" t="s">
        <v>94</v>
      </c>
      <c r="P55" s="43" t="s">
        <v>83</v>
      </c>
      <c r="Q55" s="43" t="s">
        <v>119</v>
      </c>
      <c r="R55" s="43" t="s">
        <v>108</v>
      </c>
      <c r="S55" s="43" t="s">
        <v>75</v>
      </c>
      <c r="T55" s="43" t="s">
        <v>120</v>
      </c>
      <c r="U55" s="23">
        <v>0</v>
      </c>
      <c r="V55" s="20" t="s">
        <v>15</v>
      </c>
      <c r="W55" s="22" t="s">
        <v>22</v>
      </c>
      <c r="X55" s="23" t="s">
        <v>56</v>
      </c>
      <c r="Y55" s="20" t="s">
        <v>202</v>
      </c>
      <c r="Z55" s="44" t="s">
        <v>15</v>
      </c>
    </row>
    <row r="57" spans="1:26" x14ac:dyDescent="0.25">
      <c r="A57" s="41" t="s">
        <v>121</v>
      </c>
      <c r="B57" s="160" t="s">
        <v>122</v>
      </c>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row>
    <row r="58" spans="1:26" x14ac:dyDescent="0.25">
      <c r="C58" s="41">
        <v>4</v>
      </c>
      <c r="D58" s="41">
        <v>8</v>
      </c>
      <c r="E58" s="41">
        <v>12</v>
      </c>
      <c r="F58" s="41">
        <v>16</v>
      </c>
      <c r="G58" s="41">
        <v>20</v>
      </c>
      <c r="H58" s="41">
        <v>24</v>
      </c>
      <c r="I58" s="41">
        <v>28</v>
      </c>
      <c r="J58" s="41">
        <v>32</v>
      </c>
      <c r="K58" s="41">
        <v>36</v>
      </c>
      <c r="L58" s="41">
        <v>40</v>
      </c>
      <c r="M58" s="41">
        <v>44</v>
      </c>
      <c r="N58" s="41">
        <v>48</v>
      </c>
      <c r="O58" s="41">
        <v>52</v>
      </c>
      <c r="P58" s="41">
        <v>56</v>
      </c>
      <c r="Q58" s="41">
        <v>60</v>
      </c>
      <c r="R58" s="41">
        <v>64</v>
      </c>
      <c r="S58" s="41">
        <v>68</v>
      </c>
      <c r="T58" s="41">
        <v>72</v>
      </c>
      <c r="U58" s="41">
        <v>76</v>
      </c>
      <c r="V58" s="41">
        <v>80</v>
      </c>
      <c r="W58" s="41">
        <v>84</v>
      </c>
      <c r="X58" s="41">
        <v>88</v>
      </c>
      <c r="Y58" s="41">
        <v>92</v>
      </c>
      <c r="Z58" s="41">
        <v>96</v>
      </c>
    </row>
    <row r="59" spans="1:26" ht="15.75" thickBot="1" x14ac:dyDescent="0.3">
      <c r="C59" s="41" t="s">
        <v>26</v>
      </c>
      <c r="D59" s="41" t="s">
        <v>27</v>
      </c>
      <c r="E59" s="41" t="s">
        <v>28</v>
      </c>
      <c r="F59" s="41" t="s">
        <v>29</v>
      </c>
      <c r="G59" s="41" t="s">
        <v>30</v>
      </c>
      <c r="H59" s="41" t="s">
        <v>31</v>
      </c>
      <c r="I59" s="41" t="s">
        <v>32</v>
      </c>
      <c r="J59" s="41" t="s">
        <v>33</v>
      </c>
      <c r="K59" s="41" t="s">
        <v>34</v>
      </c>
      <c r="L59" s="41" t="s">
        <v>35</v>
      </c>
      <c r="M59" s="41" t="s">
        <v>9</v>
      </c>
      <c r="N59" s="41" t="s">
        <v>36</v>
      </c>
      <c r="O59" s="41" t="s">
        <v>37</v>
      </c>
      <c r="P59" s="41" t="s">
        <v>38</v>
      </c>
      <c r="Q59" s="41" t="s">
        <v>39</v>
      </c>
      <c r="R59" s="41" t="s">
        <v>40</v>
      </c>
      <c r="S59" s="41" t="s">
        <v>41</v>
      </c>
      <c r="T59" s="41" t="s">
        <v>42</v>
      </c>
      <c r="U59" s="41" t="s">
        <v>43</v>
      </c>
      <c r="V59" s="41" t="s">
        <v>44</v>
      </c>
      <c r="W59" s="41" t="s">
        <v>45</v>
      </c>
      <c r="X59" s="41" t="s">
        <v>46</v>
      </c>
      <c r="Y59" s="41" t="s">
        <v>47</v>
      </c>
      <c r="Z59" s="41" t="s">
        <v>48</v>
      </c>
    </row>
    <row r="60" spans="1:26" ht="15.75" thickBot="1" x14ac:dyDescent="0.3">
      <c r="A60" s="41">
        <v>1</v>
      </c>
      <c r="B60" s="25" t="s">
        <v>10</v>
      </c>
      <c r="C60" s="20" t="s">
        <v>117</v>
      </c>
      <c r="D60" s="20" t="s">
        <v>15</v>
      </c>
      <c r="E60" s="20" t="s">
        <v>15</v>
      </c>
      <c r="F60" s="20" t="s">
        <v>15</v>
      </c>
      <c r="G60" s="20" t="s">
        <v>92</v>
      </c>
      <c r="H60" s="21" t="s">
        <v>123</v>
      </c>
      <c r="I60" s="20" t="s">
        <v>11</v>
      </c>
      <c r="J60" s="22" t="s">
        <v>124</v>
      </c>
      <c r="K60" s="20" t="s">
        <v>11</v>
      </c>
      <c r="L60" s="22" t="s">
        <v>17</v>
      </c>
      <c r="M60" s="20"/>
      <c r="N60" s="43" t="s">
        <v>57</v>
      </c>
      <c r="O60" s="43" t="s">
        <v>94</v>
      </c>
      <c r="P60" s="43" t="s">
        <v>83</v>
      </c>
      <c r="Q60" s="43" t="s">
        <v>119</v>
      </c>
      <c r="R60" s="43" t="s">
        <v>108</v>
      </c>
      <c r="S60" s="43" t="s">
        <v>75</v>
      </c>
      <c r="T60" s="43" t="s">
        <v>120</v>
      </c>
      <c r="U60" s="23">
        <v>0</v>
      </c>
      <c r="V60" s="20" t="s">
        <v>15</v>
      </c>
      <c r="W60" s="22" t="s">
        <v>22</v>
      </c>
      <c r="X60" s="23" t="s">
        <v>15</v>
      </c>
      <c r="Y60" s="20" t="s">
        <v>202</v>
      </c>
      <c r="Z60" s="44" t="s">
        <v>15</v>
      </c>
    </row>
    <row r="62" spans="1:26" x14ac:dyDescent="0.25">
      <c r="A62" s="41" t="s">
        <v>125</v>
      </c>
      <c r="B62" s="160" t="s">
        <v>126</v>
      </c>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row>
    <row r="63" spans="1:26" x14ac:dyDescent="0.25">
      <c r="C63" s="41">
        <v>4</v>
      </c>
      <c r="D63" s="41">
        <v>8</v>
      </c>
      <c r="E63" s="41">
        <v>12</v>
      </c>
      <c r="F63" s="41">
        <v>16</v>
      </c>
      <c r="G63" s="41">
        <v>20</v>
      </c>
      <c r="H63" s="41">
        <v>24</v>
      </c>
      <c r="I63" s="41">
        <v>28</v>
      </c>
      <c r="J63" s="41">
        <v>32</v>
      </c>
      <c r="K63" s="41">
        <v>36</v>
      </c>
      <c r="L63" s="41">
        <v>40</v>
      </c>
      <c r="M63" s="41">
        <v>44</v>
      </c>
      <c r="N63" s="41">
        <v>48</v>
      </c>
      <c r="O63" s="41">
        <v>52</v>
      </c>
      <c r="P63" s="41">
        <v>56</v>
      </c>
      <c r="Q63" s="41">
        <v>60</v>
      </c>
      <c r="R63" s="41">
        <v>64</v>
      </c>
      <c r="S63" s="41">
        <v>68</v>
      </c>
      <c r="T63" s="41">
        <v>72</v>
      </c>
      <c r="U63" s="41">
        <v>76</v>
      </c>
      <c r="V63" s="41">
        <v>80</v>
      </c>
      <c r="W63" s="41">
        <v>84</v>
      </c>
      <c r="X63" s="41">
        <v>88</v>
      </c>
      <c r="Y63" s="41">
        <v>92</v>
      </c>
      <c r="Z63" s="41">
        <v>96</v>
      </c>
    </row>
    <row r="64" spans="1:26" ht="15.75" thickBot="1" x14ac:dyDescent="0.3">
      <c r="C64" s="41" t="s">
        <v>26</v>
      </c>
      <c r="D64" s="41" t="s">
        <v>27</v>
      </c>
      <c r="E64" s="41" t="s">
        <v>28</v>
      </c>
      <c r="F64" s="41" t="s">
        <v>29</v>
      </c>
      <c r="G64" s="41" t="s">
        <v>30</v>
      </c>
      <c r="H64" s="41" t="s">
        <v>31</v>
      </c>
      <c r="I64" s="41" t="s">
        <v>32</v>
      </c>
      <c r="J64" s="41" t="s">
        <v>33</v>
      </c>
      <c r="K64" s="41" t="s">
        <v>34</v>
      </c>
      <c r="L64" s="41" t="s">
        <v>35</v>
      </c>
      <c r="M64" s="41" t="s">
        <v>9</v>
      </c>
      <c r="N64" s="41" t="s">
        <v>36</v>
      </c>
      <c r="O64" s="41" t="s">
        <v>37</v>
      </c>
      <c r="P64" s="41" t="s">
        <v>38</v>
      </c>
      <c r="Q64" s="41" t="s">
        <v>39</v>
      </c>
      <c r="R64" s="41" t="s">
        <v>40</v>
      </c>
      <c r="S64" s="41" t="s">
        <v>41</v>
      </c>
      <c r="T64" s="41" t="s">
        <v>42</v>
      </c>
      <c r="U64" s="41" t="s">
        <v>43</v>
      </c>
      <c r="V64" s="41" t="s">
        <v>44</v>
      </c>
      <c r="W64" s="41" t="s">
        <v>45</v>
      </c>
      <c r="X64" s="41" t="s">
        <v>46</v>
      </c>
      <c r="Y64" s="41" t="s">
        <v>47</v>
      </c>
      <c r="Z64" s="41" t="s">
        <v>48</v>
      </c>
    </row>
    <row r="65" spans="1:26" ht="15.75" thickBot="1" x14ac:dyDescent="0.3">
      <c r="A65" s="41">
        <v>1</v>
      </c>
      <c r="B65" s="25" t="s">
        <v>10</v>
      </c>
      <c r="C65" s="20" t="s">
        <v>49</v>
      </c>
      <c r="D65" s="20" t="s">
        <v>50</v>
      </c>
      <c r="E65" s="20" t="s">
        <v>335</v>
      </c>
      <c r="F65" s="20" t="s">
        <v>127</v>
      </c>
      <c r="G65" s="20" t="s">
        <v>52</v>
      </c>
      <c r="H65" s="21" t="s">
        <v>128</v>
      </c>
      <c r="I65" s="20" t="s">
        <v>11</v>
      </c>
      <c r="J65" s="22" t="s">
        <v>124</v>
      </c>
      <c r="K65" s="20" t="s">
        <v>11</v>
      </c>
      <c r="L65" s="22" t="s">
        <v>17</v>
      </c>
      <c r="M65" s="20" t="s">
        <v>15</v>
      </c>
      <c r="N65" s="43" t="s">
        <v>57</v>
      </c>
      <c r="O65" s="43" t="s">
        <v>58</v>
      </c>
      <c r="P65" s="43" t="s">
        <v>83</v>
      </c>
      <c r="Q65" s="43" t="s">
        <v>84</v>
      </c>
      <c r="R65" s="43" t="s">
        <v>61</v>
      </c>
      <c r="S65" s="43" t="s">
        <v>62</v>
      </c>
      <c r="T65" s="43" t="s">
        <v>63</v>
      </c>
      <c r="U65" s="23">
        <f>-5*1*10*5*5*10</f>
        <v>-12500</v>
      </c>
      <c r="V65" s="20" t="s">
        <v>129</v>
      </c>
      <c r="W65" s="22" t="s">
        <v>12</v>
      </c>
      <c r="X65" s="23" t="s">
        <v>77</v>
      </c>
      <c r="Y65" s="20" t="s">
        <v>66</v>
      </c>
      <c r="Z65" s="44" t="s">
        <v>18</v>
      </c>
    </row>
    <row r="67" spans="1:26" x14ac:dyDescent="0.25">
      <c r="A67" s="41" t="s">
        <v>130</v>
      </c>
      <c r="B67" s="160" t="s">
        <v>131</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row>
    <row r="68" spans="1:26" x14ac:dyDescent="0.25">
      <c r="C68" s="41">
        <v>4</v>
      </c>
      <c r="D68" s="41">
        <v>8</v>
      </c>
      <c r="E68" s="41">
        <v>12</v>
      </c>
      <c r="F68" s="41">
        <v>16</v>
      </c>
      <c r="G68" s="41">
        <v>20</v>
      </c>
      <c r="H68" s="41">
        <v>24</v>
      </c>
      <c r="I68" s="41">
        <v>28</v>
      </c>
      <c r="J68" s="41">
        <v>32</v>
      </c>
      <c r="K68" s="41">
        <v>36</v>
      </c>
      <c r="L68" s="41">
        <v>40</v>
      </c>
      <c r="M68" s="41">
        <v>44</v>
      </c>
      <c r="N68" s="41">
        <v>48</v>
      </c>
      <c r="O68" s="41">
        <v>52</v>
      </c>
      <c r="P68" s="41">
        <v>56</v>
      </c>
      <c r="Q68" s="41">
        <v>60</v>
      </c>
      <c r="R68" s="41">
        <v>64</v>
      </c>
      <c r="S68" s="41">
        <v>68</v>
      </c>
      <c r="T68" s="41">
        <v>72</v>
      </c>
      <c r="U68" s="41">
        <v>76</v>
      </c>
      <c r="V68" s="41">
        <v>80</v>
      </c>
      <c r="W68" s="41">
        <v>84</v>
      </c>
      <c r="X68" s="41">
        <v>88</v>
      </c>
      <c r="Y68" s="41">
        <v>92</v>
      </c>
      <c r="Z68" s="41">
        <v>96</v>
      </c>
    </row>
    <row r="69" spans="1:26" ht="15.75" thickBot="1" x14ac:dyDescent="0.3">
      <c r="C69" s="41" t="s">
        <v>26</v>
      </c>
      <c r="D69" s="41" t="s">
        <v>27</v>
      </c>
      <c r="E69" s="41" t="s">
        <v>28</v>
      </c>
      <c r="F69" s="41" t="s">
        <v>29</v>
      </c>
      <c r="G69" s="41" t="s">
        <v>30</v>
      </c>
      <c r="H69" s="41" t="s">
        <v>31</v>
      </c>
      <c r="I69" s="41" t="s">
        <v>32</v>
      </c>
      <c r="J69" s="41" t="s">
        <v>33</v>
      </c>
      <c r="K69" s="41" t="s">
        <v>34</v>
      </c>
      <c r="L69" s="41" t="s">
        <v>35</v>
      </c>
      <c r="M69" s="41" t="s">
        <v>9</v>
      </c>
      <c r="N69" s="41" t="s">
        <v>36</v>
      </c>
      <c r="O69" s="41" t="s">
        <v>37</v>
      </c>
      <c r="P69" s="41" t="s">
        <v>38</v>
      </c>
      <c r="Q69" s="41" t="s">
        <v>39</v>
      </c>
      <c r="R69" s="41" t="s">
        <v>40</v>
      </c>
      <c r="S69" s="41" t="s">
        <v>41</v>
      </c>
      <c r="T69" s="41" t="s">
        <v>42</v>
      </c>
      <c r="U69" s="41" t="s">
        <v>43</v>
      </c>
      <c r="V69" s="41" t="s">
        <v>44</v>
      </c>
      <c r="W69" s="41" t="s">
        <v>45</v>
      </c>
      <c r="X69" s="41" t="s">
        <v>46</v>
      </c>
      <c r="Y69" s="41" t="s">
        <v>47</v>
      </c>
      <c r="Z69" s="41" t="s">
        <v>48</v>
      </c>
    </row>
    <row r="70" spans="1:26" ht="15.75" thickBot="1" x14ac:dyDescent="0.3">
      <c r="A70" s="41">
        <v>1</v>
      </c>
      <c r="B70" s="25" t="s">
        <v>10</v>
      </c>
      <c r="C70" s="20" t="s">
        <v>49</v>
      </c>
      <c r="D70" s="20" t="s">
        <v>50</v>
      </c>
      <c r="E70" s="20" t="s">
        <v>335</v>
      </c>
      <c r="F70" s="20" t="s">
        <v>127</v>
      </c>
      <c r="G70" s="20" t="s">
        <v>52</v>
      </c>
      <c r="H70" s="21" t="s">
        <v>132</v>
      </c>
      <c r="I70" s="20" t="s">
        <v>11</v>
      </c>
      <c r="J70" s="22" t="s">
        <v>133</v>
      </c>
      <c r="K70" s="20" t="s">
        <v>11</v>
      </c>
      <c r="L70" s="22" t="s">
        <v>82</v>
      </c>
      <c r="M70" s="20" t="s">
        <v>15</v>
      </c>
      <c r="N70" s="43" t="s">
        <v>57</v>
      </c>
      <c r="O70" s="43" t="s">
        <v>58</v>
      </c>
      <c r="P70" s="43" t="s">
        <v>83</v>
      </c>
      <c r="Q70" s="43" t="s">
        <v>84</v>
      </c>
      <c r="R70" s="43" t="s">
        <v>61</v>
      </c>
      <c r="S70" s="43" t="s">
        <v>62</v>
      </c>
      <c r="T70" s="43" t="s">
        <v>120</v>
      </c>
      <c r="U70" s="23">
        <f>-5*1*10*5*5*1</f>
        <v>-1250</v>
      </c>
      <c r="V70" s="20"/>
      <c r="W70" s="22" t="s">
        <v>12</v>
      </c>
      <c r="X70" s="23" t="s">
        <v>77</v>
      </c>
      <c r="Y70" s="20" t="s">
        <v>66</v>
      </c>
      <c r="Z70" s="44" t="s">
        <v>18</v>
      </c>
    </row>
    <row r="71" spans="1:26" ht="15.75" thickBot="1" x14ac:dyDescent="0.3">
      <c r="A71" s="41">
        <v>2</v>
      </c>
      <c r="B71" s="25" t="s">
        <v>13</v>
      </c>
      <c r="C71" s="20" t="s">
        <v>49</v>
      </c>
      <c r="D71" s="20" t="s">
        <v>50</v>
      </c>
      <c r="E71" s="20" t="s">
        <v>337</v>
      </c>
      <c r="F71" s="20" t="s">
        <v>134</v>
      </c>
      <c r="G71" s="20" t="s">
        <v>92</v>
      </c>
      <c r="H71" s="21" t="s">
        <v>132</v>
      </c>
      <c r="I71" s="20" t="s">
        <v>11</v>
      </c>
      <c r="J71" s="22" t="s">
        <v>133</v>
      </c>
      <c r="K71" s="20" t="s">
        <v>11</v>
      </c>
      <c r="L71" s="22" t="s">
        <v>82</v>
      </c>
      <c r="M71" s="20" t="s">
        <v>15</v>
      </c>
      <c r="N71" s="43" t="s">
        <v>57</v>
      </c>
      <c r="O71" s="43" t="s">
        <v>58</v>
      </c>
      <c r="P71" s="43" t="s">
        <v>83</v>
      </c>
      <c r="Q71" s="43" t="s">
        <v>84</v>
      </c>
      <c r="R71" s="43" t="s">
        <v>61</v>
      </c>
      <c r="S71" s="43" t="s">
        <v>62</v>
      </c>
      <c r="T71" s="43" t="s">
        <v>120</v>
      </c>
      <c r="U71" s="23">
        <f>-5*1*10*5*5*1</f>
        <v>-1250</v>
      </c>
      <c r="V71" s="20"/>
      <c r="W71" s="22" t="s">
        <v>12</v>
      </c>
      <c r="X71" s="23" t="s">
        <v>77</v>
      </c>
      <c r="Y71" s="20" t="s">
        <v>66</v>
      </c>
      <c r="Z71" s="44" t="s">
        <v>15</v>
      </c>
    </row>
    <row r="73" spans="1:26" x14ac:dyDescent="0.25">
      <c r="A73" s="41" t="s">
        <v>136</v>
      </c>
      <c r="B73" s="160" t="s">
        <v>137</v>
      </c>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row>
    <row r="74" spans="1:26" x14ac:dyDescent="0.25">
      <c r="C74" s="41">
        <v>4</v>
      </c>
      <c r="D74" s="41">
        <v>8</v>
      </c>
      <c r="E74" s="41">
        <v>12</v>
      </c>
      <c r="F74" s="41">
        <v>16</v>
      </c>
      <c r="G74" s="41">
        <v>20</v>
      </c>
      <c r="H74" s="41">
        <v>24</v>
      </c>
      <c r="I74" s="41">
        <v>28</v>
      </c>
      <c r="J74" s="41">
        <v>32</v>
      </c>
      <c r="K74" s="41">
        <v>36</v>
      </c>
      <c r="L74" s="41">
        <v>40</v>
      </c>
      <c r="M74" s="41">
        <v>44</v>
      </c>
      <c r="N74" s="41">
        <v>48</v>
      </c>
      <c r="O74" s="41">
        <v>52</v>
      </c>
      <c r="P74" s="41">
        <v>56</v>
      </c>
      <c r="Q74" s="41">
        <v>60</v>
      </c>
      <c r="R74" s="41">
        <v>64</v>
      </c>
      <c r="S74" s="41">
        <v>68</v>
      </c>
      <c r="T74" s="41">
        <v>72</v>
      </c>
      <c r="U74" s="41">
        <v>76</v>
      </c>
      <c r="V74" s="41">
        <v>80</v>
      </c>
      <c r="W74" s="41">
        <v>84</v>
      </c>
      <c r="X74" s="41">
        <v>88</v>
      </c>
      <c r="Y74" s="41">
        <v>92</v>
      </c>
      <c r="Z74" s="41">
        <v>96</v>
      </c>
    </row>
    <row r="75" spans="1:26" ht="15.75" thickBot="1" x14ac:dyDescent="0.3">
      <c r="C75" s="41" t="s">
        <v>26</v>
      </c>
      <c r="D75" s="41" t="s">
        <v>27</v>
      </c>
      <c r="E75" s="41" t="s">
        <v>28</v>
      </c>
      <c r="F75" s="41" t="s">
        <v>29</v>
      </c>
      <c r="G75" s="41" t="s">
        <v>30</v>
      </c>
      <c r="H75" s="41" t="s">
        <v>31</v>
      </c>
      <c r="I75" s="41" t="s">
        <v>32</v>
      </c>
      <c r="J75" s="41" t="s">
        <v>33</v>
      </c>
      <c r="K75" s="41" t="s">
        <v>34</v>
      </c>
      <c r="L75" s="41" t="s">
        <v>35</v>
      </c>
      <c r="M75" s="41" t="s">
        <v>9</v>
      </c>
      <c r="N75" s="41" t="s">
        <v>36</v>
      </c>
      <c r="O75" s="41" t="s">
        <v>37</v>
      </c>
      <c r="P75" s="41" t="s">
        <v>38</v>
      </c>
      <c r="Q75" s="41" t="s">
        <v>39</v>
      </c>
      <c r="R75" s="41" t="s">
        <v>40</v>
      </c>
      <c r="S75" s="41" t="s">
        <v>41</v>
      </c>
      <c r="T75" s="41" t="s">
        <v>42</v>
      </c>
      <c r="U75" s="41" t="s">
        <v>43</v>
      </c>
      <c r="V75" s="41" t="s">
        <v>44</v>
      </c>
      <c r="W75" s="41" t="s">
        <v>45</v>
      </c>
      <c r="X75" s="41" t="s">
        <v>46</v>
      </c>
      <c r="Y75" s="41" t="s">
        <v>47</v>
      </c>
      <c r="Z75" s="41" t="s">
        <v>48</v>
      </c>
    </row>
    <row r="76" spans="1:26" ht="15.75" thickBot="1" x14ac:dyDescent="0.3">
      <c r="A76" s="41">
        <v>1</v>
      </c>
      <c r="B76" s="25" t="s">
        <v>10</v>
      </c>
      <c r="C76" s="20" t="s">
        <v>49</v>
      </c>
      <c r="D76" s="20" t="s">
        <v>138</v>
      </c>
      <c r="E76" s="20" t="s">
        <v>340</v>
      </c>
      <c r="F76" s="20" t="s">
        <v>139</v>
      </c>
      <c r="G76" s="20" t="s">
        <v>52</v>
      </c>
      <c r="H76" s="21" t="s">
        <v>140</v>
      </c>
      <c r="I76" s="20" t="s">
        <v>11</v>
      </c>
      <c r="J76" s="22" t="s">
        <v>124</v>
      </c>
      <c r="K76" s="20" t="s">
        <v>11</v>
      </c>
      <c r="L76" s="22" t="s">
        <v>17</v>
      </c>
      <c r="M76" s="20" t="s">
        <v>15</v>
      </c>
      <c r="N76" s="43" t="s">
        <v>57</v>
      </c>
      <c r="O76" s="43" t="s">
        <v>94</v>
      </c>
      <c r="P76" s="43" t="s">
        <v>59</v>
      </c>
      <c r="Q76" s="43" t="s">
        <v>119</v>
      </c>
      <c r="R76" s="43" t="s">
        <v>327</v>
      </c>
      <c r="S76" s="43" t="s">
        <v>62</v>
      </c>
      <c r="T76" s="43" t="s">
        <v>63</v>
      </c>
      <c r="U76" s="23">
        <f>-1*5*1*10*5*10</f>
        <v>-2500</v>
      </c>
      <c r="V76" s="20" t="s">
        <v>142</v>
      </c>
      <c r="W76" s="22" t="s">
        <v>12</v>
      </c>
      <c r="X76" s="23" t="s">
        <v>77</v>
      </c>
      <c r="Y76" s="20" t="s">
        <v>66</v>
      </c>
      <c r="Z76" s="44" t="s">
        <v>15</v>
      </c>
    </row>
    <row r="77" spans="1:26" ht="15.75" thickBot="1" x14ac:dyDescent="0.3">
      <c r="A77" s="41">
        <v>2</v>
      </c>
      <c r="B77" s="25" t="s">
        <v>13</v>
      </c>
      <c r="C77" s="20" t="s">
        <v>49</v>
      </c>
      <c r="D77" s="20" t="s">
        <v>138</v>
      </c>
      <c r="E77" s="20" t="s">
        <v>335</v>
      </c>
      <c r="F77" s="20" t="s">
        <v>143</v>
      </c>
      <c r="G77" s="20" t="s">
        <v>195</v>
      </c>
      <c r="H77" s="21" t="s">
        <v>140</v>
      </c>
      <c r="I77" s="20" t="s">
        <v>11</v>
      </c>
      <c r="J77" s="22" t="s">
        <v>124</v>
      </c>
      <c r="K77" s="20" t="s">
        <v>11</v>
      </c>
      <c r="L77" s="22" t="s">
        <v>17</v>
      </c>
      <c r="M77" s="20" t="s">
        <v>15</v>
      </c>
      <c r="N77" s="43" t="s">
        <v>57</v>
      </c>
      <c r="O77" s="43" t="s">
        <v>94</v>
      </c>
      <c r="P77" s="43" t="s">
        <v>59</v>
      </c>
      <c r="Q77" s="43" t="s">
        <v>119</v>
      </c>
      <c r="R77" s="43" t="s">
        <v>327</v>
      </c>
      <c r="S77" s="43" t="s">
        <v>62</v>
      </c>
      <c r="T77" s="43" t="s">
        <v>63</v>
      </c>
      <c r="U77" s="23">
        <f>-1*5*1*10*5*10</f>
        <v>-2500</v>
      </c>
      <c r="V77" s="20" t="s">
        <v>142</v>
      </c>
      <c r="W77" s="22" t="s">
        <v>12</v>
      </c>
      <c r="X77" s="23" t="s">
        <v>77</v>
      </c>
      <c r="Y77" s="20" t="s">
        <v>66</v>
      </c>
      <c r="Z77" s="44" t="s">
        <v>15</v>
      </c>
    </row>
    <row r="79" spans="1:26" x14ac:dyDescent="0.25">
      <c r="A79" s="41" t="s">
        <v>144</v>
      </c>
      <c r="B79" s="160" t="s">
        <v>145</v>
      </c>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row>
    <row r="80" spans="1:26" x14ac:dyDescent="0.25">
      <c r="C80" s="41">
        <v>4</v>
      </c>
      <c r="D80" s="41">
        <v>8</v>
      </c>
      <c r="E80" s="41">
        <v>12</v>
      </c>
      <c r="F80" s="41">
        <v>16</v>
      </c>
      <c r="G80" s="41">
        <v>20</v>
      </c>
      <c r="H80" s="41">
        <v>24</v>
      </c>
      <c r="I80" s="41">
        <v>28</v>
      </c>
      <c r="J80" s="41">
        <v>32</v>
      </c>
      <c r="K80" s="41">
        <v>36</v>
      </c>
      <c r="L80" s="41">
        <v>40</v>
      </c>
      <c r="M80" s="41">
        <v>44</v>
      </c>
      <c r="N80" s="41">
        <v>48</v>
      </c>
      <c r="O80" s="41">
        <v>52</v>
      </c>
      <c r="P80" s="41">
        <v>56</v>
      </c>
      <c r="Q80" s="41">
        <v>60</v>
      </c>
      <c r="R80" s="41">
        <v>64</v>
      </c>
      <c r="S80" s="41">
        <v>68</v>
      </c>
      <c r="T80" s="41">
        <v>72</v>
      </c>
      <c r="U80" s="41">
        <v>76</v>
      </c>
      <c r="V80" s="41">
        <v>80</v>
      </c>
      <c r="W80" s="41">
        <v>84</v>
      </c>
      <c r="X80" s="41">
        <v>88</v>
      </c>
      <c r="Y80" s="41">
        <v>92</v>
      </c>
      <c r="Z80" s="41">
        <v>96</v>
      </c>
    </row>
    <row r="81" spans="1:26" ht="15.75" thickBot="1" x14ac:dyDescent="0.3">
      <c r="C81" s="41" t="s">
        <v>26</v>
      </c>
      <c r="D81" s="41" t="s">
        <v>27</v>
      </c>
      <c r="E81" s="41" t="s">
        <v>28</v>
      </c>
      <c r="F81" s="41" t="s">
        <v>29</v>
      </c>
      <c r="G81" s="41" t="s">
        <v>30</v>
      </c>
      <c r="H81" s="41" t="s">
        <v>31</v>
      </c>
      <c r="I81" s="41" t="s">
        <v>32</v>
      </c>
      <c r="J81" s="41" t="s">
        <v>33</v>
      </c>
      <c r="K81" s="41" t="s">
        <v>34</v>
      </c>
      <c r="L81" s="41" t="s">
        <v>35</v>
      </c>
      <c r="M81" s="41" t="s">
        <v>9</v>
      </c>
      <c r="N81" s="41" t="s">
        <v>36</v>
      </c>
      <c r="O81" s="41" t="s">
        <v>37</v>
      </c>
      <c r="P81" s="41" t="s">
        <v>38</v>
      </c>
      <c r="Q81" s="41" t="s">
        <v>39</v>
      </c>
      <c r="R81" s="41" t="s">
        <v>40</v>
      </c>
      <c r="S81" s="41" t="s">
        <v>41</v>
      </c>
      <c r="T81" s="41" t="s">
        <v>42</v>
      </c>
      <c r="U81" s="41" t="s">
        <v>43</v>
      </c>
      <c r="V81" s="41" t="s">
        <v>44</v>
      </c>
      <c r="W81" s="41" t="s">
        <v>45</v>
      </c>
      <c r="X81" s="41" t="s">
        <v>46</v>
      </c>
      <c r="Y81" s="41" t="s">
        <v>47</v>
      </c>
      <c r="Z81" s="41" t="s">
        <v>48</v>
      </c>
    </row>
    <row r="82" spans="1:26" ht="15.75" thickBot="1" x14ac:dyDescent="0.3">
      <c r="A82" s="41">
        <v>1</v>
      </c>
      <c r="B82" s="25" t="s">
        <v>10</v>
      </c>
      <c r="C82" s="20" t="s">
        <v>49</v>
      </c>
      <c r="D82" s="20" t="s">
        <v>138</v>
      </c>
      <c r="E82" s="20" t="s">
        <v>342</v>
      </c>
      <c r="F82" s="20" t="s">
        <v>146</v>
      </c>
      <c r="G82" s="20" t="s">
        <v>52</v>
      </c>
      <c r="H82" s="21" t="s">
        <v>147</v>
      </c>
      <c r="I82" s="20" t="s">
        <v>11</v>
      </c>
      <c r="J82" s="22" t="s">
        <v>148</v>
      </c>
      <c r="K82" s="20" t="s">
        <v>149</v>
      </c>
      <c r="L82" s="22" t="s">
        <v>17</v>
      </c>
      <c r="M82" s="20" t="s">
        <v>15</v>
      </c>
      <c r="N82" s="43" t="s">
        <v>57</v>
      </c>
      <c r="O82" s="43" t="s">
        <v>94</v>
      </c>
      <c r="P82" s="43" t="s">
        <v>150</v>
      </c>
      <c r="Q82" s="43" t="s">
        <v>60</v>
      </c>
      <c r="R82" s="43" t="s">
        <v>108</v>
      </c>
      <c r="S82" s="43" t="s">
        <v>75</v>
      </c>
      <c r="T82" s="43" t="s">
        <v>63</v>
      </c>
      <c r="U82" s="23">
        <f>-1*10*5*1*1*10</f>
        <v>-500</v>
      </c>
      <c r="V82" s="20" t="s">
        <v>151</v>
      </c>
      <c r="W82" s="22" t="s">
        <v>12</v>
      </c>
      <c r="X82" s="23" t="s">
        <v>77</v>
      </c>
      <c r="Y82" s="20" t="s">
        <v>66</v>
      </c>
      <c r="Z82" s="44" t="s">
        <v>152</v>
      </c>
    </row>
    <row r="84" spans="1:26" x14ac:dyDescent="0.25">
      <c r="A84" s="41" t="s">
        <v>153</v>
      </c>
      <c r="B84" s="160" t="s">
        <v>154</v>
      </c>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row>
    <row r="85" spans="1:26" x14ac:dyDescent="0.25">
      <c r="C85" s="41">
        <v>4</v>
      </c>
      <c r="D85" s="41">
        <v>8</v>
      </c>
      <c r="E85" s="41">
        <v>12</v>
      </c>
      <c r="F85" s="41">
        <v>16</v>
      </c>
      <c r="G85" s="41">
        <v>20</v>
      </c>
      <c r="H85" s="41">
        <v>24</v>
      </c>
      <c r="I85" s="41">
        <v>28</v>
      </c>
      <c r="J85" s="41">
        <v>32</v>
      </c>
      <c r="K85" s="41">
        <v>36</v>
      </c>
      <c r="L85" s="41">
        <v>40</v>
      </c>
      <c r="M85" s="41">
        <v>44</v>
      </c>
      <c r="N85" s="41">
        <v>48</v>
      </c>
      <c r="O85" s="41">
        <v>52</v>
      </c>
      <c r="P85" s="41">
        <v>56</v>
      </c>
      <c r="Q85" s="41">
        <v>60</v>
      </c>
      <c r="R85" s="41">
        <v>64</v>
      </c>
      <c r="S85" s="41">
        <v>68</v>
      </c>
      <c r="T85" s="41">
        <v>72</v>
      </c>
      <c r="U85" s="41">
        <v>76</v>
      </c>
      <c r="V85" s="41">
        <v>80</v>
      </c>
      <c r="W85" s="41">
        <v>84</v>
      </c>
      <c r="X85" s="41">
        <v>88</v>
      </c>
      <c r="Y85" s="41">
        <v>92</v>
      </c>
      <c r="Z85" s="41">
        <v>96</v>
      </c>
    </row>
    <row r="86" spans="1:26" ht="15.75" thickBot="1" x14ac:dyDescent="0.3">
      <c r="C86" s="41" t="s">
        <v>26</v>
      </c>
      <c r="D86" s="41" t="s">
        <v>27</v>
      </c>
      <c r="E86" s="41" t="s">
        <v>28</v>
      </c>
      <c r="F86" s="41" t="s">
        <v>29</v>
      </c>
      <c r="G86" s="41" t="s">
        <v>30</v>
      </c>
      <c r="H86" s="41" t="s">
        <v>31</v>
      </c>
      <c r="I86" s="41" t="s">
        <v>32</v>
      </c>
      <c r="J86" s="41" t="s">
        <v>33</v>
      </c>
      <c r="K86" s="41" t="s">
        <v>34</v>
      </c>
      <c r="L86" s="41" t="s">
        <v>35</v>
      </c>
      <c r="M86" s="41" t="s">
        <v>9</v>
      </c>
      <c r="N86" s="41" t="s">
        <v>36</v>
      </c>
      <c r="O86" s="41" t="s">
        <v>37</v>
      </c>
      <c r="P86" s="41" t="s">
        <v>38</v>
      </c>
      <c r="Q86" s="41" t="s">
        <v>39</v>
      </c>
      <c r="R86" s="41" t="s">
        <v>40</v>
      </c>
      <c r="S86" s="41" t="s">
        <v>41</v>
      </c>
      <c r="T86" s="41" t="s">
        <v>42</v>
      </c>
      <c r="U86" s="41" t="s">
        <v>43</v>
      </c>
      <c r="V86" s="41" t="s">
        <v>44</v>
      </c>
      <c r="W86" s="41" t="s">
        <v>45</v>
      </c>
      <c r="X86" s="41" t="s">
        <v>46</v>
      </c>
      <c r="Y86" s="41" t="s">
        <v>47</v>
      </c>
      <c r="Z86" s="41" t="s">
        <v>48</v>
      </c>
    </row>
    <row r="87" spans="1:26" ht="15.75" thickBot="1" x14ac:dyDescent="0.3">
      <c r="A87" s="41">
        <v>1</v>
      </c>
      <c r="B87" s="25" t="s">
        <v>10</v>
      </c>
      <c r="C87" s="20" t="s">
        <v>49</v>
      </c>
      <c r="D87" s="20" t="s">
        <v>138</v>
      </c>
      <c r="E87" s="20" t="s">
        <v>343</v>
      </c>
      <c r="F87" s="20" t="s">
        <v>155</v>
      </c>
      <c r="G87" s="20" t="s">
        <v>52</v>
      </c>
      <c r="H87" s="21" t="s">
        <v>156</v>
      </c>
      <c r="I87" s="20" t="s">
        <v>11</v>
      </c>
      <c r="J87" s="22" t="s">
        <v>133</v>
      </c>
      <c r="K87" s="20" t="s">
        <v>11</v>
      </c>
      <c r="L87" s="22" t="s">
        <v>21</v>
      </c>
      <c r="M87" s="20" t="s">
        <v>15</v>
      </c>
      <c r="N87" s="43" t="s">
        <v>57</v>
      </c>
      <c r="O87" s="43" t="s">
        <v>157</v>
      </c>
      <c r="P87" s="43" t="s">
        <v>150</v>
      </c>
      <c r="Q87" s="43" t="s">
        <v>84</v>
      </c>
      <c r="R87" s="43" t="s">
        <v>61</v>
      </c>
      <c r="S87" s="43" t="s">
        <v>62</v>
      </c>
      <c r="T87" s="43" t="s">
        <v>63</v>
      </c>
      <c r="U87" s="23">
        <f>-10*10*10*5*5*10</f>
        <v>-250000</v>
      </c>
      <c r="V87" s="20" t="s">
        <v>158</v>
      </c>
      <c r="W87" s="22" t="s">
        <v>12</v>
      </c>
      <c r="X87" s="23" t="s">
        <v>65</v>
      </c>
      <c r="Y87" s="20" t="s">
        <v>66</v>
      </c>
      <c r="Z87" s="44" t="s">
        <v>348</v>
      </c>
    </row>
    <row r="88" spans="1:26" ht="15.75" thickBot="1" x14ac:dyDescent="0.3">
      <c r="A88" s="41">
        <v>2</v>
      </c>
      <c r="B88" s="25" t="s">
        <v>13</v>
      </c>
      <c r="C88" s="20" t="s">
        <v>49</v>
      </c>
      <c r="D88" s="20" t="s">
        <v>138</v>
      </c>
      <c r="E88" s="20" t="s">
        <v>343</v>
      </c>
      <c r="F88" s="20" t="s">
        <v>159</v>
      </c>
      <c r="G88" s="20" t="s">
        <v>52</v>
      </c>
      <c r="H88" s="21" t="s">
        <v>156</v>
      </c>
      <c r="I88" s="20" t="s">
        <v>11</v>
      </c>
      <c r="J88" s="22" t="s">
        <v>133</v>
      </c>
      <c r="K88" s="20" t="s">
        <v>11</v>
      </c>
      <c r="L88" s="22" t="s">
        <v>21</v>
      </c>
      <c r="M88" s="20" t="s">
        <v>15</v>
      </c>
      <c r="N88" s="43" t="s">
        <v>57</v>
      </c>
      <c r="O88" s="43" t="s">
        <v>157</v>
      </c>
      <c r="P88" s="43" t="s">
        <v>59</v>
      </c>
      <c r="Q88" s="43" t="s">
        <v>84</v>
      </c>
      <c r="R88" s="43" t="s">
        <v>61</v>
      </c>
      <c r="S88" s="43" t="s">
        <v>62</v>
      </c>
      <c r="T88" s="43" t="s">
        <v>63</v>
      </c>
      <c r="U88" s="23">
        <f>-10*5*10*5*5*10</f>
        <v>-125000</v>
      </c>
      <c r="V88" s="20" t="s">
        <v>158</v>
      </c>
      <c r="W88" s="22" t="s">
        <v>12</v>
      </c>
      <c r="X88" s="23" t="s">
        <v>65</v>
      </c>
      <c r="Y88" s="20" t="s">
        <v>66</v>
      </c>
      <c r="Z88" s="44" t="s">
        <v>348</v>
      </c>
    </row>
    <row r="89" spans="1:26" ht="15.75" thickBot="1" x14ac:dyDescent="0.3">
      <c r="A89" s="41">
        <v>3</v>
      </c>
      <c r="B89" s="25" t="s">
        <v>14</v>
      </c>
      <c r="C89" s="20" t="s">
        <v>49</v>
      </c>
      <c r="D89" s="20" t="s">
        <v>138</v>
      </c>
      <c r="E89" s="20" t="s">
        <v>343</v>
      </c>
      <c r="F89" s="20" t="s">
        <v>160</v>
      </c>
      <c r="G89" s="20" t="s">
        <v>52</v>
      </c>
      <c r="H89" s="21" t="s">
        <v>156</v>
      </c>
      <c r="I89" s="20" t="s">
        <v>11</v>
      </c>
      <c r="J89" s="22" t="s">
        <v>133</v>
      </c>
      <c r="K89" s="20" t="s">
        <v>11</v>
      </c>
      <c r="L89" s="22" t="s">
        <v>21</v>
      </c>
      <c r="M89" s="20" t="s">
        <v>15</v>
      </c>
      <c r="N89" s="43" t="s">
        <v>57</v>
      </c>
      <c r="O89" s="43" t="s">
        <v>157</v>
      </c>
      <c r="P89" s="43" t="s">
        <v>59</v>
      </c>
      <c r="Q89" s="43" t="s">
        <v>84</v>
      </c>
      <c r="R89" s="43" t="s">
        <v>61</v>
      </c>
      <c r="S89" s="43" t="s">
        <v>62</v>
      </c>
      <c r="T89" s="43" t="s">
        <v>63</v>
      </c>
      <c r="U89" s="23">
        <f>-10*5*10*5*5*10</f>
        <v>-125000</v>
      </c>
      <c r="V89" s="20" t="s">
        <v>158</v>
      </c>
      <c r="W89" s="22" t="s">
        <v>12</v>
      </c>
      <c r="X89" s="23" t="s">
        <v>65</v>
      </c>
      <c r="Y89" s="20" t="s">
        <v>66</v>
      </c>
      <c r="Z89" s="44" t="s">
        <v>348</v>
      </c>
    </row>
    <row r="90" spans="1:26" ht="15.75" thickBot="1" x14ac:dyDescent="0.3">
      <c r="A90" s="41">
        <v>4</v>
      </c>
      <c r="B90" s="25" t="s">
        <v>16</v>
      </c>
      <c r="C90" s="20" t="s">
        <v>49</v>
      </c>
      <c r="D90" s="20" t="s">
        <v>50</v>
      </c>
      <c r="E90" s="20" t="s">
        <v>343</v>
      </c>
      <c r="F90" s="20" t="s">
        <v>161</v>
      </c>
      <c r="G90" s="20" t="s">
        <v>52</v>
      </c>
      <c r="H90" s="21" t="s">
        <v>156</v>
      </c>
      <c r="I90" s="20" t="s">
        <v>11</v>
      </c>
      <c r="J90" s="22" t="s">
        <v>133</v>
      </c>
      <c r="K90" s="20" t="s">
        <v>11</v>
      </c>
      <c r="L90" s="22" t="s">
        <v>21</v>
      </c>
      <c r="M90" s="20" t="s">
        <v>15</v>
      </c>
      <c r="N90" s="43" t="s">
        <v>57</v>
      </c>
      <c r="O90" s="43" t="s">
        <v>157</v>
      </c>
      <c r="P90" s="43" t="s">
        <v>150</v>
      </c>
      <c r="Q90" s="43" t="s">
        <v>84</v>
      </c>
      <c r="R90" s="43" t="s">
        <v>61</v>
      </c>
      <c r="S90" s="43" t="s">
        <v>62</v>
      </c>
      <c r="T90" s="43" t="s">
        <v>63</v>
      </c>
      <c r="U90" s="23">
        <f>-10*10*10*5*5*10</f>
        <v>-250000</v>
      </c>
      <c r="V90" s="20" t="s">
        <v>158</v>
      </c>
      <c r="W90" s="22" t="s">
        <v>12</v>
      </c>
      <c r="X90" s="23" t="s">
        <v>65</v>
      </c>
      <c r="Y90" s="20" t="s">
        <v>66</v>
      </c>
      <c r="Z90" s="44" t="s">
        <v>349</v>
      </c>
    </row>
    <row r="91" spans="1:26" ht="15.75" thickBot="1" x14ac:dyDescent="0.3">
      <c r="A91" s="41">
        <v>5</v>
      </c>
      <c r="B91" s="25" t="s">
        <v>19</v>
      </c>
      <c r="C91" s="20" t="s">
        <v>49</v>
      </c>
      <c r="D91" s="20" t="s">
        <v>162</v>
      </c>
      <c r="E91" s="20" t="s">
        <v>343</v>
      </c>
      <c r="F91" s="20" t="s">
        <v>163</v>
      </c>
      <c r="G91" s="20" t="s">
        <v>52</v>
      </c>
      <c r="H91" s="21" t="s">
        <v>156</v>
      </c>
      <c r="I91" s="20" t="s">
        <v>11</v>
      </c>
      <c r="J91" s="22" t="s">
        <v>133</v>
      </c>
      <c r="K91" s="20" t="s">
        <v>11</v>
      </c>
      <c r="L91" s="22" t="s">
        <v>21</v>
      </c>
      <c r="M91" s="20" t="s">
        <v>15</v>
      </c>
      <c r="N91" s="43" t="s">
        <v>57</v>
      </c>
      <c r="O91" s="43" t="s">
        <v>157</v>
      </c>
      <c r="P91" s="43" t="s">
        <v>59</v>
      </c>
      <c r="Q91" s="43" t="s">
        <v>84</v>
      </c>
      <c r="R91" s="43" t="s">
        <v>61</v>
      </c>
      <c r="S91" s="43" t="s">
        <v>62</v>
      </c>
      <c r="T91" s="43" t="s">
        <v>63</v>
      </c>
      <c r="U91" s="23">
        <f>-10*5*10*5*5*10</f>
        <v>-125000</v>
      </c>
      <c r="V91" s="20" t="s">
        <v>158</v>
      </c>
      <c r="W91" s="22" t="s">
        <v>12</v>
      </c>
      <c r="X91" s="23" t="s">
        <v>65</v>
      </c>
      <c r="Y91" s="20" t="s">
        <v>66</v>
      </c>
      <c r="Z91" s="44" t="s">
        <v>348</v>
      </c>
    </row>
    <row r="92" spans="1:26" ht="15.75" thickBot="1" x14ac:dyDescent="0.3">
      <c r="A92" s="41">
        <v>6</v>
      </c>
      <c r="B92" s="25" t="s">
        <v>20</v>
      </c>
      <c r="C92" s="20" t="s">
        <v>49</v>
      </c>
      <c r="D92" s="20" t="s">
        <v>162</v>
      </c>
      <c r="E92" s="20" t="s">
        <v>337</v>
      </c>
      <c r="F92" s="20" t="s">
        <v>164</v>
      </c>
      <c r="G92" s="20" t="s">
        <v>52</v>
      </c>
      <c r="H92" s="21" t="s">
        <v>156</v>
      </c>
      <c r="I92" s="20" t="s">
        <v>11</v>
      </c>
      <c r="J92" s="22" t="s">
        <v>133</v>
      </c>
      <c r="K92" s="20" t="s">
        <v>11</v>
      </c>
      <c r="L92" s="22" t="s">
        <v>21</v>
      </c>
      <c r="M92" s="20" t="s">
        <v>15</v>
      </c>
      <c r="N92" s="43" t="s">
        <v>57</v>
      </c>
      <c r="O92" s="43" t="s">
        <v>94</v>
      </c>
      <c r="P92" s="43" t="s">
        <v>59</v>
      </c>
      <c r="Q92" s="43" t="s">
        <v>119</v>
      </c>
      <c r="R92" s="43" t="s">
        <v>61</v>
      </c>
      <c r="S92" s="43" t="s">
        <v>75</v>
      </c>
      <c r="T92" s="43" t="s">
        <v>63</v>
      </c>
      <c r="U92" s="23">
        <f>-1*5*1*5*1*10</f>
        <v>-250</v>
      </c>
      <c r="V92" s="20" t="s">
        <v>158</v>
      </c>
      <c r="W92" s="22" t="s">
        <v>12</v>
      </c>
      <c r="X92" s="23" t="s">
        <v>77</v>
      </c>
      <c r="Y92" s="20" t="s">
        <v>66</v>
      </c>
      <c r="Z92" s="44" t="s">
        <v>344</v>
      </c>
    </row>
    <row r="94" spans="1:26" x14ac:dyDescent="0.25">
      <c r="A94" s="41" t="s">
        <v>165</v>
      </c>
      <c r="B94" s="160" t="s">
        <v>166</v>
      </c>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row>
    <row r="95" spans="1:26" x14ac:dyDescent="0.25">
      <c r="C95" s="41">
        <v>4</v>
      </c>
      <c r="D95" s="41">
        <v>8</v>
      </c>
      <c r="E95" s="41">
        <v>12</v>
      </c>
      <c r="F95" s="41">
        <v>16</v>
      </c>
      <c r="G95" s="41">
        <v>20</v>
      </c>
      <c r="H95" s="41">
        <v>24</v>
      </c>
      <c r="I95" s="41">
        <v>28</v>
      </c>
      <c r="J95" s="41">
        <v>32</v>
      </c>
      <c r="K95" s="41">
        <v>36</v>
      </c>
      <c r="L95" s="41">
        <v>40</v>
      </c>
      <c r="M95" s="41">
        <v>44</v>
      </c>
      <c r="N95" s="41">
        <v>48</v>
      </c>
      <c r="O95" s="41">
        <v>52</v>
      </c>
      <c r="P95" s="41">
        <v>56</v>
      </c>
      <c r="Q95" s="41">
        <v>60</v>
      </c>
      <c r="R95" s="41">
        <v>64</v>
      </c>
      <c r="S95" s="41">
        <v>68</v>
      </c>
      <c r="T95" s="41">
        <v>72</v>
      </c>
      <c r="U95" s="41">
        <v>76</v>
      </c>
      <c r="V95" s="41">
        <v>80</v>
      </c>
      <c r="W95" s="41">
        <v>84</v>
      </c>
      <c r="X95" s="41">
        <v>88</v>
      </c>
      <c r="Y95" s="41">
        <v>92</v>
      </c>
      <c r="Z95" s="41">
        <v>96</v>
      </c>
    </row>
    <row r="96" spans="1:26" ht="15.75" thickBot="1" x14ac:dyDescent="0.3">
      <c r="C96" s="41" t="s">
        <v>26</v>
      </c>
      <c r="D96" s="41" t="s">
        <v>27</v>
      </c>
      <c r="E96" s="41" t="s">
        <v>28</v>
      </c>
      <c r="F96" s="41" t="s">
        <v>29</v>
      </c>
      <c r="G96" s="41" t="s">
        <v>30</v>
      </c>
      <c r="H96" s="41" t="s">
        <v>31</v>
      </c>
      <c r="I96" s="41" t="s">
        <v>32</v>
      </c>
      <c r="J96" s="41" t="s">
        <v>33</v>
      </c>
      <c r="K96" s="41" t="s">
        <v>34</v>
      </c>
      <c r="L96" s="41" t="s">
        <v>35</v>
      </c>
      <c r="M96" s="41" t="s">
        <v>9</v>
      </c>
      <c r="N96" s="41" t="s">
        <v>36</v>
      </c>
      <c r="O96" s="41" t="s">
        <v>37</v>
      </c>
      <c r="P96" s="41" t="s">
        <v>38</v>
      </c>
      <c r="Q96" s="41" t="s">
        <v>39</v>
      </c>
      <c r="R96" s="41" t="s">
        <v>40</v>
      </c>
      <c r="S96" s="41" t="s">
        <v>41</v>
      </c>
      <c r="T96" s="41" t="s">
        <v>42</v>
      </c>
      <c r="U96" s="41" t="s">
        <v>43</v>
      </c>
      <c r="V96" s="41" t="s">
        <v>44</v>
      </c>
      <c r="W96" s="41" t="s">
        <v>45</v>
      </c>
      <c r="X96" s="41" t="s">
        <v>46</v>
      </c>
      <c r="Y96" s="41" t="s">
        <v>47</v>
      </c>
      <c r="Z96" s="41" t="s">
        <v>48</v>
      </c>
    </row>
    <row r="97" spans="1:26" ht="15.75" thickBot="1" x14ac:dyDescent="0.3">
      <c r="A97" s="41">
        <v>1</v>
      </c>
      <c r="B97" s="25" t="s">
        <v>10</v>
      </c>
      <c r="C97" s="20" t="s">
        <v>49</v>
      </c>
      <c r="D97" s="20" t="s">
        <v>50</v>
      </c>
      <c r="E97" s="20" t="s">
        <v>345</v>
      </c>
      <c r="F97" s="20" t="s">
        <v>167</v>
      </c>
      <c r="G97" s="20" t="s">
        <v>52</v>
      </c>
      <c r="H97" s="21" t="s">
        <v>168</v>
      </c>
      <c r="I97" s="20" t="s">
        <v>11</v>
      </c>
      <c r="J97" s="22" t="s">
        <v>133</v>
      </c>
      <c r="K97" s="20" t="s">
        <v>11</v>
      </c>
      <c r="L97" s="22" t="s">
        <v>21</v>
      </c>
      <c r="M97" s="20" t="s">
        <v>11</v>
      </c>
      <c r="N97" s="43" t="s">
        <v>57</v>
      </c>
      <c r="O97" s="43" t="s">
        <v>157</v>
      </c>
      <c r="P97" s="43" t="s">
        <v>150</v>
      </c>
      <c r="Q97" s="43" t="s">
        <v>60</v>
      </c>
      <c r="R97" s="43" t="s">
        <v>61</v>
      </c>
      <c r="S97" s="43" t="s">
        <v>62</v>
      </c>
      <c r="T97" s="43" t="s">
        <v>63</v>
      </c>
      <c r="U97" s="23">
        <f t="shared" ref="U97:U99" si="0">-10*5*10*5*5*10</f>
        <v>-125000</v>
      </c>
      <c r="V97" s="20" t="s">
        <v>169</v>
      </c>
      <c r="W97" s="22" t="s">
        <v>12</v>
      </c>
      <c r="X97" s="23" t="s">
        <v>65</v>
      </c>
      <c r="Y97" s="20" t="s">
        <v>66</v>
      </c>
      <c r="Z97" s="44" t="s">
        <v>170</v>
      </c>
    </row>
    <row r="98" spans="1:26" ht="15.75" thickBot="1" x14ac:dyDescent="0.3">
      <c r="A98" s="41">
        <v>2</v>
      </c>
      <c r="B98" s="25" t="s">
        <v>13</v>
      </c>
      <c r="C98" s="20" t="s">
        <v>49</v>
      </c>
      <c r="D98" s="20" t="s">
        <v>50</v>
      </c>
      <c r="E98" s="20" t="s">
        <v>340</v>
      </c>
      <c r="F98" s="20" t="s">
        <v>171</v>
      </c>
      <c r="G98" s="20" t="s">
        <v>52</v>
      </c>
      <c r="H98" s="21" t="s">
        <v>168</v>
      </c>
      <c r="I98" s="20" t="s">
        <v>11</v>
      </c>
      <c r="J98" s="22" t="s">
        <v>133</v>
      </c>
      <c r="K98" s="20" t="s">
        <v>11</v>
      </c>
      <c r="L98" s="22" t="s">
        <v>21</v>
      </c>
      <c r="M98" s="20" t="s">
        <v>11</v>
      </c>
      <c r="N98" s="43" t="s">
        <v>57</v>
      </c>
      <c r="O98" s="43" t="s">
        <v>157</v>
      </c>
      <c r="P98" s="43" t="s">
        <v>150</v>
      </c>
      <c r="Q98" s="43" t="s">
        <v>60</v>
      </c>
      <c r="R98" s="43" t="s">
        <v>61</v>
      </c>
      <c r="S98" s="43" t="s">
        <v>62</v>
      </c>
      <c r="T98" s="43" t="s">
        <v>63</v>
      </c>
      <c r="U98" s="23">
        <f t="shared" si="0"/>
        <v>-125000</v>
      </c>
      <c r="V98" s="20" t="s">
        <v>169</v>
      </c>
      <c r="W98" s="22" t="s">
        <v>12</v>
      </c>
      <c r="X98" s="23" t="s">
        <v>65</v>
      </c>
      <c r="Y98" s="20" t="s">
        <v>66</v>
      </c>
      <c r="Z98" s="44" t="s">
        <v>172</v>
      </c>
    </row>
    <row r="99" spans="1:26" ht="15.75" thickBot="1" x14ac:dyDescent="0.3">
      <c r="A99" s="41">
        <v>3</v>
      </c>
      <c r="B99" s="25" t="s">
        <v>14</v>
      </c>
      <c r="C99" s="20" t="s">
        <v>49</v>
      </c>
      <c r="D99" s="20" t="s">
        <v>50</v>
      </c>
      <c r="E99" s="20" t="s">
        <v>345</v>
      </c>
      <c r="F99" s="20" t="s">
        <v>173</v>
      </c>
      <c r="G99" s="20" t="s">
        <v>52</v>
      </c>
      <c r="H99" s="21" t="s">
        <v>168</v>
      </c>
      <c r="I99" s="20" t="s">
        <v>11</v>
      </c>
      <c r="J99" s="22" t="s">
        <v>133</v>
      </c>
      <c r="K99" s="20" t="s">
        <v>11</v>
      </c>
      <c r="L99" s="22" t="s">
        <v>21</v>
      </c>
      <c r="M99" s="20" t="s">
        <v>11</v>
      </c>
      <c r="N99" s="43" t="s">
        <v>57</v>
      </c>
      <c r="O99" s="43" t="s">
        <v>157</v>
      </c>
      <c r="P99" s="43" t="s">
        <v>150</v>
      </c>
      <c r="Q99" s="43" t="s">
        <v>60</v>
      </c>
      <c r="R99" s="43" t="s">
        <v>61</v>
      </c>
      <c r="S99" s="43" t="s">
        <v>62</v>
      </c>
      <c r="T99" s="43" t="s">
        <v>63</v>
      </c>
      <c r="U99" s="23">
        <f t="shared" si="0"/>
        <v>-125000</v>
      </c>
      <c r="V99" s="20" t="s">
        <v>169</v>
      </c>
      <c r="W99" s="22" t="s">
        <v>12</v>
      </c>
      <c r="X99" s="23" t="s">
        <v>65</v>
      </c>
      <c r="Y99" s="20" t="s">
        <v>66</v>
      </c>
      <c r="Z99" s="44" t="s">
        <v>172</v>
      </c>
    </row>
    <row r="101" spans="1:26" x14ac:dyDescent="0.25">
      <c r="A101" s="41" t="s">
        <v>174</v>
      </c>
      <c r="B101" s="160" t="s">
        <v>175</v>
      </c>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x14ac:dyDescent="0.25">
      <c r="C102" s="41">
        <v>4</v>
      </c>
      <c r="D102" s="41">
        <v>8</v>
      </c>
      <c r="E102" s="41">
        <v>12</v>
      </c>
      <c r="F102" s="41">
        <v>16</v>
      </c>
      <c r="G102" s="41">
        <v>20</v>
      </c>
      <c r="H102" s="41">
        <v>24</v>
      </c>
      <c r="I102" s="41">
        <v>28</v>
      </c>
      <c r="J102" s="41">
        <v>32</v>
      </c>
      <c r="K102" s="41">
        <v>36</v>
      </c>
      <c r="L102" s="41">
        <v>40</v>
      </c>
      <c r="M102" s="41">
        <v>44</v>
      </c>
      <c r="N102" s="41">
        <v>48</v>
      </c>
      <c r="O102" s="41">
        <v>52</v>
      </c>
      <c r="P102" s="41">
        <v>56</v>
      </c>
      <c r="Q102" s="41">
        <v>60</v>
      </c>
      <c r="R102" s="41">
        <v>64</v>
      </c>
      <c r="S102" s="41">
        <v>68</v>
      </c>
      <c r="T102" s="41">
        <v>72</v>
      </c>
      <c r="U102" s="41">
        <v>76</v>
      </c>
      <c r="V102" s="41">
        <v>80</v>
      </c>
      <c r="W102" s="41">
        <v>84</v>
      </c>
      <c r="X102" s="41">
        <v>88</v>
      </c>
      <c r="Y102" s="41">
        <v>92</v>
      </c>
      <c r="Z102" s="41">
        <v>96</v>
      </c>
    </row>
    <row r="103" spans="1:26" ht="15.75" thickBot="1" x14ac:dyDescent="0.3">
      <c r="C103" s="41" t="s">
        <v>26</v>
      </c>
      <c r="D103" s="41" t="s">
        <v>27</v>
      </c>
      <c r="E103" s="41" t="s">
        <v>28</v>
      </c>
      <c r="F103" s="41" t="s">
        <v>29</v>
      </c>
      <c r="G103" s="41" t="s">
        <v>30</v>
      </c>
      <c r="H103" s="41" t="s">
        <v>31</v>
      </c>
      <c r="I103" s="41" t="s">
        <v>32</v>
      </c>
      <c r="J103" s="41" t="s">
        <v>33</v>
      </c>
      <c r="K103" s="41" t="s">
        <v>34</v>
      </c>
      <c r="L103" s="41" t="s">
        <v>35</v>
      </c>
      <c r="M103" s="41" t="s">
        <v>9</v>
      </c>
      <c r="N103" s="41" t="s">
        <v>36</v>
      </c>
      <c r="O103" s="41" t="s">
        <v>37</v>
      </c>
      <c r="P103" s="41" t="s">
        <v>38</v>
      </c>
      <c r="Q103" s="41" t="s">
        <v>39</v>
      </c>
      <c r="R103" s="41" t="s">
        <v>40</v>
      </c>
      <c r="S103" s="41" t="s">
        <v>41</v>
      </c>
      <c r="T103" s="41" t="s">
        <v>42</v>
      </c>
      <c r="U103" s="41" t="s">
        <v>43</v>
      </c>
      <c r="V103" s="41" t="s">
        <v>44</v>
      </c>
      <c r="W103" s="41" t="s">
        <v>45</v>
      </c>
      <c r="X103" s="41" t="s">
        <v>46</v>
      </c>
      <c r="Y103" s="41" t="s">
        <v>47</v>
      </c>
      <c r="Z103" s="41" t="s">
        <v>48</v>
      </c>
    </row>
    <row r="104" spans="1:26" ht="15.75" thickBot="1" x14ac:dyDescent="0.3">
      <c r="A104" s="41">
        <v>1</v>
      </c>
      <c r="B104" s="25" t="s">
        <v>10</v>
      </c>
      <c r="C104" s="20" t="s">
        <v>49</v>
      </c>
      <c r="D104" s="20" t="s">
        <v>138</v>
      </c>
      <c r="E104" s="20" t="s">
        <v>345</v>
      </c>
      <c r="F104" s="20" t="s">
        <v>176</v>
      </c>
      <c r="G104" s="20" t="s">
        <v>52</v>
      </c>
      <c r="H104" s="21" t="s">
        <v>177</v>
      </c>
      <c r="I104" s="20" t="s">
        <v>11</v>
      </c>
      <c r="J104" s="22" t="s">
        <v>178</v>
      </c>
      <c r="K104" s="20" t="s">
        <v>11</v>
      </c>
      <c r="L104" s="22" t="s">
        <v>21</v>
      </c>
      <c r="M104" s="20" t="s">
        <v>11</v>
      </c>
      <c r="N104" s="43" t="s">
        <v>57</v>
      </c>
      <c r="O104" s="43" t="s">
        <v>157</v>
      </c>
      <c r="P104" s="43" t="s">
        <v>150</v>
      </c>
      <c r="Q104" s="43" t="s">
        <v>84</v>
      </c>
      <c r="R104" s="43" t="s">
        <v>328</v>
      </c>
      <c r="S104" s="43" t="s">
        <v>62</v>
      </c>
      <c r="T104" s="43" t="s">
        <v>63</v>
      </c>
      <c r="U104" s="23">
        <f>-10*10*10*5*5*10</f>
        <v>-250000</v>
      </c>
      <c r="V104" s="20" t="s">
        <v>179</v>
      </c>
      <c r="W104" s="22" t="s">
        <v>12</v>
      </c>
      <c r="X104" s="23" t="s">
        <v>65</v>
      </c>
      <c r="Y104" s="20" t="s">
        <v>66</v>
      </c>
      <c r="Z104" s="44" t="s">
        <v>329</v>
      </c>
    </row>
    <row r="105" spans="1:26" ht="15.75" thickBot="1" x14ac:dyDescent="0.3">
      <c r="A105" s="41">
        <v>2</v>
      </c>
      <c r="B105" s="25" t="s">
        <v>13</v>
      </c>
      <c r="C105" s="20" t="s">
        <v>49</v>
      </c>
      <c r="D105" s="20" t="s">
        <v>138</v>
      </c>
      <c r="E105" s="20" t="s">
        <v>343</v>
      </c>
      <c r="F105" s="20" t="s">
        <v>159</v>
      </c>
      <c r="G105" s="20" t="s">
        <v>52</v>
      </c>
      <c r="H105" s="21" t="s">
        <v>177</v>
      </c>
      <c r="I105" s="20"/>
      <c r="J105" s="22" t="s">
        <v>350</v>
      </c>
      <c r="K105" s="20"/>
      <c r="L105" s="22" t="s">
        <v>21</v>
      </c>
      <c r="M105" s="20" t="s">
        <v>11</v>
      </c>
      <c r="N105" s="43" t="s">
        <v>57</v>
      </c>
      <c r="O105" s="43" t="s">
        <v>157</v>
      </c>
      <c r="P105" s="43" t="s">
        <v>150</v>
      </c>
      <c r="Q105" s="43" t="s">
        <v>84</v>
      </c>
      <c r="R105" s="43" t="s">
        <v>328</v>
      </c>
      <c r="S105" s="43" t="s">
        <v>62</v>
      </c>
      <c r="T105" s="43" t="s">
        <v>63</v>
      </c>
      <c r="U105" s="23">
        <f>-10*10*10*5*5*10</f>
        <v>-250000</v>
      </c>
      <c r="V105" s="20" t="s">
        <v>179</v>
      </c>
      <c r="W105" s="22" t="s">
        <v>12</v>
      </c>
      <c r="X105" s="23" t="s">
        <v>65</v>
      </c>
      <c r="Y105" s="20" t="s">
        <v>66</v>
      </c>
      <c r="Z105" s="44" t="s">
        <v>329</v>
      </c>
    </row>
    <row r="106" spans="1:26" ht="15.75" thickBot="1" x14ac:dyDescent="0.3">
      <c r="A106" s="41">
        <v>3</v>
      </c>
      <c r="B106" s="25" t="s">
        <v>14</v>
      </c>
      <c r="C106" s="20" t="s">
        <v>49</v>
      </c>
      <c r="D106" s="20" t="s">
        <v>138</v>
      </c>
      <c r="E106" s="20" t="s">
        <v>343</v>
      </c>
      <c r="F106" s="20" t="s">
        <v>160</v>
      </c>
      <c r="G106" s="20" t="s">
        <v>52</v>
      </c>
      <c r="H106" s="21" t="s">
        <v>177</v>
      </c>
      <c r="I106" s="20"/>
      <c r="J106" s="22" t="s">
        <v>351</v>
      </c>
      <c r="K106" s="20"/>
      <c r="L106" s="22" t="s">
        <v>21</v>
      </c>
      <c r="M106" s="20" t="s">
        <v>11</v>
      </c>
      <c r="N106" s="43" t="s">
        <v>57</v>
      </c>
      <c r="O106" s="43" t="s">
        <v>157</v>
      </c>
      <c r="P106" s="43" t="s">
        <v>150</v>
      </c>
      <c r="Q106" s="43" t="s">
        <v>84</v>
      </c>
      <c r="R106" s="43" t="s">
        <v>328</v>
      </c>
      <c r="S106" s="43" t="s">
        <v>62</v>
      </c>
      <c r="T106" s="43" t="s">
        <v>63</v>
      </c>
      <c r="U106" s="23">
        <f>-10*10*10*5*5*10</f>
        <v>-250000</v>
      </c>
      <c r="V106" s="20" t="s">
        <v>179</v>
      </c>
      <c r="W106" s="22" t="s">
        <v>12</v>
      </c>
      <c r="X106" s="23" t="s">
        <v>65</v>
      </c>
      <c r="Y106" s="20" t="s">
        <v>66</v>
      </c>
      <c r="Z106" s="44" t="s">
        <v>329</v>
      </c>
    </row>
    <row r="107" spans="1:26" ht="15.75" thickBot="1" x14ac:dyDescent="0.3">
      <c r="A107" s="41">
        <v>4</v>
      </c>
      <c r="B107" s="25" t="s">
        <v>16</v>
      </c>
      <c r="C107" s="20" t="s">
        <v>49</v>
      </c>
      <c r="D107" s="20" t="s">
        <v>50</v>
      </c>
      <c r="E107" s="20" t="s">
        <v>343</v>
      </c>
      <c r="F107" s="20" t="s">
        <v>161</v>
      </c>
      <c r="G107" s="20" t="s">
        <v>52</v>
      </c>
      <c r="H107" s="21" t="s">
        <v>177</v>
      </c>
      <c r="I107" s="20"/>
      <c r="J107" s="22" t="s">
        <v>352</v>
      </c>
      <c r="K107" s="20"/>
      <c r="L107" s="22" t="s">
        <v>21</v>
      </c>
      <c r="M107" s="20" t="s">
        <v>11</v>
      </c>
      <c r="N107" s="43" t="s">
        <v>57</v>
      </c>
      <c r="O107" s="43" t="s">
        <v>157</v>
      </c>
      <c r="P107" s="43" t="s">
        <v>150</v>
      </c>
      <c r="Q107" s="43" t="s">
        <v>84</v>
      </c>
      <c r="R107" s="43" t="s">
        <v>328</v>
      </c>
      <c r="S107" s="43" t="s">
        <v>62</v>
      </c>
      <c r="T107" s="43" t="s">
        <v>63</v>
      </c>
      <c r="U107" s="23">
        <f>-10*10*10*5*5*10</f>
        <v>-250000</v>
      </c>
      <c r="V107" s="20" t="s">
        <v>179</v>
      </c>
      <c r="W107" s="22" t="s">
        <v>12</v>
      </c>
      <c r="X107" s="23" t="s">
        <v>65</v>
      </c>
      <c r="Y107" s="20" t="s">
        <v>66</v>
      </c>
      <c r="Z107" s="44" t="s">
        <v>329</v>
      </c>
    </row>
    <row r="108" spans="1:26" ht="15.75" thickBot="1" x14ac:dyDescent="0.3">
      <c r="A108" s="41">
        <v>5</v>
      </c>
      <c r="B108" s="25" t="s">
        <v>19</v>
      </c>
      <c r="C108" s="20" t="s">
        <v>49</v>
      </c>
      <c r="D108" s="20" t="s">
        <v>162</v>
      </c>
      <c r="E108" s="20" t="s">
        <v>343</v>
      </c>
      <c r="F108" s="20" t="s">
        <v>163</v>
      </c>
      <c r="G108" s="20" t="s">
        <v>52</v>
      </c>
      <c r="H108" s="21" t="s">
        <v>177</v>
      </c>
      <c r="I108" s="20"/>
      <c r="J108" s="22" t="s">
        <v>353</v>
      </c>
      <c r="K108" s="20"/>
      <c r="L108" s="22" t="s">
        <v>21</v>
      </c>
      <c r="M108" s="20" t="s">
        <v>11</v>
      </c>
      <c r="N108" s="43" t="s">
        <v>57</v>
      </c>
      <c r="O108" s="43" t="s">
        <v>157</v>
      </c>
      <c r="P108" s="43" t="s">
        <v>150</v>
      </c>
      <c r="Q108" s="43" t="s">
        <v>84</v>
      </c>
      <c r="R108" s="43" t="s">
        <v>328</v>
      </c>
      <c r="S108" s="43" t="s">
        <v>62</v>
      </c>
      <c r="T108" s="43" t="s">
        <v>63</v>
      </c>
      <c r="U108" s="23">
        <f>-10*10*10*5*5*10</f>
        <v>-250000</v>
      </c>
      <c r="V108" s="20" t="s">
        <v>179</v>
      </c>
      <c r="W108" s="22" t="s">
        <v>12</v>
      </c>
      <c r="X108" s="23" t="s">
        <v>65</v>
      </c>
      <c r="Y108" s="20" t="s">
        <v>66</v>
      </c>
      <c r="Z108" s="44" t="s">
        <v>329</v>
      </c>
    </row>
    <row r="110" spans="1:26" x14ac:dyDescent="0.25">
      <c r="A110" s="41" t="s">
        <v>180</v>
      </c>
      <c r="B110" s="160" t="s">
        <v>181</v>
      </c>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x14ac:dyDescent="0.25">
      <c r="C111" s="41">
        <v>4</v>
      </c>
      <c r="D111" s="41">
        <v>8</v>
      </c>
      <c r="E111" s="41">
        <v>12</v>
      </c>
      <c r="F111" s="41">
        <v>16</v>
      </c>
      <c r="G111" s="41">
        <v>20</v>
      </c>
      <c r="H111" s="41">
        <v>24</v>
      </c>
      <c r="I111" s="41">
        <v>28</v>
      </c>
      <c r="J111" s="41">
        <v>32</v>
      </c>
      <c r="K111" s="41">
        <v>36</v>
      </c>
      <c r="L111" s="41">
        <v>40</v>
      </c>
      <c r="M111" s="41">
        <v>44</v>
      </c>
      <c r="N111" s="41">
        <v>48</v>
      </c>
      <c r="O111" s="41">
        <v>52</v>
      </c>
      <c r="P111" s="41">
        <v>56</v>
      </c>
      <c r="Q111" s="41">
        <v>60</v>
      </c>
      <c r="R111" s="41">
        <v>64</v>
      </c>
      <c r="S111" s="41">
        <v>68</v>
      </c>
      <c r="T111" s="41">
        <v>72</v>
      </c>
      <c r="U111" s="41">
        <v>76</v>
      </c>
      <c r="V111" s="41">
        <v>80</v>
      </c>
      <c r="W111" s="41">
        <v>84</v>
      </c>
      <c r="X111" s="41">
        <v>88</v>
      </c>
      <c r="Y111" s="41">
        <v>92</v>
      </c>
      <c r="Z111" s="41">
        <v>96</v>
      </c>
    </row>
    <row r="112" spans="1:26" ht="15.75" thickBot="1" x14ac:dyDescent="0.3">
      <c r="C112" s="41" t="s">
        <v>26</v>
      </c>
      <c r="D112" s="41" t="s">
        <v>27</v>
      </c>
      <c r="E112" s="41" t="s">
        <v>28</v>
      </c>
      <c r="F112" s="41" t="s">
        <v>29</v>
      </c>
      <c r="G112" s="41" t="s">
        <v>30</v>
      </c>
      <c r="H112" s="41" t="s">
        <v>31</v>
      </c>
      <c r="I112" s="41" t="s">
        <v>32</v>
      </c>
      <c r="J112" s="41" t="s">
        <v>33</v>
      </c>
      <c r="K112" s="41" t="s">
        <v>34</v>
      </c>
      <c r="L112" s="41" t="s">
        <v>35</v>
      </c>
      <c r="M112" s="41" t="s">
        <v>9</v>
      </c>
      <c r="N112" s="41" t="s">
        <v>36</v>
      </c>
      <c r="O112" s="41" t="s">
        <v>37</v>
      </c>
      <c r="P112" s="41" t="s">
        <v>38</v>
      </c>
      <c r="Q112" s="41" t="s">
        <v>39</v>
      </c>
      <c r="R112" s="41" t="s">
        <v>40</v>
      </c>
      <c r="S112" s="41" t="s">
        <v>41</v>
      </c>
      <c r="T112" s="41" t="s">
        <v>42</v>
      </c>
      <c r="U112" s="41" t="s">
        <v>43</v>
      </c>
      <c r="V112" s="41" t="s">
        <v>44</v>
      </c>
      <c r="W112" s="41" t="s">
        <v>45</v>
      </c>
      <c r="X112" s="41" t="s">
        <v>46</v>
      </c>
      <c r="Y112" s="41" t="s">
        <v>47</v>
      </c>
      <c r="Z112" s="41" t="s">
        <v>48</v>
      </c>
    </row>
    <row r="113" spans="1:26" ht="15.75" thickBot="1" x14ac:dyDescent="0.3">
      <c r="A113" s="41">
        <v>1</v>
      </c>
      <c r="B113" s="25" t="s">
        <v>10</v>
      </c>
      <c r="C113" s="20" t="s">
        <v>117</v>
      </c>
      <c r="D113" s="20" t="s">
        <v>15</v>
      </c>
      <c r="E113" s="20" t="s">
        <v>15</v>
      </c>
      <c r="F113" s="20" t="s">
        <v>15</v>
      </c>
      <c r="G113" s="20" t="s">
        <v>52</v>
      </c>
      <c r="H113" s="21" t="s">
        <v>182</v>
      </c>
      <c r="I113" s="20" t="s">
        <v>11</v>
      </c>
      <c r="J113" s="22" t="s">
        <v>178</v>
      </c>
      <c r="K113" s="20" t="s">
        <v>11</v>
      </c>
      <c r="L113" s="22" t="s">
        <v>21</v>
      </c>
      <c r="M113" s="20" t="s">
        <v>11</v>
      </c>
      <c r="N113" s="43" t="s">
        <v>57</v>
      </c>
      <c r="O113" s="43" t="s">
        <v>94</v>
      </c>
      <c r="P113" s="43" t="s">
        <v>83</v>
      </c>
      <c r="Q113" s="43" t="s">
        <v>119</v>
      </c>
      <c r="R113" s="43" t="s">
        <v>108</v>
      </c>
      <c r="S113" s="43" t="s">
        <v>75</v>
      </c>
      <c r="T113" s="43" t="s">
        <v>120</v>
      </c>
      <c r="U113" s="23">
        <v>0</v>
      </c>
      <c r="V113" s="20" t="s">
        <v>15</v>
      </c>
      <c r="W113" s="22" t="s">
        <v>22</v>
      </c>
      <c r="X113" s="23" t="s">
        <v>15</v>
      </c>
      <c r="Y113" s="20" t="s">
        <v>202</v>
      </c>
      <c r="Z113" s="44" t="s">
        <v>15</v>
      </c>
    </row>
    <row r="115" spans="1:26" x14ac:dyDescent="0.25">
      <c r="A115" s="41" t="s">
        <v>183</v>
      </c>
      <c r="B115" s="160" t="s">
        <v>184</v>
      </c>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x14ac:dyDescent="0.25">
      <c r="C116" s="41">
        <v>4</v>
      </c>
      <c r="D116" s="41">
        <v>8</v>
      </c>
      <c r="E116" s="41">
        <v>12</v>
      </c>
      <c r="F116" s="41">
        <v>16</v>
      </c>
      <c r="G116" s="41">
        <v>20</v>
      </c>
      <c r="H116" s="41">
        <v>24</v>
      </c>
      <c r="I116" s="41">
        <v>28</v>
      </c>
      <c r="J116" s="41">
        <v>32</v>
      </c>
      <c r="K116" s="41">
        <v>36</v>
      </c>
      <c r="L116" s="41">
        <v>40</v>
      </c>
      <c r="M116" s="41">
        <v>44</v>
      </c>
      <c r="N116" s="41">
        <v>48</v>
      </c>
      <c r="O116" s="41">
        <v>52</v>
      </c>
      <c r="P116" s="41">
        <v>56</v>
      </c>
      <c r="Q116" s="41">
        <v>60</v>
      </c>
      <c r="R116" s="41">
        <v>64</v>
      </c>
      <c r="S116" s="41">
        <v>68</v>
      </c>
      <c r="T116" s="41">
        <v>72</v>
      </c>
      <c r="U116" s="41">
        <v>76</v>
      </c>
      <c r="V116" s="41">
        <v>80</v>
      </c>
      <c r="W116" s="41">
        <v>84</v>
      </c>
      <c r="X116" s="41">
        <v>88</v>
      </c>
      <c r="Y116" s="41">
        <v>92</v>
      </c>
      <c r="Z116" s="41">
        <v>96</v>
      </c>
    </row>
    <row r="117" spans="1:26" ht="15.75" thickBot="1" x14ac:dyDescent="0.3">
      <c r="C117" s="41" t="s">
        <v>26</v>
      </c>
      <c r="D117" s="41" t="s">
        <v>27</v>
      </c>
      <c r="E117" s="41" t="s">
        <v>28</v>
      </c>
      <c r="F117" s="41" t="s">
        <v>29</v>
      </c>
      <c r="G117" s="41" t="s">
        <v>30</v>
      </c>
      <c r="H117" s="41" t="s">
        <v>31</v>
      </c>
      <c r="I117" s="41" t="s">
        <v>32</v>
      </c>
      <c r="J117" s="41" t="s">
        <v>33</v>
      </c>
      <c r="K117" s="41" t="s">
        <v>34</v>
      </c>
      <c r="L117" s="41" t="s">
        <v>35</v>
      </c>
      <c r="M117" s="41" t="s">
        <v>9</v>
      </c>
      <c r="N117" s="41" t="s">
        <v>36</v>
      </c>
      <c r="O117" s="41" t="s">
        <v>37</v>
      </c>
      <c r="P117" s="41" t="s">
        <v>38</v>
      </c>
      <c r="Q117" s="41" t="s">
        <v>39</v>
      </c>
      <c r="R117" s="41" t="s">
        <v>40</v>
      </c>
      <c r="S117" s="41" t="s">
        <v>41</v>
      </c>
      <c r="T117" s="41" t="s">
        <v>42</v>
      </c>
      <c r="U117" s="41" t="s">
        <v>43</v>
      </c>
      <c r="V117" s="41" t="s">
        <v>44</v>
      </c>
      <c r="W117" s="41" t="s">
        <v>45</v>
      </c>
      <c r="X117" s="41" t="s">
        <v>46</v>
      </c>
      <c r="Y117" s="41" t="s">
        <v>47</v>
      </c>
      <c r="Z117" s="41" t="s">
        <v>48</v>
      </c>
    </row>
    <row r="118" spans="1:26" ht="15.75" thickBot="1" x14ac:dyDescent="0.3">
      <c r="A118" s="41">
        <v>1</v>
      </c>
      <c r="B118" s="25" t="s">
        <v>10</v>
      </c>
      <c r="C118" s="20" t="s">
        <v>117</v>
      </c>
      <c r="D118" s="20" t="s">
        <v>15</v>
      </c>
      <c r="E118" s="20" t="s">
        <v>15</v>
      </c>
      <c r="F118" s="20" t="s">
        <v>15</v>
      </c>
      <c r="G118" s="20" t="s">
        <v>52</v>
      </c>
      <c r="H118" s="21" t="s">
        <v>185</v>
      </c>
      <c r="I118" s="20" t="s">
        <v>11</v>
      </c>
      <c r="J118" s="22" t="s">
        <v>178</v>
      </c>
      <c r="K118" s="20" t="s">
        <v>11</v>
      </c>
      <c r="L118" s="22" t="s">
        <v>21</v>
      </c>
      <c r="M118" s="20" t="s">
        <v>11</v>
      </c>
      <c r="N118" s="43" t="s">
        <v>57</v>
      </c>
      <c r="O118" s="43" t="s">
        <v>94</v>
      </c>
      <c r="P118" s="43" t="s">
        <v>83</v>
      </c>
      <c r="Q118" s="43" t="s">
        <v>119</v>
      </c>
      <c r="R118" s="43" t="s">
        <v>108</v>
      </c>
      <c r="S118" s="43" t="s">
        <v>75</v>
      </c>
      <c r="T118" s="43" t="s">
        <v>120</v>
      </c>
      <c r="U118" s="23">
        <v>0</v>
      </c>
      <c r="V118" s="20" t="s">
        <v>15</v>
      </c>
      <c r="W118" s="22" t="s">
        <v>22</v>
      </c>
      <c r="X118" s="23" t="s">
        <v>15</v>
      </c>
      <c r="Y118" s="20" t="s">
        <v>202</v>
      </c>
      <c r="Z118" s="44" t="s">
        <v>15</v>
      </c>
    </row>
    <row r="120" spans="1:26" x14ac:dyDescent="0.25">
      <c r="A120" s="41" t="s">
        <v>186</v>
      </c>
      <c r="B120" s="160" t="s">
        <v>187</v>
      </c>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x14ac:dyDescent="0.25">
      <c r="C121" s="41">
        <v>4</v>
      </c>
      <c r="D121" s="41">
        <v>8</v>
      </c>
      <c r="E121" s="41">
        <v>12</v>
      </c>
      <c r="F121" s="41">
        <v>16</v>
      </c>
      <c r="G121" s="41">
        <v>20</v>
      </c>
      <c r="H121" s="41">
        <v>24</v>
      </c>
      <c r="I121" s="41">
        <v>28</v>
      </c>
      <c r="J121" s="41">
        <v>32</v>
      </c>
      <c r="K121" s="41">
        <v>36</v>
      </c>
      <c r="L121" s="41">
        <v>40</v>
      </c>
      <c r="M121" s="41">
        <v>44</v>
      </c>
      <c r="N121" s="41">
        <v>48</v>
      </c>
      <c r="O121" s="41">
        <v>52</v>
      </c>
      <c r="P121" s="41">
        <v>56</v>
      </c>
      <c r="Q121" s="41">
        <v>60</v>
      </c>
      <c r="R121" s="41">
        <v>64</v>
      </c>
      <c r="S121" s="41">
        <v>68</v>
      </c>
      <c r="T121" s="41">
        <v>72</v>
      </c>
      <c r="U121" s="41">
        <v>76</v>
      </c>
      <c r="V121" s="41">
        <v>80</v>
      </c>
      <c r="W121" s="41">
        <v>84</v>
      </c>
      <c r="X121" s="41">
        <v>88</v>
      </c>
      <c r="Y121" s="41">
        <v>92</v>
      </c>
      <c r="Z121" s="41">
        <v>96</v>
      </c>
    </row>
    <row r="122" spans="1:26" ht="15.75" thickBot="1" x14ac:dyDescent="0.3">
      <c r="C122" s="41" t="s">
        <v>26</v>
      </c>
      <c r="D122" s="41" t="s">
        <v>27</v>
      </c>
      <c r="E122" s="41" t="s">
        <v>28</v>
      </c>
      <c r="F122" s="41" t="s">
        <v>29</v>
      </c>
      <c r="G122" s="41" t="s">
        <v>30</v>
      </c>
      <c r="H122" s="41" t="s">
        <v>31</v>
      </c>
      <c r="I122" s="41" t="s">
        <v>32</v>
      </c>
      <c r="J122" s="41" t="s">
        <v>33</v>
      </c>
      <c r="K122" s="41" t="s">
        <v>34</v>
      </c>
      <c r="L122" s="41" t="s">
        <v>35</v>
      </c>
      <c r="M122" s="41" t="s">
        <v>9</v>
      </c>
      <c r="N122" s="41" t="s">
        <v>36</v>
      </c>
      <c r="O122" s="41" t="s">
        <v>37</v>
      </c>
      <c r="P122" s="41" t="s">
        <v>38</v>
      </c>
      <c r="Q122" s="41" t="s">
        <v>39</v>
      </c>
      <c r="R122" s="41" t="s">
        <v>40</v>
      </c>
      <c r="S122" s="41" t="s">
        <v>41</v>
      </c>
      <c r="T122" s="41" t="s">
        <v>42</v>
      </c>
      <c r="U122" s="41" t="s">
        <v>43</v>
      </c>
      <c r="V122" s="41" t="s">
        <v>44</v>
      </c>
      <c r="W122" s="41" t="s">
        <v>45</v>
      </c>
      <c r="X122" s="41" t="s">
        <v>46</v>
      </c>
      <c r="Y122" s="41" t="s">
        <v>47</v>
      </c>
      <c r="Z122" s="41" t="s">
        <v>48</v>
      </c>
    </row>
    <row r="123" spans="1:26" ht="15.75" thickBot="1" x14ac:dyDescent="0.3">
      <c r="A123" s="41">
        <v>1</v>
      </c>
      <c r="B123" s="25" t="s">
        <v>10</v>
      </c>
      <c r="C123" s="20" t="s">
        <v>49</v>
      </c>
      <c r="D123" s="20" t="s">
        <v>50</v>
      </c>
      <c r="E123" s="20" t="s">
        <v>335</v>
      </c>
      <c r="F123" s="20" t="s">
        <v>188</v>
      </c>
      <c r="G123" s="20" t="s">
        <v>52</v>
      </c>
      <c r="H123" s="21" t="s">
        <v>189</v>
      </c>
      <c r="I123" s="20" t="s">
        <v>354</v>
      </c>
      <c r="J123" s="22" t="s">
        <v>54</v>
      </c>
      <c r="K123" s="20" t="s">
        <v>11</v>
      </c>
      <c r="L123" s="22" t="s">
        <v>82</v>
      </c>
      <c r="M123" s="20" t="s">
        <v>11</v>
      </c>
      <c r="N123" s="43" t="s">
        <v>190</v>
      </c>
      <c r="O123" s="43" t="s">
        <v>94</v>
      </c>
      <c r="P123" s="43" t="s">
        <v>59</v>
      </c>
      <c r="Q123" s="43" t="s">
        <v>60</v>
      </c>
      <c r="R123" s="43" t="s">
        <v>108</v>
      </c>
      <c r="S123" s="43" t="s">
        <v>62</v>
      </c>
      <c r="T123" s="43" t="s">
        <v>120</v>
      </c>
      <c r="U123" s="23">
        <v>125</v>
      </c>
      <c r="V123" s="20" t="s">
        <v>15</v>
      </c>
      <c r="W123" s="22" t="s">
        <v>12</v>
      </c>
      <c r="X123" s="23" t="s">
        <v>65</v>
      </c>
      <c r="Y123" s="20" t="s">
        <v>66</v>
      </c>
      <c r="Z123" s="44" t="s">
        <v>191</v>
      </c>
    </row>
    <row r="124" spans="1:26" ht="15.75" thickBot="1" x14ac:dyDescent="0.3">
      <c r="A124" s="41">
        <v>2</v>
      </c>
      <c r="B124" s="25" t="s">
        <v>13</v>
      </c>
      <c r="C124" s="20" t="s">
        <v>49</v>
      </c>
      <c r="D124" s="20" t="s">
        <v>50</v>
      </c>
      <c r="E124" s="20" t="s">
        <v>335</v>
      </c>
      <c r="F124" s="20" t="s">
        <v>192</v>
      </c>
      <c r="G124" s="20" t="s">
        <v>52</v>
      </c>
      <c r="H124" s="21" t="s">
        <v>189</v>
      </c>
      <c r="I124" s="20" t="s">
        <v>354</v>
      </c>
      <c r="J124" s="22" t="s">
        <v>54</v>
      </c>
      <c r="K124" s="20" t="s">
        <v>11</v>
      </c>
      <c r="L124" s="22" t="s">
        <v>82</v>
      </c>
      <c r="M124" s="20" t="s">
        <v>11</v>
      </c>
      <c r="N124" s="43" t="s">
        <v>190</v>
      </c>
      <c r="O124" s="43" t="s">
        <v>58</v>
      </c>
      <c r="P124" s="43" t="s">
        <v>59</v>
      </c>
      <c r="Q124" s="43" t="s">
        <v>60</v>
      </c>
      <c r="R124" s="43" t="s">
        <v>328</v>
      </c>
      <c r="S124" s="43" t="s">
        <v>62</v>
      </c>
      <c r="T124" s="43" t="s">
        <v>63</v>
      </c>
      <c r="U124" s="23">
        <f>5*5*5*5*5*10</f>
        <v>31250</v>
      </c>
      <c r="V124" s="20" t="s">
        <v>355</v>
      </c>
      <c r="W124" s="22" t="s">
        <v>12</v>
      </c>
      <c r="X124" s="23" t="s">
        <v>65</v>
      </c>
      <c r="Y124" s="20" t="s">
        <v>66</v>
      </c>
      <c r="Z124" s="44" t="s">
        <v>356</v>
      </c>
    </row>
    <row r="351026" spans="1:13" x14ac:dyDescent="0.25">
      <c r="A351026" s="25" t="s">
        <v>49</v>
      </c>
      <c r="B351026" s="25" t="s">
        <v>52</v>
      </c>
      <c r="C351026" s="25" t="s">
        <v>133</v>
      </c>
      <c r="D351026" s="25" t="s">
        <v>17</v>
      </c>
      <c r="E351026" s="25" t="s">
        <v>190</v>
      </c>
      <c r="F351026" s="25" t="s">
        <v>94</v>
      </c>
      <c r="G351026" s="25" t="s">
        <v>83</v>
      </c>
      <c r="H351026" s="25" t="s">
        <v>119</v>
      </c>
      <c r="I351026" s="25" t="s">
        <v>108</v>
      </c>
      <c r="J351026" s="25" t="s">
        <v>75</v>
      </c>
      <c r="K351026" s="25" t="s">
        <v>120</v>
      </c>
      <c r="L351026" s="25" t="s">
        <v>22</v>
      </c>
      <c r="M351026" s="25" t="s">
        <v>193</v>
      </c>
    </row>
    <row r="351027" spans="1:13" x14ac:dyDescent="0.25">
      <c r="A351027" s="25" t="s">
        <v>117</v>
      </c>
      <c r="B351027" s="25" t="s">
        <v>92</v>
      </c>
      <c r="C351027" s="25" t="s">
        <v>178</v>
      </c>
      <c r="D351027" s="25" t="s">
        <v>21</v>
      </c>
      <c r="E351027" s="25" t="s">
        <v>57</v>
      </c>
      <c r="F351027" s="25" t="s">
        <v>58</v>
      </c>
      <c r="G351027" s="25" t="s">
        <v>59</v>
      </c>
      <c r="H351027" s="25" t="s">
        <v>60</v>
      </c>
      <c r="I351027" s="25" t="s">
        <v>61</v>
      </c>
      <c r="J351027" s="25" t="s">
        <v>62</v>
      </c>
      <c r="K351027" s="25" t="s">
        <v>63</v>
      </c>
      <c r="L351027" s="25" t="s">
        <v>12</v>
      </c>
      <c r="M351027" s="25" t="s">
        <v>194</v>
      </c>
    </row>
    <row r="351028" spans="1:13" x14ac:dyDescent="0.25">
      <c r="B351028" s="25" t="s">
        <v>195</v>
      </c>
      <c r="C351028" s="25" t="s">
        <v>124</v>
      </c>
      <c r="D351028" s="25" t="s">
        <v>23</v>
      </c>
      <c r="F351028" s="25" t="s">
        <v>157</v>
      </c>
      <c r="G351028" s="25" t="s">
        <v>150</v>
      </c>
      <c r="H351028" s="25" t="s">
        <v>84</v>
      </c>
      <c r="I351028" s="25" t="s">
        <v>141</v>
      </c>
      <c r="J351028" s="25" t="s">
        <v>196</v>
      </c>
      <c r="M351028" s="25" t="s">
        <v>66</v>
      </c>
    </row>
    <row r="351029" spans="1:13" x14ac:dyDescent="0.25">
      <c r="C351029" s="25" t="s">
        <v>74</v>
      </c>
      <c r="D351029" s="25" t="s">
        <v>197</v>
      </c>
      <c r="M351029" s="25" t="s">
        <v>198</v>
      </c>
    </row>
    <row r="351030" spans="1:13" x14ac:dyDescent="0.25">
      <c r="C351030" s="25" t="s">
        <v>199</v>
      </c>
      <c r="D351030" s="25" t="s">
        <v>55</v>
      </c>
      <c r="M351030" s="25" t="s">
        <v>200</v>
      </c>
    </row>
    <row r="351031" spans="1:13" x14ac:dyDescent="0.25">
      <c r="C351031" s="25" t="s">
        <v>201</v>
      </c>
      <c r="D351031" s="25" t="s">
        <v>82</v>
      </c>
      <c r="M351031" s="25" t="s">
        <v>202</v>
      </c>
    </row>
    <row r="351032" spans="1:13" x14ac:dyDescent="0.25">
      <c r="C351032" s="25" t="s">
        <v>203</v>
      </c>
    </row>
    <row r="351033" spans="1:13" x14ac:dyDescent="0.25">
      <c r="C351033" s="25" t="s">
        <v>54</v>
      </c>
    </row>
    <row r="351034" spans="1:13" x14ac:dyDescent="0.25">
      <c r="C351034" s="25" t="s">
        <v>204</v>
      </c>
    </row>
    <row r="351035" spans="1:13" x14ac:dyDescent="0.25">
      <c r="C351035" s="25" t="s">
        <v>205</v>
      </c>
    </row>
    <row r="351036" spans="1:13" x14ac:dyDescent="0.25">
      <c r="C351036" s="25" t="s">
        <v>206</v>
      </c>
    </row>
    <row r="351037" spans="1:13" x14ac:dyDescent="0.25">
      <c r="C351037" s="25" t="s">
        <v>207</v>
      </c>
    </row>
    <row r="351038" spans="1:13" x14ac:dyDescent="0.25">
      <c r="C351038" s="25" t="s">
        <v>208</v>
      </c>
    </row>
    <row r="351039" spans="1:13" x14ac:dyDescent="0.25">
      <c r="C351039" s="25" t="s">
        <v>209</v>
      </c>
    </row>
    <row r="351040" spans="1:13" x14ac:dyDescent="0.25">
      <c r="C351040" s="25" t="s">
        <v>210</v>
      </c>
    </row>
    <row r="351041" spans="3:3" x14ac:dyDescent="0.25">
      <c r="C351041" s="25" t="s">
        <v>211</v>
      </c>
    </row>
    <row r="351042" spans="3:3" x14ac:dyDescent="0.25">
      <c r="C351042" s="25" t="s">
        <v>212</v>
      </c>
    </row>
    <row r="351043" spans="3:3" x14ac:dyDescent="0.25">
      <c r="C351043" s="25" t="s">
        <v>102</v>
      </c>
    </row>
    <row r="351044" spans="3:3" x14ac:dyDescent="0.25">
      <c r="C351044" s="25" t="s">
        <v>148</v>
      </c>
    </row>
  </sheetData>
  <autoFilter ref="A10:Z10" xr:uid="{78931ED6-554C-4A6F-AA20-E1B9A142A153}"/>
  <mergeCells count="19">
    <mergeCell ref="B120:Z120"/>
    <mergeCell ref="B79:Z79"/>
    <mergeCell ref="B84:Z84"/>
    <mergeCell ref="B94:Z94"/>
    <mergeCell ref="B101:Z101"/>
    <mergeCell ref="B110:Z110"/>
    <mergeCell ref="B115:Z115"/>
    <mergeCell ref="B73:Z73"/>
    <mergeCell ref="B8:Z8"/>
    <mergeCell ref="B16:Z16"/>
    <mergeCell ref="B22:Z22"/>
    <mergeCell ref="B30:Z30"/>
    <mergeCell ref="B37:Z37"/>
    <mergeCell ref="B42:Z42"/>
    <mergeCell ref="B47:Z47"/>
    <mergeCell ref="B52:Z52"/>
    <mergeCell ref="B57:Z57"/>
    <mergeCell ref="B62:Z62"/>
    <mergeCell ref="B67:Z67"/>
  </mergeCells>
  <dataValidations count="203">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04:O108" xr:uid="{78232C26-4254-42D2-93D8-5358C2561406}">
      <formula1>$F$351002:$F$351005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04:R108" xr:uid="{52A66E98-5CEF-4F24-A11A-220194481CC2}">
      <formula1>$I$351002:$I$351005</formula1>
    </dataValidation>
    <dataValidation type="list" allowBlank="1" showInputMessage="1" showErrorMessage="1" errorTitle="Entrada no válida" error="Por favor seleccione un elemento de la lista" promptTitle="Seleccione un elemento de la lista" sqref="P104:P108" xr:uid="{B6BE3BE7-8F30-4733-87E5-12CFB74941E7}">
      <formula1>$G$351006:$G$351009</formula1>
    </dataValidation>
    <dataValidation type="list" allowBlank="1" showInputMessage="1" showErrorMessage="1" errorTitle="Entrada no válida" error="Por favor seleccione un elemento de la lista" promptTitle="Seleccione un elemento de la lista" sqref="Q104:Q108" xr:uid="{332EC915-6B66-4E63-B47E-F5C3744F95F6}">
      <formula1>$H$351006:$H$351009</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33:L35" xr:uid="{21406525-93BB-4B67-B864-B25FEE466957}">
      <formula1>$D$351002:$D$351008</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33:J35" xr:uid="{431BB68D-45A1-4A21-A65E-97D1FCA95BC1}">
      <formula1>$C$351002:$C$351021</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88:S89" xr:uid="{93254908-E842-402B-98B7-CE8D93587740}">
      <formula1>$J$351002:$J$351005</formula1>
    </dataValidation>
    <dataValidation type="list" allowBlank="1" showInputMessage="1" showErrorMessage="1" errorTitle="Entrada no válida" error="Por favor seleccione un elemento de la lista" promptTitle="Seleccione un elemento de la lista" sqref="T88:T89 S104:T108" xr:uid="{B2A9CF81-76ED-442A-BA54-B5A9B4963D16}">
      <formula1>#REF!</formula1>
    </dataValidation>
    <dataValidation type="list" allowBlank="1" showInputMessage="1" showErrorMessage="1" errorTitle="Entrada no válida" error="Por favor seleccione un elemento de la lista" promptTitle="Seleccione un elemento de la lista" sqref="T87 T70:T71 T90" xr:uid="{CBE941EC-1380-4ADD-AE17-0C5436B1629E}">
      <formula1>$K$351005:$K$351007</formula1>
    </dataValidation>
    <dataValidation type="list" allowBlank="1" showInputMessage="1" showErrorMessage="1" errorTitle="Entrada no válida" error="Por favor seleccione un elemento de la lista" promptTitle="Seleccione un elemento de la lista" sqref="S87 S90" xr:uid="{C8A45029-6D4D-4E4E-893D-7E49ADE435BE}">
      <formula1>$J$351005:$J$351008</formula1>
    </dataValidation>
    <dataValidation type="list" allowBlank="1" showInputMessage="1" showErrorMessage="1" errorTitle="Entrada no válida" error="Por favor seleccione un elemento de la lista" promptTitle="Seleccione un elemento de la lista" sqref="R87:R91" xr:uid="{1CA44D46-13D6-46E0-A79B-D2C43F7B6418}">
      <formula1>$I$351005:$I$351008</formula1>
    </dataValidation>
    <dataValidation type="list" allowBlank="1" showInputMessage="1" showErrorMessage="1" errorTitle="Entrada no válida" error="Por favor seleccione un elemento de la lista" promptTitle="Seleccione un elemento de la lista" sqref="Q87:Q91" xr:uid="{6D5B75DA-9DFA-4D9E-A343-0847151646ED}">
      <formula1>$H$351005:$H$351008</formula1>
    </dataValidation>
    <dataValidation type="list" allowBlank="1" showInputMessage="1" showErrorMessage="1" errorTitle="Entrada no válida" error="Por favor seleccione un elemento de la lista" promptTitle="Seleccione un elemento de la lista" sqref="P87:P90" xr:uid="{EB2DBD66-52A1-436B-8EB6-8BE91DE9C224}">
      <formula1>$G$351005:$G$351008</formula1>
    </dataValidation>
    <dataValidation type="list" allowBlank="1" showInputMessage="1" showErrorMessage="1" errorTitle="Entrada no válida" error="Por favor seleccione un elemento de la lista" promptTitle="Seleccione un elemento de la lista" sqref="O87:O90" xr:uid="{FA5F7EAD-AF9C-477A-80B0-A231DACAECAE}">
      <formula1>$F$351005:$F$351008</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82" xr:uid="{CFCDB97A-1B1A-47D2-99A2-EF5E95DAB340}">
      <formula1>$C$351005:$C$351024</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76:L77 L82" xr:uid="{71369AA6-98EB-4938-B320-89557E316012}">
      <formula1>$D$351006:$D$351012</formula1>
    </dataValidation>
    <dataValidation type="list" allowBlank="1" showInputMessage="1" showErrorMessage="1" errorTitle="Entrada no válida" error="Por favor seleccione un elemento de la lista" promptTitle="Seleccione un elemento de la lista" sqref="L70:L71" xr:uid="{7C935917-9588-4D7F-BADB-5A220C3224A3}">
      <formula1>$D$351005:$D$351011</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40" xr:uid="{ABE27481-CB78-4807-9334-B2CBB63E3BB5}">
      <formula1>$K$351005:$K$351007</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40" xr:uid="{40F8FBFC-A512-4758-A9DC-F6157C626A12}">
      <formula1>$J$351005:$J$351008</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33:T35 T50" xr:uid="{ED168E3B-C9B9-4E61-8F25-F177703E6A85}">
      <formula1>$K$351003:$K$351005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33:S35 S50" xr:uid="{33799EBB-B7EC-4FA8-83A4-2C7289E5F92F}">
      <formula1>$J$351003:$J$351006</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33:R35 R50" xr:uid="{2B382BE0-9CF9-4DA6-A2E6-4E8D66133E2A}">
      <formula1>$I$351003:$I$351006</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33:Q35 Q50" xr:uid="{CED16F8F-9C7C-437C-BC60-1F1E5B7E3BC0}">
      <formula1>$H$351003:$H$351006</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33:P35 P50" xr:uid="{D95C5175-195E-434B-94EC-240C6D46AF7C}">
      <formula1>$G$351003:$G$351006</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33:O35 O50" xr:uid="{2D3FDD3B-A303-44D3-8877-BE3CFBDC26E6}">
      <formula1>$F$351003:$F$351006</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25:W28" xr:uid="{1EC81BED-E464-42E6-97BA-65DC767DD11F}">
      <formula1>$L$351005:$L$351007</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25:T28" xr:uid="{5E38998F-4A6D-4566-A9C0-0A639A867AF9}">
      <formula1>#REF!</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25:P28" xr:uid="{992B9AF2-CC87-4442-815E-43E01FCB2106}">
      <formula1>$G$351014:$G$351017</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25:O28 O70:O71 O65" xr:uid="{191CEB2E-1F6D-4577-AA4E-B0F4201C6744}">
      <formula1>$F$351006:$F$351009</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25:Q28 Q70:Q71 Q65" xr:uid="{9D8218AC-D1E1-4D08-99CA-DA2DF2A30D91}">
      <formula1>$H$351006:$H$351009</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25:R28 R70:R71 R65" xr:uid="{156F990A-869C-4021-A3C6-A8BA486E8CB1}">
      <formula1>$I$351006:$I$351009</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65" xr:uid="{6F361468-0E3B-4C86-8286-FFD4B0624E56}">
      <formula1>$K$351006:$K$351008</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65 S70:S71" xr:uid="{E992C33C-1FC5-4EC8-919E-27AA5B61DD09}">
      <formula1>$J$351006:$J$351009</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65 P70:P71" xr:uid="{5EA2D930-A655-4050-800F-1ED00D2BA621}">
      <formula1>$G$351006:$G$351009</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T11:T14" xr:uid="{DEE9AC46-3E40-486B-9EB2-9492DDA5B75E}">
      <formula1>#REF!</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11:S14 S25:S28 S19:S20" xr:uid="{DC56C520-6815-4E89-BE67-F8B7454F3E3C}">
      <formula1>#REF!</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1:R14 R92 R40 R97:R99" xr:uid="{562F6492-D2C4-4EEA-8F30-0AAEB63B6C8A}">
      <formula1>$I$351005:$I$351008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1:Q14 Q40" xr:uid="{4FCC31C4-B47A-4DBE-A859-066AD5D0D49C}">
      <formula1>$H$351005:$H$351008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11:P14 P40" xr:uid="{94192842-87AA-4C75-B6C5-FFC36F81783F}">
      <formula1>$G$351005:$G$351008</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1:O14 O92 O40" xr:uid="{9E81C067-678B-4153-BB80-8D7CC1A54665}">
      <formula1>$F$351005:$F$351008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1" xr:uid="{770C9E18-D47D-4A0E-B77E-95C0DC895B7A}">
      <formula1>$E$351005:$E$351007</formula1>
    </dataValidation>
    <dataValidation type="list" allowBlank="1" showInputMessage="1" showErrorMessage="1" errorTitle="Entrada no válida" error="Por favor seleccione un elemento de la lista" promptTitle="Seleccione un elemento de la lista" sqref="C123:C124" xr:uid="{55D174D4-CFC9-4B4F-9033-DE4E2E6C25C6}">
      <formula1>$A$351001:$A$351003</formula1>
    </dataValidation>
    <dataValidation type="list" allowBlank="1" showInputMessage="1" showErrorMessage="1" errorTitle="Entrada no válida" error="Por favor seleccione un elemento de la lista" promptTitle="Seleccione un elemento de la lista" sqref="G123:G124" xr:uid="{DA0E17BE-03C0-4A4E-BA99-D1B459F2DC22}">
      <formula1>$B$351001:$B$351004</formula1>
    </dataValidation>
    <dataValidation type="list" allowBlank="1" showInputMessage="1" showErrorMessage="1" errorTitle="Entrada no válida" error="Por favor seleccione un elemento de la lista" promptTitle="Seleccione un elemento de la lista" sqref="J123:J124" xr:uid="{3E60D324-938D-46FD-B4D0-B63B4739F8C0}">
      <formula1>$C$351001:$C$351020</formula1>
    </dataValidation>
    <dataValidation type="list" allowBlank="1" showInputMessage="1" showErrorMessage="1" errorTitle="Entrada no válida" error="Por favor seleccione un elemento de la lista" promptTitle="Seleccione un elemento de la lista" sqref="L123:L124" xr:uid="{6B18E9D4-6E9E-46C2-868A-A95EA019B819}">
      <formula1>$D$351001:$D$351007</formula1>
    </dataValidation>
    <dataValidation type="list" allowBlank="1" showInputMessage="1" showErrorMessage="1" errorTitle="Entrada no válida" error="Por favor seleccione un elemento de la lista" promptTitle="Seleccione un elemento de la lista" sqref="N123:N124" xr:uid="{1C4F75C2-DFC5-4D7E-B68C-D624199ED415}">
      <formula1>$E$351001:$E$351003</formula1>
    </dataValidation>
    <dataValidation type="list" allowBlank="1" showInputMessage="1" showErrorMessage="1" errorTitle="Entrada no válida" error="Por favor seleccione un elemento de la lista" promptTitle="Seleccione un elemento de la lista" sqref="O123:O124" xr:uid="{3986D91D-5C5D-4973-8AE5-E0757F34618E}">
      <formula1>$F$351001:$F$351004</formula1>
    </dataValidation>
    <dataValidation type="list" allowBlank="1" showInputMessage="1" showErrorMessage="1" errorTitle="Entrada no válida" error="Por favor seleccione un elemento de la lista" promptTitle="Seleccione un elemento de la lista" sqref="P123:P124" xr:uid="{A781F7AA-BB13-4FC8-ACF1-6AE9E1392BBD}">
      <formula1>$G$351001:$G$351004</formula1>
    </dataValidation>
    <dataValidation type="list" allowBlank="1" showInputMessage="1" showErrorMessage="1" errorTitle="Entrada no válida" error="Por favor seleccione un elemento de la lista" promptTitle="Seleccione un elemento de la lista" sqref="Q123:Q124" xr:uid="{B28847D0-FDE5-4B66-9B3B-1670214E547A}">
      <formula1>$H$351001:$H$351004</formula1>
    </dataValidation>
    <dataValidation type="list" allowBlank="1" showInputMessage="1" showErrorMessage="1" errorTitle="Entrada no válida" error="Por favor seleccione un elemento de la lista" promptTitle="Seleccione un elemento de la lista" sqref="R123:R124" xr:uid="{DFF8014E-E346-4694-85B0-510F5D35FFBA}">
      <formula1>$I$351001:$I$351004</formula1>
    </dataValidation>
    <dataValidation type="list" allowBlank="1" showInputMessage="1" showErrorMessage="1" errorTitle="Entrada no válida" error="Por favor seleccione un elemento de la lista" promptTitle="Seleccione un elemento de la lista" sqref="S123:S124" xr:uid="{002FF790-FFED-4616-A708-461907E3F745}">
      <formula1>$J$351001:$J$351004</formula1>
    </dataValidation>
    <dataValidation type="list" allowBlank="1" showInputMessage="1" showErrorMessage="1" errorTitle="Entrada no válida" error="Por favor seleccione un elemento de la lista" promptTitle="Seleccione un elemento de la lista" sqref="T123:T124" xr:uid="{ABC3C3B4-2F0D-4F81-8F79-FA7A24FF2329}">
      <formula1>$K$351001:$K$351003</formula1>
    </dataValidation>
    <dataValidation type="list" allowBlank="1" showInputMessage="1" showErrorMessage="1" errorTitle="Entrada no válida" error="Por favor seleccione un elemento de la lista" promptTitle="Seleccione un elemento de la lista" sqref="W123:W124" xr:uid="{B45624A2-CA16-4640-9A82-33B302FD0C0D}">
      <formula1>$L$351001:$L$351003</formula1>
    </dataValidation>
    <dataValidation type="list" allowBlank="1" showInputMessage="1" showErrorMessage="1" errorTitle="Entrada no válida" error="Por favor seleccione un elemento de la lista" promptTitle="Seleccione un elemento de la lista" sqref="Y123:Y124" xr:uid="{DF6BCF05-B85A-4AD2-9A53-EED2DACABF52}">
      <formula1>$M$351001:$M$351007</formula1>
    </dataValidation>
    <dataValidation type="list" allowBlank="1" showInputMessage="1" showErrorMessage="1" errorTitle="Entrada no válida" error="Por favor seleccione un elemento de la lista" promptTitle="Seleccione un elemento de la lista" sqref="C118 C104 C113" xr:uid="{99422EBF-A2ED-4B7C-BA07-0E7C8C688B74}">
      <formula1>$A$351003:$A$351005</formula1>
    </dataValidation>
    <dataValidation type="list" allowBlank="1" showInputMessage="1" showErrorMessage="1" errorTitle="Entrada no válida" error="Por favor seleccione un elemento de la lista" promptTitle="Seleccione un elemento de la lista" sqref="G118 G104 G113" xr:uid="{55156131-C030-45BA-970A-7A9A48B0292F}">
      <formula1>$B$351003:$B$351006</formula1>
    </dataValidation>
    <dataValidation type="list" allowBlank="1" showInputMessage="1" showErrorMessage="1" errorTitle="Entrada no válida" error="Por favor seleccione un elemento de la lista" promptTitle="Seleccione un elemento de la lista" sqref="J118 J104:J108 J113" xr:uid="{BE5C29AE-7A1F-4DC0-86CD-08030C97E042}">
      <formula1>$C$351003:$C$351022</formula1>
    </dataValidation>
    <dataValidation type="list" allowBlank="1" showInputMessage="1" showErrorMessage="1" errorTitle="Entrada no válida" error="Por favor seleccione un elemento de la lista" promptTitle="Seleccione un elemento de la lista" sqref="N113 N118 N104:N108" xr:uid="{6F0E6A70-B1FE-4401-A167-08EE4C0B06A9}">
      <formula1>$E$351003:$E$351005</formula1>
    </dataValidation>
    <dataValidation type="list" allowBlank="1" showInputMessage="1" showErrorMessage="1" errorTitle="Entrada no válida" error="Por favor seleccione un elemento de la lista" promptTitle="Seleccione un elemento de la lista" sqref="O118 O113" xr:uid="{E2D1F21C-C075-4E69-8B0C-AA65372F8D14}">
      <formula1>$F$351003:$F$351006</formula1>
    </dataValidation>
    <dataValidation type="list" allowBlank="1" showInputMessage="1" showErrorMessage="1" errorTitle="Entrada no válida" error="Por favor seleccione un elemento de la lista" promptTitle="Seleccione un elemento de la lista" sqref="P118 P113" xr:uid="{8FEFAEC8-C887-48E5-B2BF-E08D7AD06C01}">
      <formula1>$G$351003:$G$351006</formula1>
    </dataValidation>
    <dataValidation type="list" allowBlank="1" showInputMessage="1" showErrorMessage="1" errorTitle="Entrada no válida" error="Por favor seleccione un elemento de la lista" promptTitle="Seleccione un elemento de la lista" sqref="Q118 Q113" xr:uid="{159B3936-DDEA-4FAF-A622-23A4687B951C}">
      <formula1>$H$351003:$H$351006</formula1>
    </dataValidation>
    <dataValidation type="list" allowBlank="1" showInputMessage="1" showErrorMessage="1" errorTitle="Entrada no válida" error="Por favor seleccione un elemento de la lista" promptTitle="Seleccione un elemento de la lista" sqref="R118 R113" xr:uid="{3D36F4B7-6B6A-4F51-8284-C844A38C86F2}">
      <formula1>$I$351003:$I$351006</formula1>
    </dataValidation>
    <dataValidation type="list" allowBlank="1" showInputMessage="1" showErrorMessage="1" errorTitle="Entrada no válida" error="Por favor seleccione un elemento de la lista" promptTitle="Seleccione un elemento de la lista" sqref="S118 S113" xr:uid="{74A7CF28-17A1-4AE2-A776-5BBAB9780BE4}">
      <formula1>$J$351003:$J$351006</formula1>
    </dataValidation>
    <dataValidation type="list" allowBlank="1" showInputMessage="1" showErrorMessage="1" errorTitle="Entrada no válida" error="Por favor seleccione un elemento de la lista" promptTitle="Seleccione un elemento de la lista" sqref="T118 T113" xr:uid="{272D267D-8834-4299-812C-27BE85025F8B}">
      <formula1>$K$351003:$K$351005</formula1>
    </dataValidation>
    <dataValidation type="list" allowBlank="1" showInputMessage="1" showErrorMessage="1" errorTitle="Entrada no válida" error="Por favor seleccione un elemento de la lista" promptTitle="Seleccione un elemento de la lista" sqref="W113 W118 W104:W108" xr:uid="{07F51617-122E-45B0-B6F0-B8F6F5409640}">
      <formula1>$L$351003:$L$351005</formula1>
    </dataValidation>
    <dataValidation type="list" allowBlank="1" showInputMessage="1" showErrorMessage="1" errorTitle="Entrada no válida" error="Por favor seleccione un elemento de la lista" promptTitle="Seleccione un elemento de la lista" sqref="Y113 Y118 Y104:Y108" xr:uid="{89C1DD13-F39F-4959-B335-DAB440A2FC30}">
      <formula1>$M$351003:$M$351009</formula1>
    </dataValidation>
    <dataValidation type="list" allowBlank="1" showInputMessage="1" showErrorMessage="1" errorTitle="Entrada no válida" error="Por favor seleccione un elemento de la lista" promptTitle="Seleccione un elemento de la lista" sqref="C97:C99" xr:uid="{30926F45-6FDA-4F81-A331-BA01AF303522}">
      <formula1>$A$351004:$A$351006</formula1>
    </dataValidation>
    <dataValidation type="list" allowBlank="1" showInputMessage="1" showErrorMessage="1" errorTitle="Entrada no válida" error="Por favor seleccione un elemento de la lista" promptTitle="Seleccione un elemento de la lista" sqref="G97:G99" xr:uid="{7A32025F-14A2-4510-A598-39480A225C0E}">
      <formula1>$B$351004:$B$351007</formula1>
    </dataValidation>
    <dataValidation type="list" allowBlank="1" showInputMessage="1" showErrorMessage="1" errorTitle="Entrada no válida" error="Por favor seleccione un elemento de la lista" promptTitle="Seleccione un elemento de la lista" sqref="J97:J99" xr:uid="{65F45B17-172F-4603-9D7C-66A2F63AA5B9}">
      <formula1>$C$351004:$C$351023</formula1>
    </dataValidation>
    <dataValidation type="list" allowBlank="1" showInputMessage="1" showErrorMessage="1" errorTitle="Entrada no válida" error="Por favor seleccione un elemento de la lista" promptTitle="Seleccione un elemento de la lista" sqref="N97:N99" xr:uid="{AD9B8820-726F-4E0D-B99E-78EB6745E327}">
      <formula1>$E$351004:$E$351006</formula1>
    </dataValidation>
    <dataValidation type="list" allowBlank="1" showInputMessage="1" showErrorMessage="1" errorTitle="Entrada no válida" error="Por favor seleccione un elemento de la lista" promptTitle="Seleccione un elemento de la lista" sqref="O97:O99" xr:uid="{5892068C-C5B0-47E2-9924-AD3DDBEE3C16}">
      <formula1>$F$351004:$F$351007</formula1>
    </dataValidation>
    <dataValidation type="list" allowBlank="1" showInputMessage="1" showErrorMessage="1" errorTitle="Entrada no válida" error="Por favor seleccione un elemento de la lista" promptTitle="Seleccione un elemento de la lista" sqref="P97:P99" xr:uid="{58925147-891B-408E-85B7-905DECFE959E}">
      <formula1>$G$351004:$G$351007</formula1>
    </dataValidation>
    <dataValidation type="list" allowBlank="1" showInputMessage="1" showErrorMessage="1" errorTitle="Entrada no válida" error="Por favor seleccione un elemento de la lista" promptTitle="Seleccione un elemento de la lista" sqref="S97:S99" xr:uid="{34CAB822-CD3A-41A6-82E8-9BFBABFA0B60}">
      <formula1>$J$351004:$J$351007</formula1>
    </dataValidation>
    <dataValidation type="list" allowBlank="1" showInputMessage="1" showErrorMessage="1" errorTitle="Entrada no válida" error="Por favor seleccione un elemento de la lista" promptTitle="Seleccione un elemento de la lista" sqref="T97:T99" xr:uid="{D3A81FD9-EE1D-4684-83A4-82221AD9D032}">
      <formula1>$K$351004:$K$351006</formula1>
    </dataValidation>
    <dataValidation type="list" allowBlank="1" showInputMessage="1" showErrorMessage="1" errorTitle="Entrada no válida" error="Por favor seleccione un elemento de la lista" promptTitle="Seleccione un elemento de la lista" sqref="W97:W99" xr:uid="{EBF8D5F4-9A80-4870-9955-B5B2B36937E5}">
      <formula1>$L$351004:$L$351006</formula1>
    </dataValidation>
    <dataValidation type="list" allowBlank="1" showInputMessage="1" showErrorMessage="1" errorTitle="Entrada no válida" error="Por favor seleccione un elemento de la lista" promptTitle="Seleccione un elemento de la lista" sqref="Y97:Y99" xr:uid="{5F0C0265-9B2B-4A5C-A3DD-221AE394A08B}">
      <formula1>$M$351004:$M$351010</formula1>
    </dataValidation>
    <dataValidation type="list" allowBlank="1" showInputMessage="1" showErrorMessage="1" errorTitle="Entrada no válida" error="Por favor seleccione un elemento de la lista" promptTitle="Seleccione un elemento de la lista" sqref="C87:C92 C105:C108" xr:uid="{4EACA332-EA35-4D4D-A6E7-0080A402DD64}">
      <formula1>$A$351007:$A$351009</formula1>
    </dataValidation>
    <dataValidation type="list" allowBlank="1" showInputMessage="1" showErrorMessage="1" errorTitle="Entrada no válida" error="Por favor seleccione un elemento de la lista" promptTitle="Seleccione un elemento de la lista" sqref="G87:G92 G105:G108" xr:uid="{DDAAD784-13CC-4AEC-9CA7-557AA5254D10}">
      <formula1>$B$351007:$B$351010</formula1>
    </dataValidation>
    <dataValidation type="list" allowBlank="1" showInputMessage="1" showErrorMessage="1" errorTitle="Entrada no válida" error="Por favor seleccione un elemento de la lista" promptTitle="Seleccione un elemento de la lista" sqref="J87:J92" xr:uid="{F71ADF46-59E6-422B-BF2F-788E7165E197}">
      <formula1>$C$351007:$C$351026</formula1>
    </dataValidation>
    <dataValidation type="list" allowBlank="1" showInputMessage="1" showErrorMessage="1" errorTitle="Entrada no válida" error="Por favor seleccione un elemento de la lista" promptTitle="Seleccione un elemento de la lista" sqref="L87:L92 L118 L113 L97:L99 L104:L108" xr:uid="{E55A152B-F3B6-41EA-BFD8-71558BA502E0}">
      <formula1>$D$351007:$D$351013</formula1>
    </dataValidation>
    <dataValidation type="list" allowBlank="1" showInputMessage="1" showErrorMessage="1" errorTitle="Entrada no válida" error="Por favor seleccione un elemento de la lista" promptTitle="Seleccione un elemento de la lista" sqref="N87:N92" xr:uid="{A2D80F46-82CC-4036-80A4-E335D4199465}">
      <formula1>$E$351007:$E$351009</formula1>
    </dataValidation>
    <dataValidation type="list" allowBlank="1" showInputMessage="1" showErrorMessage="1" errorTitle="Entrada no válida" error="Por favor seleccione un elemento de la lista" promptTitle="Seleccione un elemento de la lista" sqref="O91" xr:uid="{60116EB6-D262-4B35-83E5-BD2C77BB32F8}">
      <formula1>$F$351007:$F$351010</formula1>
    </dataValidation>
    <dataValidation type="list" allowBlank="1" showInputMessage="1" showErrorMessage="1" errorTitle="Entrada no válida" error="Por favor seleccione un elemento de la lista" promptTitle="Seleccione un elemento de la lista" sqref="P91:P92" xr:uid="{1E2EEF7F-8E71-4220-9BEF-B060A46DA692}">
      <formula1>$G$351007:$G$351010</formula1>
    </dataValidation>
    <dataValidation type="list" allowBlank="1" showInputMessage="1" showErrorMessage="1" errorTitle="Entrada no válida" error="Por favor seleccione un elemento de la lista" promptTitle="Seleccione un elemento de la lista" sqref="Q92" xr:uid="{EBE08ADC-A193-4DC7-859C-8AB32F9A96AB}">
      <formula1>$H$351007:$H$351010</formula1>
    </dataValidation>
    <dataValidation type="list" allowBlank="1" showInputMessage="1" showErrorMessage="1" errorTitle="Entrada no válida" error="Por favor seleccione un elemento de la lista" promptTitle="Seleccione un elemento de la lista" sqref="S91:S92" xr:uid="{225468D9-FA28-4A2C-AB99-36FA090475CA}">
      <formula1>$J$351007:$J$351010</formula1>
    </dataValidation>
    <dataValidation type="list" allowBlank="1" showInputMessage="1" showErrorMessage="1" errorTitle="Entrada no válida" error="Por favor seleccione un elemento de la lista" promptTitle="Seleccione un elemento de la lista" sqref="T91:T92" xr:uid="{5D5C2965-7158-44C3-B40F-08849FD4A200}">
      <formula1>$K$351007:$K$351009</formula1>
    </dataValidation>
    <dataValidation type="list" allowBlank="1" showInputMessage="1" showErrorMessage="1" errorTitle="Entrada no válida" error="Por favor seleccione un elemento de la lista" promptTitle="Seleccione un elemento de la lista" sqref="W87:W92" xr:uid="{9412C141-CCB8-42A7-93E5-11201C1CF689}">
      <formula1>$L$351007:$L$351009</formula1>
    </dataValidation>
    <dataValidation type="list" allowBlank="1" showInputMessage="1" showErrorMessage="1" errorTitle="Entrada no válida" error="Por favor seleccione un elemento de la lista" promptTitle="Seleccione un elemento de la lista" sqref="Y87:Y92" xr:uid="{88656566-A318-448F-97D1-A4E494B334F3}">
      <formula1>$M$351007:$M$351013</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82" xr:uid="{00663C1F-17BB-4D0A-ACF7-346651AF0185}">
      <formula1>$B$351013:$B$351016</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82" xr:uid="{AF21A1BA-C678-4BD1-8F03-45D6EA952942}">
      <formula1>$E$351013:$E$351015</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82" xr:uid="{24964BB1-8A58-4423-9308-5E26F4987F1B}">
      <formula1>$F$351013:$F$351016</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82" xr:uid="{66748DCA-0B8B-42BB-A33A-FAD040FB01A9}">
      <formula1>$G$351013:$G$351016</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82 Q97:Q99" xr:uid="{3C4C4F3D-FB61-476C-A4D7-DF939C36D7B3}">
      <formula1>$H$351013:$H$351016</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82" xr:uid="{A504B132-966F-47E3-B317-99845686F402}">
      <formula1>$I$351013:$I$351016</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82" xr:uid="{C38E3497-7860-4867-B0D2-61EA88A9193D}">
      <formula1>$J$351013:$J$351016</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82" xr:uid="{B36019DF-AE05-41FD-9B01-A5D0CAD90F64}">
      <formula1>$L$351013:$L$351015</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82" xr:uid="{E8C9F69C-CD42-411F-BC53-5F906F79751B}">
      <formula1>$A$351013:$A$351015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82" xr:uid="{C89F46ED-A0D8-43D5-AB77-15334EB7A95C}">
      <formula1>$K$351013:$K$351015</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82" xr:uid="{BDB8307A-D1D8-4085-82EA-6C25E0076971}">
      <formula1>$M$351013:$M$351019</formula1>
    </dataValidation>
    <dataValidation type="textLength" allowBlank="1" showInputMessage="1" showErrorMessage="1" errorTitle="Entrada no válida" error="Escriba un texto " promptTitle="Cualquier contenido" prompt=" ndique a qué proceso, del mapa de procesos de la entidad, corresponde la actividad que identificará más adelante." sqref="D82" xr:uid="{879D3CE0-A7CA-4BD6-90DC-DB00ED4AF061}">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76:N77" xr:uid="{34A82AD9-08E8-49B2-879E-B897C2319413}">
      <formula1>$E$351015:$E$351017</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76:O77" xr:uid="{B602B674-CA8F-4C59-B0A7-04655B73C2E6}">
      <formula1>$F$351015:$F$351018</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76:P77" xr:uid="{EFFB86FD-107E-489B-973A-2D958F952B98}">
      <formula1>$G$351015:$G$351018</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76:Q77" xr:uid="{855978F3-0FCA-4C5D-BB50-2ECE00BECF5E}">
      <formula1>$H$351015:$H$351018</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76:R77" xr:uid="{3CA974CD-54D7-4C75-9097-FD8A59F7D22C}">
      <formula1>$I$351015:$I$351018</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76:W77" xr:uid="{CD83931B-2DDB-42A1-9CED-31966292F6D5}">
      <formula1>$L$351015:$L$351017</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76:C77" xr:uid="{D8C4DBA8-768B-4813-B1BB-9AB6BB0D827E}">
      <formula1>$A$351015:$A$351017</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76:T77" xr:uid="{3F609693-503C-48D5-9745-A2D73F4F4D99}">
      <formula1>$K$351015:$K$351017</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76:Y77" xr:uid="{1CF8D41B-B8AA-4AF2-A49B-EB10AE66666A}">
      <formula1>$M$351015:$M$351021</formula1>
    </dataValidation>
    <dataValidation type="list" allowBlank="1" showInputMessage="1" showErrorMessage="1" errorTitle="Entrada no válida" error="Por favor seleccione un elemento de la lista" promptTitle="Seleccione un elemento de la lista" sqref="S76:S77" xr:uid="{F24AC536-B83C-4FD2-9997-7D2D0E54E07B}">
      <formula1>$J$351015:$J$351018</formula1>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G76:G77" xr:uid="{3FA8A0A6-1AD1-4117-89F9-941E6FEA4A48}">
      <formula1>$B$351015:$B$351018</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6:J77" xr:uid="{A0AC2591-F5E8-43DB-A034-C1F96E952D9E}">
      <formula1>$C$351015:$C$351034</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70:G71" xr:uid="{0D5972D5-E846-4D39-A8F3-E4FC177530DC}">
      <formula1>$B$351017:$B$351020</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0:J71" xr:uid="{C93C90DC-FE13-4439-AA26-97D841EF40A5}">
      <formula1>$C$351017:$C$351036</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70:N71" xr:uid="{D9C47C85-3700-4D5D-9C2E-FDB1EAFB9384}">
      <formula1>$E$351017:$E$351019</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70:C71" xr:uid="{3CD747C4-8A66-43D6-AC03-3DC742186D14}">
      <formula1>$A$351017:$A$351019</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70:Y71" xr:uid="{7B1CD959-5257-47BC-9844-60A82150084A}">
      <formula1>$M$351017:$M$351023</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65" xr:uid="{530AED52-864B-4835-8A46-C48CC04AECD0}">
      <formula1>$B$351019:$B$351022</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65 J60" xr:uid="{9C14F5FC-2151-4549-9E60-D6E585069977}">
      <formula1>$C$351019:$C$351038</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65 L60" xr:uid="{19A82628-2A31-4AA2-8441-341F50EE2A37}">
      <formula1>$D$351019:$D$351025</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65" xr:uid="{B4A407B0-8E9E-4973-B6F9-43AE628F183F}">
      <formula1>$E$351019:$E$351021</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65 W70:W71" xr:uid="{FAAE8A78-04AA-4F50-A727-E7F90701BD8F}">
      <formula1>$L$351019:$L$351021</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65" xr:uid="{B525FED5-8C83-4F0B-B8FA-987F3FF6080C}">
      <formula1>$A$351019:$A$351021</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65" xr:uid="{005099E5-E567-4E22-806A-C53943CDB18D}">
      <formula1>$M$351019:$M$351025</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60" xr:uid="{DB3388CE-CEF4-4C02-AE10-379A258AC7F8}">
      <formula1>$A$351020:$A$351022</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X87:X92 X65 X70:X71 X76:X77 X82" xr:uid="{BC5269B0-3678-424F-BD8A-327175597D45}">
      <formula1>0</formula1>
      <formula2>100</formula2>
    </dataValidation>
    <dataValidation type="list" allowBlank="1" showInputMessage="1" showErrorMessage="1" errorTitle="Entrada no válida" error="Por favor seleccione un elemento de la lista" promptTitle="Seleccione un elemento de la lista" sqref="C55" xr:uid="{E798CE87-6AED-4E22-9118-052C59425372}">
      <formula1>$A$351021:$A$351023</formula1>
    </dataValidation>
    <dataValidation type="list" allowBlank="1" showInputMessage="1" showErrorMessage="1" errorTitle="Entrada no válida" error="Por favor seleccione un elemento de la lista" promptTitle="Seleccione un elemento de la lista" sqref="J55" xr:uid="{DDC4F0A5-3B3F-4488-913C-FC39CBD77820}">
      <formula1>$C$351021:$C$351040</formula1>
    </dataValidation>
    <dataValidation type="list" allowBlank="1" showInputMessage="1" showErrorMessage="1" errorTitle="Entrada no válida" error="Por favor seleccione un elemento de la lista" promptTitle="Seleccione un elemento de la lista" sqref="O55 O60" xr:uid="{343A8F87-AB00-4C3A-90EB-0AF63B23AD17}">
      <formula1>$F$351021:$F$351024</formula1>
    </dataValidation>
    <dataValidation type="list" allowBlank="1" showInputMessage="1" showErrorMessage="1" errorTitle="Entrada no válida" error="Por favor seleccione un elemento de la lista" promptTitle="Seleccione un elemento de la lista" sqref="P55 P60" xr:uid="{A7BD7EF1-8035-404C-8F5E-49A0D051EC78}">
      <formula1>$G$351021:$G$351024</formula1>
    </dataValidation>
    <dataValidation type="list" allowBlank="1" showInputMessage="1" showErrorMessage="1" errorTitle="Entrada no válida" error="Por favor seleccione un elemento de la lista" promptTitle="Seleccione un elemento de la lista" sqref="Q55 Q60" xr:uid="{E0276D40-535D-4D11-A614-0DEB4146A90B}">
      <formula1>$H$351021:$H$351024</formula1>
    </dataValidation>
    <dataValidation type="list" allowBlank="1" showInputMessage="1" showErrorMessage="1" errorTitle="Entrada no válida" error="Por favor seleccione un elemento de la lista" promptTitle="Seleccione un elemento de la lista" sqref="R55 R60" xr:uid="{E873F3C6-3A38-4C59-95E9-5A72B1AAD218}">
      <formula1>$I$351021:$I$351024</formula1>
    </dataValidation>
    <dataValidation type="list" allowBlank="1" showInputMessage="1" showErrorMessage="1" errorTitle="Entrada no válida" error="Por favor seleccione un elemento de la lista" promptTitle="Seleccione un elemento de la lista" sqref="S55 S60" xr:uid="{F72D43AD-217F-4386-B1E1-F35588C15309}">
      <formula1>$J$351021:$J$351024</formula1>
    </dataValidation>
    <dataValidation type="list" allowBlank="1" showInputMessage="1" showErrorMessage="1" errorTitle="Entrada no válida" error="Por favor seleccione un elemento de la lista" promptTitle="Seleccione un elemento de la lista" sqref="T55 T60" xr:uid="{D2CC986B-4C17-4AC3-BD74-12AF1955CD1D}">
      <formula1>$K$351021:$K$351023</formula1>
    </dataValidation>
    <dataValidation type="list" allowBlank="1" showInputMessage="1" showErrorMessage="1" errorTitle="Entrada no válida" error="Por favor seleccione un elemento de la lista" promptTitle="Seleccione un elemento de la lista" sqref="W55 W60" xr:uid="{F709753F-90E0-4A04-9D46-309E987AA9B8}">
      <formula1>$L$351021:$L$351023</formula1>
    </dataValidation>
    <dataValidation type="list" allowBlank="1" showInputMessage="1" showErrorMessage="1" errorTitle="Entrada no válida" error="Por favor seleccione un elemento de la lista" promptTitle="Seleccione un elemento de la lista" sqref="Y55 Y60" xr:uid="{259BD107-9946-4B98-99E1-6C9FD5B5A720}">
      <formula1>$M$351021:$M$351027</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50 G60 G55" xr:uid="{F4622F22-2D66-4559-9CB4-CDC1D9CF84ED}">
      <formula1>$B$351022:$B$351025</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50" xr:uid="{EFBF62A7-2920-4CA7-8BE8-388376368B97}">
      <formula1>$C$351022:$C$351041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50 L55 L45" xr:uid="{7E6DC94B-0334-4F4C-A34A-45CBF567AB3D}">
      <formula1>$D$351022:$D$351028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50 N60 N55" xr:uid="{065C2F25-4C6B-48A0-BE70-7153ABC098C9}">
      <formula1>$E$351022:$E$351024</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50" xr:uid="{D3BD4875-836F-4DCD-8223-D90423EC2DCB}">
      <formula1>$L$351022:$L$351024</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50" xr:uid="{0308DC91-2483-4BE7-AD30-4985A6A64592}">
      <formula1>$A$351022:$A$351024</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50" xr:uid="{49552033-24C9-4FDF-9297-BEA64AFDFFDA}">
      <formula1>$M$351022:$M$351028</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45" xr:uid="{FF82F901-91E1-4A05-92ED-506EB875765E}">
      <formula1>$B$351023:$B$351026</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45" xr:uid="{E8A487DC-39F7-4A0E-BC3D-34361BE01DC2}">
      <formula1>$C$351023:$C$351042</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45" xr:uid="{EFE936ED-75E4-43B9-95CA-A8F95B6A6CF8}">
      <formula1>$E$351023:$E$351025</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45" xr:uid="{A2710720-2B78-428B-A2BB-BDE3F7503CC3}">
      <formula1>$F$351023:$F$351026</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45" xr:uid="{ECDA7AA1-8C4B-4CB3-9DED-3481EE0880AB}">
      <formula1>$G$351023:$G$351026</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45" xr:uid="{41FE443C-6211-4C60-AFEA-DC581FB26935}">
      <formula1>$H$351023:$H$351026</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45" xr:uid="{14C6679B-36F7-4807-BA49-485A7618E361}">
      <formula1>$I$351023:$I$351026</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45" xr:uid="{AE1EE391-452F-4C98-996E-07B54B14DC24}">
      <formula1>$J$351023:$J$351026</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45" xr:uid="{C7369509-0651-45AF-B8AC-E978C141C784}">
      <formula1>$L$351023:$L$351025</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45" xr:uid="{85A8D2A1-6A3D-4850-9FEC-20A317BBA099}">
      <formula1>$A$351023:$A$351025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45" xr:uid="{07E21C20-4B59-4DC6-9ACB-2B54F4D46C1F}">
      <formula1>$K$351023:$K$351025</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45" xr:uid="{8DDC125E-9ADC-4560-AB3B-0B97247E19E5}">
      <formula1>$M$351023:$M$351029</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40 G34" xr:uid="{3668CE92-1E61-4BE4-85CD-EB202DD862F9}">
      <formula1>$B$351024:$B$351027</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40" xr:uid="{2D6F3900-F1B8-4D6C-BCD9-AEB97B704EBF}">
      <formula1>$E$351024:$E$351026</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40" xr:uid="{7C624DFE-4511-4DC3-A609-3745CE6A4D1B}">
      <formula1>$L$351024:$L$351026</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40" xr:uid="{E3177CE3-6AF6-4B8C-A9D7-C820C6AB9912}">
      <formula1>$A$351024:$A$351026</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40" xr:uid="{8A51DF6F-2838-4486-AF17-68D378458876}">
      <formula1>$M$351024:$M$351030</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33 G35" xr:uid="{A68E4C0D-A5FF-4042-9C70-9BB2887E90D8}">
      <formula1>$B$351025:$B$351028</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40" xr:uid="{5D1B5112-8B8F-4EB2-B1A7-550693BCBBC6}">
      <formula1>$C$351025:$C$351044</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40" xr:uid="{7897A226-E62C-4DE6-A379-5C3BF3E900E5}">
      <formula1>$D$351025:$D$351031</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33:N35" xr:uid="{DFEBEF1E-7A1E-43EC-8436-D82DD67AD0AA}">
      <formula1>$E$351025:$E$351027</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33:W35" xr:uid="{EF522540-EFE8-4B0D-B0BC-1481DFB3B4CA}">
      <formula1>$L$351025:$L$351027</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33:C35" xr:uid="{689D8FC3-53F8-4CE7-9B03-8627AB2D9C15}">
      <formula1>$A$351025:$A$351027</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33:Y35" xr:uid="{10CAE5D8-950C-4567-9B4B-AFCFD8724B82}">
      <formula1>$M$351025:$M$351031</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25:G28" xr:uid="{381D8720-332E-43F7-8ACB-C36428761DF2}">
      <formula1>$B$351028:$B$351031</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25:J28" xr:uid="{CECF7497-AF05-4210-A456-2A2FC499947D}">
      <formula1>$C$351028:$C$351047</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25:N28" xr:uid="{947AA471-4686-4099-86E9-F449F096FA3B}">
      <formula1>$E$351028:$E$351030</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25:C28" xr:uid="{0E5149A0-81DA-4347-84BF-FB385608B1C5}">
      <formula1>$A$351028:$A$351030</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25:Y28" xr:uid="{DF523630-3034-4F94-9DA0-B9DDB68274E4}">
      <formula1>$M$351028:$M$351034</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19:G20" xr:uid="{3D7338C2-5975-4394-A721-25C8561C034A}">
      <formula1>$B$351032:$B$351035</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9:J20" xr:uid="{A575AFC1-A4F5-47C4-9A46-62D831DA7977}">
      <formula1>$C$351032:$C$351051</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19:L20 L25:L28 L11:L14" xr:uid="{3EA33AA9-8E0D-4828-983E-F86C6096B459}">
      <formula1>$D$351032:$D$351038</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9:N20" xr:uid="{45B96D7D-157E-4871-86C3-2E746491DEAA}">
      <formula1>$E$351032:$E$351034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9:P20" xr:uid="{A6C806CA-56C7-45E1-9923-E4138EF74EA7}">
      <formula1>$F$351032:$F$351035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9:Q20" xr:uid="{62501287-B172-433C-9FE9-A6FC7F3D90DA}">
      <formula1>$H$351032:$H$351035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9:R20" xr:uid="{B5787542-C31C-4DBE-ABA7-6571551CC6E4}">
      <formula1>$I$351032:$I$351035</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19:W20 W11:W14" xr:uid="{AD706CB6-3527-4616-BD89-15EE4E861C65}">
      <formula1>$L$351032:$L$351034</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9:C20" xr:uid="{62090212-688C-46D5-8E8F-67CB5B4D8302}">
      <formula1>$A$351032:$A$351034</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19:T20" xr:uid="{C63EB677-6234-4961-941D-05CF6137BD5F}">
      <formula1>$K$351032:$K$351034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50 U82 X40 X33:X35 X45" xr:uid="{839F3368-1E01-42B7-A4ED-3EC7AB033C83}">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19:Y20" xr:uid="{093C04E4-7616-48B3-8CBD-28B130D92BE7}">
      <formula1>$M$351032:$M$351038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82 Z19:Z20 Z33:Z35 Z40 Z45 Z50 Z25:Z28 Z76:Z77 Z65 Z70:Z71" xr:uid="{B9ECE243-E150-41B8-A0AA-A8F25FC6EAD9}">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1:C14" xr:uid="{54087368-A5EF-48F2-8480-8544A42BB974}">
      <formula1>$A$351034:$A$351036</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11:D14 D19:D20 D25:D28 D33:D35 D40 D70:D71 D50 D76:D77 D65 D45" xr:uid="{71D47C44-1D4D-40FC-9AE6-A1960553F46C}">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11:E14 E19:E20 E25:E28 E33:E35 E40 E45 E50 E123:E124 E65 E70:E71 E76:E77 E82 E87:E91 E99 E97 E104:E108" xr:uid="{76AB2322-04B1-425A-85F0-071ECE96D1CC}">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11:F14 F19:F20 F25:F28 F33:F35 F40 F45 F50 F82 F65 F70:F71 F76:F77" xr:uid="{385375B7-2FCB-4D32-AB2B-BC81411F5E77}">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11:G14" xr:uid="{8A28AC87-DDCA-4247-82DF-3419ED57FEA9}">
      <formula1>$B$351034:$B$351037</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11:I14 I19:I20 I25:I28 I33:I35 I40 I45 I50 I60 I70:I71 I76:I77 I82" xr:uid="{C874C537-ADB2-41F5-8AD3-30A9433776DF}">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1:J14" xr:uid="{474D7E80-63BC-4C33-9027-842DA0B9198B}">
      <formula1>$C$351034:$C$351053</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11:K14 K19:K20 K25:K28 K82 K40 K45 K50 K60 K65 K70:K71 K76:K77 K33:K35" xr:uid="{4E1ABEA5-79C1-4B85-ACE9-BBB95443F2BA}">
      <formula1>0</formula1>
      <formula2>4000</formula2>
    </dataValidation>
    <dataValidation type="textLength" allowBlank="1" showInputMessage="1" showErrorMessage="1" errorTitle="Entrada no válida" error="Escriba un texto " promptTitle="Cualquier contenido" prompt=" Diligencie las observaciones que considere pertinentes." sqref="M11:M14 M19:M20 M25:M28 M82 M40 M45 M50 M60 M65 M70:M71 M76:M77 M33:M35" xr:uid="{313D3E56-832E-4C1C-BD5F-40F57CA864EF}">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2:N14" xr:uid="{79CEDCC1-9242-46E5-B378-C8AE9759EEBC}">
      <formula1>$E$351034:$E$351036</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76:U77 U11:U14 U19:U20 U25:U28 U40 U45 U50 U60 U65 U33:U35 U70:U71" xr:uid="{F0F1A686-DBA5-4499-B7B5-55F0C3926A91}">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82 V19:V20 V11:V14 V76:V77 V40 V45 V50 V25:V28 V65 V70:V71 V33:V35" xr:uid="{DD47362D-AD45-47AE-80D4-5D5829BAF555}">
      <formula1>0</formula1>
      <formula2>4000</formula2>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25:X28 X11:X14 X19:X20" xr:uid="{3B947FC7-414A-4510-84C1-1253CA18B7E3}">
      <formula1>0</formula1>
      <formula2>4000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11:Y14" xr:uid="{24905A41-302C-4278-8614-ED4FB44F7EB9}">
      <formula1>$M$351034:$M$351040</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11:Z14" xr:uid="{91DF1C66-7A05-4C9F-8A94-23F127EDFEC1}">
      <formula1>0</formula1>
      <formula2>4000</formula2>
    </dataValidation>
    <dataValidation type="textLength" allowBlank="1" showInputMessage="1" showErrorMessage="1" errorTitle="Entrada no válida" error="Escriba un texto  Maximo 100 Caracteres" promptTitle="Cualquier contenido Maximo 100 Caracteres" sqref="X113 X97:X99 X55 X118 X123:X124 X60 X104:X108" xr:uid="{F1FC0167-38AB-4EF0-B723-BC4E91B54231}">
      <formula1>0</formula1>
      <formula2>100</formula2>
    </dataValidation>
    <dataValidation type="decimal" allowBlank="1" showInputMessage="1" showErrorMessage="1" errorTitle="Entrada no válida" error="Por favor escriba un número" promptTitle="Escriba un número en esta casilla" sqref="U123:U124 U113 U55 U118 U87:U92 U104:U108 U97:U99" xr:uid="{F35E6F17-B514-4FD2-B114-F42ED2965343}">
      <formula1>-9223372036854770000</formula1>
      <formula2>9223372036854770000</formula2>
    </dataValidation>
    <dataValidation type="textLength" allowBlank="1" showInputMessage="1" showErrorMessage="1" errorTitle="Entrada no válida" error="Escriba un texto " promptTitle="Cualquier contenido" sqref="Z123:Z124 V123:V124 M123:M124 K123:K124 Z104:Z108 Z113 I123:I124 M113 K113 I113 D118:F118 Z55 V60 V55 D55:F55 M55 K55 I55 I65 I87:I92 F87:F92 D87:D92 D60:F60 V87:V92 E92 K87:K92 M87:M92 E98 F97:F99 D97:D99 Z97:Z99 V97:V99 M97:M99 K97:K99 I97:I99 Z87:Z92 D113:F113 V118 M118 K118 I118 V113 F123:F124 D123:D124 Z118 D104:D108 F104:F108 I104:I108 K104:K108 V104:V108 M104:M108 Z60" xr:uid="{1E7B8B86-BB94-41FE-AD9A-45DE8B04C984}">
      <formula1>0</formula1>
      <formula2>4000</formula2>
    </dataValidation>
  </dataValidations>
  <pageMargins left="0.7" right="0.7" top="0.75" bottom="0.75" header="0.3" footer="0.3"/>
  <pageSetup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C55B-51B9-4CF1-A533-6935CFDB24FC}">
  <dimension ref="A2:D29"/>
  <sheetViews>
    <sheetView workbookViewId="0">
      <selection activeCell="B17" sqref="B17"/>
    </sheetView>
  </sheetViews>
  <sheetFormatPr baseColWidth="10" defaultRowHeight="15" x14ac:dyDescent="0.25"/>
  <cols>
    <col min="1" max="4" width="43.42578125" customWidth="1"/>
  </cols>
  <sheetData>
    <row r="2" spans="1:4" x14ac:dyDescent="0.25">
      <c r="A2" s="28" t="s">
        <v>30</v>
      </c>
      <c r="B2" s="28" t="s">
        <v>36</v>
      </c>
      <c r="C2" s="28" t="s">
        <v>37</v>
      </c>
      <c r="D2" s="28" t="s">
        <v>38</v>
      </c>
    </row>
    <row r="3" spans="1:4" ht="30" x14ac:dyDescent="0.25">
      <c r="A3" s="29" t="s">
        <v>52</v>
      </c>
      <c r="B3" s="30" t="s">
        <v>190</v>
      </c>
      <c r="C3" s="30" t="s">
        <v>94</v>
      </c>
      <c r="D3" s="30" t="s">
        <v>83</v>
      </c>
    </row>
    <row r="4" spans="1:4" ht="30" x14ac:dyDescent="0.25">
      <c r="A4" s="30" t="s">
        <v>92</v>
      </c>
      <c r="B4" s="30" t="s">
        <v>57</v>
      </c>
      <c r="C4" s="30" t="s">
        <v>58</v>
      </c>
      <c r="D4" s="30" t="s">
        <v>59</v>
      </c>
    </row>
    <row r="5" spans="1:4" ht="30" x14ac:dyDescent="0.25">
      <c r="A5" s="30" t="s">
        <v>195</v>
      </c>
      <c r="B5" s="30"/>
      <c r="C5" s="30" t="s">
        <v>362</v>
      </c>
      <c r="D5" s="30" t="s">
        <v>150</v>
      </c>
    </row>
    <row r="7" spans="1:4" x14ac:dyDescent="0.25">
      <c r="A7" s="28" t="s">
        <v>39</v>
      </c>
      <c r="B7" s="28" t="s">
        <v>40</v>
      </c>
      <c r="C7" s="28" t="s">
        <v>41</v>
      </c>
      <c r="D7" s="28" t="s">
        <v>42</v>
      </c>
    </row>
    <row r="8" spans="1:4" ht="60" x14ac:dyDescent="0.25">
      <c r="A8" s="30" t="s">
        <v>119</v>
      </c>
      <c r="B8" s="30" t="s">
        <v>108</v>
      </c>
      <c r="C8" s="30" t="s">
        <v>75</v>
      </c>
      <c r="D8" s="30" t="s">
        <v>120</v>
      </c>
    </row>
    <row r="9" spans="1:4" ht="45" x14ac:dyDescent="0.25">
      <c r="A9" s="30" t="s">
        <v>60</v>
      </c>
      <c r="B9" s="30" t="s">
        <v>61</v>
      </c>
      <c r="C9" s="30" t="s">
        <v>62</v>
      </c>
      <c r="D9" s="30" t="s">
        <v>63</v>
      </c>
    </row>
    <row r="10" spans="1:4" ht="75" x14ac:dyDescent="0.25">
      <c r="A10" s="30" t="s">
        <v>84</v>
      </c>
      <c r="B10" s="30" t="s">
        <v>141</v>
      </c>
      <c r="C10" s="30" t="s">
        <v>196</v>
      </c>
      <c r="D10" s="26"/>
    </row>
    <row r="12" spans="1:4" x14ac:dyDescent="0.25">
      <c r="A12" s="31" t="s">
        <v>45</v>
      </c>
      <c r="B12" s="28" t="s">
        <v>27</v>
      </c>
      <c r="C12" s="27"/>
      <c r="D12" s="27"/>
    </row>
    <row r="13" spans="1:4" x14ac:dyDescent="0.25">
      <c r="A13" s="32" t="s">
        <v>12</v>
      </c>
      <c r="B13" s="30" t="s">
        <v>363</v>
      </c>
      <c r="C13" s="26"/>
      <c r="D13" s="26"/>
    </row>
    <row r="14" spans="1:4" x14ac:dyDescent="0.25">
      <c r="A14" s="32" t="s">
        <v>22</v>
      </c>
      <c r="B14" s="30" t="s">
        <v>364</v>
      </c>
      <c r="C14" s="26"/>
      <c r="D14" s="26"/>
    </row>
    <row r="15" spans="1:4" x14ac:dyDescent="0.25">
      <c r="A15" s="26"/>
      <c r="B15" s="30" t="s">
        <v>365</v>
      </c>
      <c r="C15" s="26"/>
      <c r="D15" s="26"/>
    </row>
    <row r="16" spans="1:4" x14ac:dyDescent="0.25">
      <c r="A16" s="26"/>
      <c r="B16" s="30" t="s">
        <v>366</v>
      </c>
      <c r="C16" s="26"/>
      <c r="D16" s="26"/>
    </row>
    <row r="17" spans="2:2" x14ac:dyDescent="0.25">
      <c r="B17" s="30" t="s">
        <v>367</v>
      </c>
    </row>
    <row r="18" spans="2:2" x14ac:dyDescent="0.25">
      <c r="B18" s="30" t="s">
        <v>368</v>
      </c>
    </row>
    <row r="19" spans="2:2" x14ac:dyDescent="0.25">
      <c r="B19" s="30" t="s">
        <v>369</v>
      </c>
    </row>
    <row r="20" spans="2:2" x14ac:dyDescent="0.25">
      <c r="B20" s="30" t="s">
        <v>99</v>
      </c>
    </row>
    <row r="21" spans="2:2" x14ac:dyDescent="0.25">
      <c r="B21" s="30" t="s">
        <v>370</v>
      </c>
    </row>
    <row r="22" spans="2:2" x14ac:dyDescent="0.25">
      <c r="B22" s="30" t="s">
        <v>371</v>
      </c>
    </row>
    <row r="23" spans="2:2" x14ac:dyDescent="0.25">
      <c r="B23" s="30" t="s">
        <v>372</v>
      </c>
    </row>
    <row r="24" spans="2:2" x14ac:dyDescent="0.25">
      <c r="B24" s="30" t="s">
        <v>373</v>
      </c>
    </row>
    <row r="25" spans="2:2" x14ac:dyDescent="0.25">
      <c r="B25" s="30" t="s">
        <v>374</v>
      </c>
    </row>
    <row r="26" spans="2:2" x14ac:dyDescent="0.25">
      <c r="B26" s="30" t="s">
        <v>375</v>
      </c>
    </row>
    <row r="27" spans="2:2" x14ac:dyDescent="0.25">
      <c r="B27" s="30" t="s">
        <v>376</v>
      </c>
    </row>
    <row r="28" spans="2:2" x14ac:dyDescent="0.25">
      <c r="B28" s="30" t="s">
        <v>377</v>
      </c>
    </row>
    <row r="29" spans="2:2" x14ac:dyDescent="0.25">
      <c r="B29" s="33" t="s">
        <v>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SERVICIOS</vt:lpstr>
      <vt:lpstr>INTERNOS</vt:lpstr>
      <vt:lpstr>PROVEEDORES</vt:lpstr>
      <vt:lpstr>RESUMEN (Pág 2 de 3)</vt:lpstr>
      <vt:lpstr>INSTRUCCIONES (Pág 3 de 3)</vt:lpstr>
      <vt:lpstr>PIGA 200 MATRIZ DE ASPECTOS ...</vt:lpstr>
      <vt:lpstr>Hoja2</vt:lpstr>
      <vt:lpstr>'RESUMEN (Pág 2 de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Yamile Cadavid Arbelaez</cp:lastModifiedBy>
  <dcterms:created xsi:type="dcterms:W3CDTF">2021-01-09T01:29:46Z</dcterms:created>
  <dcterms:modified xsi:type="dcterms:W3CDTF">2024-05-23T16:07:22Z</dcterms:modified>
</cp:coreProperties>
</file>