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ernal\StormCDistritalV\StormUser\inf_excel\"/>
    </mc:Choice>
  </mc:AlternateContent>
  <xr:revisionPtr revIDLastSave="0" documentId="13_ncr:1_{510D0CD2-4D47-4AE3-AD19-2BE0B0672A31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CB-0104  SEGUIMIENTO A EJECU..." sheetId="1" r:id="rId1"/>
    <sheet name="CB-0003  EJECUCION CUENTAS P..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9" i="1" l="1"/>
  <c r="M39" i="1" s="1"/>
  <c r="H30" i="1"/>
  <c r="M30" i="1" s="1"/>
  <c r="G30" i="1"/>
  <c r="H60" i="1"/>
  <c r="F57" i="1"/>
  <c r="G58" i="1"/>
  <c r="G57" i="1"/>
  <c r="H57" i="1" s="1"/>
  <c r="H55" i="1"/>
  <c r="M55" i="1" s="1"/>
  <c r="H54" i="1"/>
  <c r="G54" i="1"/>
  <c r="H43" i="1"/>
  <c r="M43" i="1" s="1"/>
  <c r="G43" i="1"/>
  <c r="G42" i="1"/>
  <c r="G41" i="1"/>
  <c r="H41" i="1"/>
  <c r="M41" i="1" s="1"/>
  <c r="M36" i="1"/>
  <c r="M54" i="1"/>
  <c r="M60" i="1"/>
  <c r="M67" i="1"/>
  <c r="H67" i="1"/>
  <c r="H72" i="1"/>
  <c r="M72" i="1"/>
  <c r="H71" i="1"/>
  <c r="M71" i="1" s="1"/>
  <c r="H42" i="1"/>
  <c r="M57" i="1" l="1"/>
  <c r="M42" i="1"/>
</calcChain>
</file>

<file path=xl/sharedStrings.xml><?xml version="1.0" encoding="utf-8"?>
<sst xmlns="http://schemas.openxmlformats.org/spreadsheetml/2006/main" count="408" uniqueCount="207">
  <si>
    <t>Tipo Informe</t>
  </si>
  <si>
    <t xml:space="preserve">1 PRESUPUESTO </t>
  </si>
  <si>
    <t>Formulario</t>
  </si>
  <si>
    <t>CB-0104: SEGUIMIENTO A EJECUCIÓN DE RESERVAS U OBLIGACIONES POR PAGAR</t>
  </si>
  <si>
    <t>Moneda Informe</t>
  </si>
  <si>
    <t>Entidad</t>
  </si>
  <si>
    <t>Fecha</t>
  </si>
  <si>
    <t>Periodicidad</t>
  </si>
  <si>
    <t>Mensual</t>
  </si>
  <si>
    <t>[1]</t>
  </si>
  <si>
    <t>0 TOTAL RESERVAS DE FUNCIONAMIENTO</t>
  </si>
  <si>
    <t>CODIGO</t>
  </si>
  <si>
    <t>RUBRO PRESUPUESTAL</t>
  </si>
  <si>
    <t>RESERVAS CONSTITUIDA</t>
  </si>
  <si>
    <t>ANULACIONES DEL MES</t>
  </si>
  <si>
    <t>ANULACIONES ACUMULADAS</t>
  </si>
  <si>
    <t>RESERVAS DEFINITIVAS</t>
  </si>
  <si>
    <t>% DE PARTICIPACION</t>
  </si>
  <si>
    <t>AUTORIZACION DE GIRO DEL MES</t>
  </si>
  <si>
    <t>AUTORIZACION DE GIRO ACUMULADA</t>
  </si>
  <si>
    <t>% EJECUCION AUTORIZADA DE GIRO</t>
  </si>
  <si>
    <t>SALDO DE LAS RESERVAS</t>
  </si>
  <si>
    <t>FILA_1</t>
  </si>
  <si>
    <t/>
  </si>
  <si>
    <t>FILA_999999</t>
  </si>
  <si>
    <t>[2]</t>
  </si>
  <si>
    <t>0 TOTAL RESERVAS DE INVERSION</t>
  </si>
  <si>
    <t>CB-0003: EJECUCION CUENTAS POR PAGAR DE LA VIGENCIA ANTERIOR</t>
  </si>
  <si>
    <t>0 FUNCIONAMIENTO</t>
  </si>
  <si>
    <t>OBJETO</t>
  </si>
  <si>
    <t>BENEFICIARIO</t>
  </si>
  <si>
    <t>CRP INICIAL</t>
  </si>
  <si>
    <t>FECHA DEL CRP INICIAL</t>
  </si>
  <si>
    <t>No. DE CONTRATO</t>
  </si>
  <si>
    <t>FECHA DEL CONTRATO</t>
  </si>
  <si>
    <t>CUENTA POR PAGAR A DICIEMBRE 31</t>
  </si>
  <si>
    <t>GIROS DEL MES</t>
  </si>
  <si>
    <t>GIROS ACUMULADOS</t>
  </si>
  <si>
    <t>SALDOS DE CUENTAS POR PAGAR</t>
  </si>
  <si>
    <t>% EJEC AUTO GIRO</t>
  </si>
  <si>
    <t>0 DEUDA</t>
  </si>
  <si>
    <t>[3]</t>
  </si>
  <si>
    <t>0 INVERSION</t>
  </si>
  <si>
    <t>[4]</t>
  </si>
  <si>
    <t>0 TOTAL CUENTAS POR PAGAR</t>
  </si>
  <si>
    <t>FILA_10</t>
  </si>
  <si>
    <t>FILA_TOTAL</t>
  </si>
  <si>
    <t>1310101010101</t>
  </si>
  <si>
    <t>Sueldo básico</t>
  </si>
  <si>
    <t>FILA_2</t>
  </si>
  <si>
    <t>1310101010110</t>
  </si>
  <si>
    <t>Prima de navidad</t>
  </si>
  <si>
    <t>FILA_3</t>
  </si>
  <si>
    <t>1310101010111</t>
  </si>
  <si>
    <t>Prima de vacaciones</t>
  </si>
  <si>
    <t>FILA_4</t>
  </si>
  <si>
    <t>13101010301</t>
  </si>
  <si>
    <t>Indemnización por vacaciones</t>
  </si>
  <si>
    <t>FILA_5</t>
  </si>
  <si>
    <t>13101010302</t>
  </si>
  <si>
    <t>Bonificación por recreación</t>
  </si>
  <si>
    <t>FILA_6</t>
  </si>
  <si>
    <t>13101010305</t>
  </si>
  <si>
    <t>Reconocimiento por permanencia en el servicio público - Bogotá D.C.</t>
  </si>
  <si>
    <t>FILA_7</t>
  </si>
  <si>
    <t>1310201010102</t>
  </si>
  <si>
    <t>Equipos de información, computación y telecomunicaciones TIC</t>
  </si>
  <si>
    <t>FILA_8</t>
  </si>
  <si>
    <t>1310201010104</t>
  </si>
  <si>
    <t>Maquinaria para usos especiales</t>
  </si>
  <si>
    <t>FILA_9</t>
  </si>
  <si>
    <t>1310201010105</t>
  </si>
  <si>
    <t>Maquinaria de oficina, contabilidad e informática</t>
  </si>
  <si>
    <t>1310201010106</t>
  </si>
  <si>
    <t>Maquinaria y aparatos eléctricos</t>
  </si>
  <si>
    <t>FILA_11</t>
  </si>
  <si>
    <t>1310201010109</t>
  </si>
  <si>
    <t>Equipo de transporte (partes, piezas y accesorios)</t>
  </si>
  <si>
    <t>FILA_12</t>
  </si>
  <si>
    <t>1310202010103</t>
  </si>
  <si>
    <t>Productos de molinería, almidones y productos derivados del almidón; otros productos alimenticios</t>
  </si>
  <si>
    <t>FILA_13</t>
  </si>
  <si>
    <t>1310202010105</t>
  </si>
  <si>
    <t>Artículos textiles (excepto prendas de vestir)</t>
  </si>
  <si>
    <t>FILA_14</t>
  </si>
  <si>
    <t>1310202010106</t>
  </si>
  <si>
    <t>Dotación (prendas de vestir y calzado)</t>
  </si>
  <si>
    <t>FILA_15</t>
  </si>
  <si>
    <t>1310202010201</t>
  </si>
  <si>
    <t>Productos de madera, corcho, cestería y espartería</t>
  </si>
  <si>
    <t>FILA_16</t>
  </si>
  <si>
    <t>1310202010202</t>
  </si>
  <si>
    <t>Pasta o pulpa, papel y productos de papel; impresos y artículos relacionados</t>
  </si>
  <si>
    <t>FILA_17</t>
  </si>
  <si>
    <t>1310202010203</t>
  </si>
  <si>
    <t>Productos de hornos de coque, de refinación de petróleo y combustible</t>
  </si>
  <si>
    <t>FILA_18</t>
  </si>
  <si>
    <t>1310202010204</t>
  </si>
  <si>
    <t>Químicos básicos</t>
  </si>
  <si>
    <t>FILA_19</t>
  </si>
  <si>
    <t>1310202010205</t>
  </si>
  <si>
    <t>Otros productos químicos; fibras artificiales (o fibras industriales hechas por el hombre)</t>
  </si>
  <si>
    <t>FILA_20</t>
  </si>
  <si>
    <t>1310202010206</t>
  </si>
  <si>
    <t>Productos de caucho y plástico</t>
  </si>
  <si>
    <t>FILA_21</t>
  </si>
  <si>
    <t>1310202010207</t>
  </si>
  <si>
    <t>Vidrio y productos de vidrio y otros productos no metálicos n.c.p.</t>
  </si>
  <si>
    <t>FILA_22</t>
  </si>
  <si>
    <t>1310202010208</t>
  </si>
  <si>
    <t>Muebles; otros bienes transportables n.c.p.</t>
  </si>
  <si>
    <t>FILA_23</t>
  </si>
  <si>
    <t>1310202010301</t>
  </si>
  <si>
    <t>Metales básicos</t>
  </si>
  <si>
    <t>FILA_24</t>
  </si>
  <si>
    <t>1310202010302</t>
  </si>
  <si>
    <t>Productos metálicos elaborados (excepto maquinaria y equipo)</t>
  </si>
  <si>
    <t>FILA_25</t>
  </si>
  <si>
    <t>131020202010601</t>
  </si>
  <si>
    <t>Servicios de mensajería</t>
  </si>
  <si>
    <t>FILA_26</t>
  </si>
  <si>
    <t>131020202020115</t>
  </si>
  <si>
    <t>Servicios de Seguros de vida colectiva</t>
  </si>
  <si>
    <t>FILA_27</t>
  </si>
  <si>
    <t>131020202020202</t>
  </si>
  <si>
    <t>Servicios de administración de bienes inmuebles a comisión o por contrato</t>
  </si>
  <si>
    <t>FILA_28</t>
  </si>
  <si>
    <t>131020202020203</t>
  </si>
  <si>
    <t>Servicio de arrendamiento de bienes inmuebles a comisión o por contrata</t>
  </si>
  <si>
    <t>FILA_29</t>
  </si>
  <si>
    <t>131020202020305</t>
  </si>
  <si>
    <t>Derechos de uso de productos de propiedad intelectual y otros productos similares</t>
  </si>
  <si>
    <t>FILA_30</t>
  </si>
  <si>
    <t>131020202030303</t>
  </si>
  <si>
    <t>Servicios de diseño y desarrollo de la tecnología de la información (TI)</t>
  </si>
  <si>
    <t>FILA_31</t>
  </si>
  <si>
    <t>131020202030304</t>
  </si>
  <si>
    <t>Servicios de suministro de infraestructura de hosting y de tecnología de la información (TI)</t>
  </si>
  <si>
    <t>FILA_32</t>
  </si>
  <si>
    <t>131020202030313</t>
  </si>
  <si>
    <t>Otros servicios profesionales y técnicos n.c.p.</t>
  </si>
  <si>
    <t>FILA_33</t>
  </si>
  <si>
    <t>131020202030402</t>
  </si>
  <si>
    <t>Servicios de telecomunicaciones móviles</t>
  </si>
  <si>
    <t>FILA_34</t>
  </si>
  <si>
    <t>131020202030404</t>
  </si>
  <si>
    <t>Servicios de telecomunicaciones a través de internet</t>
  </si>
  <si>
    <t>FILA_35</t>
  </si>
  <si>
    <t>131020202030405</t>
  </si>
  <si>
    <t>Servicios de agencias de noticias</t>
  </si>
  <si>
    <t>FILA_36</t>
  </si>
  <si>
    <t>131020202030408</t>
  </si>
  <si>
    <t>Servicios de transmisión</t>
  </si>
  <si>
    <t>FILA_37</t>
  </si>
  <si>
    <t>131020202030501</t>
  </si>
  <si>
    <t>Servicios de protección (guardas de seguridad)</t>
  </si>
  <si>
    <t>FILA_38</t>
  </si>
  <si>
    <t>131020202030502</t>
  </si>
  <si>
    <t>Servicios de limpieza general</t>
  </si>
  <si>
    <t>FILA_39</t>
  </si>
  <si>
    <t>131020202030602</t>
  </si>
  <si>
    <t>Servicios de mantenimiento y reparación de maquinaria de oficina y contabilidad</t>
  </si>
  <si>
    <t>FILA_40</t>
  </si>
  <si>
    <t>131020202030603</t>
  </si>
  <si>
    <t>Servicios de mantenimiento y reparación de computadores y equipo periférico</t>
  </si>
  <si>
    <t>FILA_41</t>
  </si>
  <si>
    <t>131020202030604</t>
  </si>
  <si>
    <t>Servicios de mantenimiento y reparación de maquinaria y equipo de transporte</t>
  </si>
  <si>
    <t>FILA_42</t>
  </si>
  <si>
    <t>131020202030605</t>
  </si>
  <si>
    <t>Servicios de mantenimiento y reparación de otra maquinaria y otro equipo</t>
  </si>
  <si>
    <t>FILA_43</t>
  </si>
  <si>
    <t>131020202030611</t>
  </si>
  <si>
    <t>Servicios de mantenimiento y reparación de ascensores y escaleras mecánicas</t>
  </si>
  <si>
    <t>FILA_44</t>
  </si>
  <si>
    <t>131020202030612</t>
  </si>
  <si>
    <t>Servicios de reparación de otros bienes</t>
  </si>
  <si>
    <t>FILA_45</t>
  </si>
  <si>
    <t>131020202030702</t>
  </si>
  <si>
    <t>Servicios de impresión</t>
  </si>
  <si>
    <t>FILA_46</t>
  </si>
  <si>
    <t>131020202040103</t>
  </si>
  <si>
    <t>Aseo</t>
  </si>
  <si>
    <t>FILA_47</t>
  </si>
  <si>
    <t>13102020205</t>
  </si>
  <si>
    <t>Viáticos y gastos de viaje</t>
  </si>
  <si>
    <t>FILA_48</t>
  </si>
  <si>
    <t>13102020206</t>
  </si>
  <si>
    <t>Capacitación</t>
  </si>
  <si>
    <t>FILA_49</t>
  </si>
  <si>
    <t>13102020207</t>
  </si>
  <si>
    <t>Bienestar e incentivos</t>
  </si>
  <si>
    <t>FILA_50</t>
  </si>
  <si>
    <t>13102020208</t>
  </si>
  <si>
    <t>Salud ocupacional</t>
  </si>
  <si>
    <t>133011507420185001203</t>
  </si>
  <si>
    <t>Fortalecimiento a la gestión pública efectiva y eficiente</t>
  </si>
  <si>
    <t>133011507430189001201</t>
  </si>
  <si>
    <t>Modernización administrativa</t>
  </si>
  <si>
    <t>133011605560000007719</t>
  </si>
  <si>
    <t>FORTALECIMIENTO INSTITUCIONAL DE LA PERSONERÍA DE BOGOTÁ</t>
  </si>
  <si>
    <t>133011605560000007732</t>
  </si>
  <si>
    <t>FORTALECIMIENTO DE LA PREVENCIÓN Y CONTROL A LA FUNCIÓN PÚBLICA EN LA PERSONERÍA DE BOGOTÁ</t>
  </si>
  <si>
    <t>133011605560000007742</t>
  </si>
  <si>
    <t>FORTALECIMIENTO DE LA PROMOCIÓN Y DEFENSA DE LOS DERECHOS HUMANOS Y EL DERECHO INTERNACIONAL HUMANITARIO EN LA PERSONERÍA DE BOGOTÁ</t>
  </si>
  <si>
    <t>133011605560000007751</t>
  </si>
  <si>
    <t>FORTALECIMIENTO DE LA POTESTAD DISCIPLINARIA EN LA PERSONERÍA DE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</si>
</sst>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1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2"/>
    <xf numFmtId="0" fontId="4" fillId="0" borderId="2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0" fillId="4" borderId="3" xfId="0" applyNumberFormat="1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6" fillId="2" borderId="1" xfId="1" applyFont="1" applyFill="1" applyBorder="1" applyAlignment="1">
      <alignment horizontal="center" vertical="center"/>
    </xf>
    <xf numFmtId="0" fontId="4" fillId="0" borderId="2" xfId="1"/>
    <xf numFmtId="0" fontId="4" fillId="4" borderId="3" xfId="1" applyFill="1" applyBorder="1" applyAlignment="1" applyProtection="1">
      <alignment vertical="center"/>
      <protection locked="0"/>
    </xf>
    <xf numFmtId="0" fontId="7" fillId="5" borderId="3" xfId="1" applyFont="1" applyFill="1" applyBorder="1" applyAlignment="1">
      <alignment vertical="center"/>
    </xf>
    <xf numFmtId="0" fontId="4" fillId="0" borderId="3" xfId="1" applyBorder="1" applyAlignment="1" applyProtection="1">
      <alignment vertical="center"/>
      <protection locked="0"/>
    </xf>
    <xf numFmtId="0" fontId="6" fillId="2" borderId="1" xfId="2" applyFont="1" applyFill="1" applyBorder="1" applyAlignment="1">
      <alignment horizontal="center" vertical="center"/>
    </xf>
    <xf numFmtId="0" fontId="4" fillId="0" borderId="2" xfId="2"/>
    <xf numFmtId="0" fontId="4" fillId="4" borderId="3" xfId="2" applyFill="1" applyBorder="1" applyAlignment="1" applyProtection="1">
      <alignment vertical="center"/>
      <protection locked="0"/>
    </xf>
    <xf numFmtId="0" fontId="7" fillId="5" borderId="3" xfId="2" applyFont="1" applyFill="1" applyBorder="1" applyAlignment="1">
      <alignment vertical="center"/>
    </xf>
    <xf numFmtId="3" fontId="0" fillId="0" borderId="0" xfId="0" applyNumberFormat="1"/>
    <xf numFmtId="0" fontId="5" fillId="0" borderId="0" xfId="0" applyFont="1"/>
  </cellXfs>
  <cellStyles count="3">
    <cellStyle name="Normal" xfId="0" builtinId="0"/>
    <cellStyle name="Normal 2" xfId="1" xr:uid="{6D8CECF7-C0F7-4601-BF06-C1E4EAD8EDE0}"/>
    <cellStyle name="Normal 3" xfId="2" xr:uid="{3F83F641-B9D1-4D36-98B5-60C486109F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76"/>
  <sheetViews>
    <sheetView tabSelected="1" topLeftCell="A49" workbookViewId="0">
      <selection activeCell="E62" sqref="E62:M62"/>
    </sheetView>
  </sheetViews>
  <sheetFormatPr baseColWidth="10" defaultColWidth="9.140625" defaultRowHeight="15" x14ac:dyDescent="0.25"/>
  <cols>
    <col min="2" max="2" width="21" customWidth="1"/>
    <col min="3" max="3" width="12" customWidth="1"/>
    <col min="4" max="4" width="24" customWidth="1"/>
    <col min="5" max="5" width="26" customWidth="1"/>
    <col min="6" max="6" width="25" customWidth="1"/>
    <col min="7" max="7" width="28" customWidth="1"/>
    <col min="8" max="8" width="26" customWidth="1"/>
    <col min="9" max="9" width="24" customWidth="1"/>
    <col min="10" max="10" width="34" customWidth="1"/>
    <col min="11" max="11" width="36" customWidth="1"/>
    <col min="12" max="12" width="29" customWidth="1"/>
    <col min="13" max="13" width="27" customWidth="1"/>
    <col min="15" max="256" width="8" hidden="1"/>
  </cols>
  <sheetData>
    <row r="1" spans="1:13" x14ac:dyDescent="0.25">
      <c r="B1" s="1" t="s">
        <v>0</v>
      </c>
      <c r="C1" s="1">
        <v>1</v>
      </c>
      <c r="D1" s="1" t="s">
        <v>1</v>
      </c>
    </row>
    <row r="2" spans="1:13" x14ac:dyDescent="0.25">
      <c r="B2" s="1" t="s">
        <v>2</v>
      </c>
      <c r="C2" s="1">
        <v>400</v>
      </c>
      <c r="D2" s="1" t="s">
        <v>3</v>
      </c>
    </row>
    <row r="3" spans="1:13" x14ac:dyDescent="0.25">
      <c r="B3" s="1" t="s">
        <v>4</v>
      </c>
      <c r="C3" s="1">
        <v>1</v>
      </c>
    </row>
    <row r="4" spans="1:13" x14ac:dyDescent="0.25">
      <c r="B4" s="1" t="s">
        <v>5</v>
      </c>
      <c r="C4" s="1">
        <v>102</v>
      </c>
    </row>
    <row r="5" spans="1:13" x14ac:dyDescent="0.25">
      <c r="B5" s="1" t="s">
        <v>6</v>
      </c>
      <c r="C5" s="5">
        <v>44560</v>
      </c>
    </row>
    <row r="6" spans="1:13" x14ac:dyDescent="0.25">
      <c r="B6" s="1" t="s">
        <v>7</v>
      </c>
      <c r="C6" s="1">
        <v>1</v>
      </c>
      <c r="D6" s="1" t="s">
        <v>8</v>
      </c>
    </row>
    <row r="8" spans="1:13" x14ac:dyDescent="0.25">
      <c r="A8" s="1" t="s">
        <v>9</v>
      </c>
      <c r="B8" s="8" t="s">
        <v>10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x14ac:dyDescent="0.25">
      <c r="C9" s="1">
        <v>1</v>
      </c>
      <c r="D9" s="1">
        <v>2</v>
      </c>
      <c r="E9" s="1">
        <v>4</v>
      </c>
      <c r="F9" s="1">
        <v>7</v>
      </c>
      <c r="G9" s="1">
        <v>8</v>
      </c>
      <c r="H9" s="1">
        <v>12</v>
      </c>
      <c r="I9" s="1">
        <v>15</v>
      </c>
      <c r="J9" s="1">
        <v>16</v>
      </c>
      <c r="K9" s="1">
        <v>20</v>
      </c>
      <c r="L9" s="1">
        <v>24</v>
      </c>
      <c r="M9" s="1">
        <v>28</v>
      </c>
    </row>
    <row r="10" spans="1:13" ht="15.75" thickBot="1" x14ac:dyDescent="0.3"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  <c r="L10" s="1" t="s">
        <v>20</v>
      </c>
      <c r="M10" s="1" t="s">
        <v>21</v>
      </c>
    </row>
    <row r="11" spans="1:13" ht="15.75" thickBot="1" x14ac:dyDescent="0.3">
      <c r="A11" s="10">
        <v>1</v>
      </c>
      <c r="B11" s="11" t="s">
        <v>22</v>
      </c>
      <c r="C11" s="12" t="s">
        <v>47</v>
      </c>
      <c r="D11" s="12" t="s">
        <v>48</v>
      </c>
      <c r="E11" s="12">
        <v>59206950</v>
      </c>
      <c r="F11" s="12">
        <v>0</v>
      </c>
      <c r="G11" s="12">
        <v>0</v>
      </c>
      <c r="H11" s="12">
        <v>59206950</v>
      </c>
      <c r="I11" s="12">
        <v>0.96</v>
      </c>
      <c r="J11" s="12">
        <v>0</v>
      </c>
      <c r="K11" s="12">
        <v>59206950</v>
      </c>
      <c r="L11" s="12">
        <v>100</v>
      </c>
      <c r="M11" s="13">
        <v>0</v>
      </c>
    </row>
    <row r="12" spans="1:13" ht="15.75" thickBot="1" x14ac:dyDescent="0.3">
      <c r="A12" s="10">
        <v>2</v>
      </c>
      <c r="B12" s="11" t="s">
        <v>49</v>
      </c>
      <c r="C12" s="12" t="s">
        <v>50</v>
      </c>
      <c r="D12" s="12" t="s">
        <v>51</v>
      </c>
      <c r="E12" s="12">
        <v>130000000</v>
      </c>
      <c r="F12" s="12">
        <v>0</v>
      </c>
      <c r="G12" s="12">
        <v>90000000</v>
      </c>
      <c r="H12" s="12">
        <v>40000000</v>
      </c>
      <c r="I12" s="12">
        <v>2.11</v>
      </c>
      <c r="J12" s="12">
        <v>0</v>
      </c>
      <c r="K12" s="12">
        <v>40000000</v>
      </c>
      <c r="L12" s="12">
        <v>100</v>
      </c>
      <c r="M12" s="13">
        <v>0</v>
      </c>
    </row>
    <row r="13" spans="1:13" ht="15.75" thickBot="1" x14ac:dyDescent="0.3">
      <c r="A13" s="10">
        <v>3</v>
      </c>
      <c r="B13" s="11" t="s">
        <v>52</v>
      </c>
      <c r="C13" s="12" t="s">
        <v>53</v>
      </c>
      <c r="D13" s="12" t="s">
        <v>54</v>
      </c>
      <c r="E13" s="12">
        <v>955080000</v>
      </c>
      <c r="F13" s="12">
        <v>0</v>
      </c>
      <c r="G13" s="12">
        <v>43080000</v>
      </c>
      <c r="H13" s="12">
        <v>912000000</v>
      </c>
      <c r="I13" s="12">
        <v>15.48</v>
      </c>
      <c r="J13" s="12">
        <v>0</v>
      </c>
      <c r="K13" s="12">
        <v>912000000</v>
      </c>
      <c r="L13" s="12">
        <v>100</v>
      </c>
      <c r="M13" s="13">
        <v>0</v>
      </c>
    </row>
    <row r="14" spans="1:13" ht="15.75" thickBot="1" x14ac:dyDescent="0.3">
      <c r="A14" s="10">
        <v>4</v>
      </c>
      <c r="B14" s="11" t="s">
        <v>55</v>
      </c>
      <c r="C14" s="12" t="s">
        <v>56</v>
      </c>
      <c r="D14" s="12" t="s">
        <v>57</v>
      </c>
      <c r="E14" s="12">
        <v>1342410000</v>
      </c>
      <c r="F14" s="12">
        <v>0</v>
      </c>
      <c r="G14" s="12">
        <v>0</v>
      </c>
      <c r="H14" s="12">
        <v>1342410000</v>
      </c>
      <c r="I14" s="12">
        <v>21.76</v>
      </c>
      <c r="J14" s="12">
        <v>0</v>
      </c>
      <c r="K14" s="12">
        <v>1342410000</v>
      </c>
      <c r="L14" s="12">
        <v>100</v>
      </c>
      <c r="M14" s="13">
        <v>0</v>
      </c>
    </row>
    <row r="15" spans="1:13" ht="15.75" thickBot="1" x14ac:dyDescent="0.3">
      <c r="A15" s="10">
        <v>5</v>
      </c>
      <c r="B15" s="11" t="s">
        <v>58</v>
      </c>
      <c r="C15" s="12" t="s">
        <v>59</v>
      </c>
      <c r="D15" s="12" t="s">
        <v>60</v>
      </c>
      <c r="E15" s="12">
        <v>70920000</v>
      </c>
      <c r="F15" s="12">
        <v>0</v>
      </c>
      <c r="G15" s="14">
        <v>20493561</v>
      </c>
      <c r="H15" s="12">
        <v>50426439</v>
      </c>
      <c r="I15" s="12">
        <v>1.1499999999999999</v>
      </c>
      <c r="J15" s="12">
        <v>0</v>
      </c>
      <c r="K15" s="12">
        <v>50426439</v>
      </c>
      <c r="L15" s="12">
        <v>100</v>
      </c>
      <c r="M15" s="13">
        <v>0</v>
      </c>
    </row>
    <row r="16" spans="1:13" ht="15.75" thickBot="1" x14ac:dyDescent="0.3">
      <c r="A16" s="10">
        <v>6</v>
      </c>
      <c r="B16" s="11" t="s">
        <v>61</v>
      </c>
      <c r="C16" s="12" t="s">
        <v>62</v>
      </c>
      <c r="D16" s="12" t="s">
        <v>63</v>
      </c>
      <c r="E16" s="12">
        <v>17390000</v>
      </c>
      <c r="F16" s="12">
        <v>0</v>
      </c>
      <c r="G16" s="12">
        <v>0</v>
      </c>
      <c r="H16" s="12">
        <v>17390000</v>
      </c>
      <c r="I16" s="12">
        <v>0.28000000000000003</v>
      </c>
      <c r="J16" s="12">
        <v>0</v>
      </c>
      <c r="K16" s="12">
        <v>17390000</v>
      </c>
      <c r="L16" s="12">
        <v>100</v>
      </c>
      <c r="M16" s="13">
        <v>0</v>
      </c>
    </row>
    <row r="17" spans="1:13" ht="15.75" thickBot="1" x14ac:dyDescent="0.3">
      <c r="A17" s="10">
        <v>7</v>
      </c>
      <c r="B17" s="11" t="s">
        <v>64</v>
      </c>
      <c r="C17" s="12" t="s">
        <v>65</v>
      </c>
      <c r="D17" s="12" t="s">
        <v>66</v>
      </c>
      <c r="E17" s="12">
        <v>37739500</v>
      </c>
      <c r="F17" s="12">
        <v>0</v>
      </c>
      <c r="G17" s="12">
        <v>0</v>
      </c>
      <c r="H17" s="12">
        <v>37739500</v>
      </c>
      <c r="I17" s="12">
        <v>0.61</v>
      </c>
      <c r="J17" s="12">
        <v>0</v>
      </c>
      <c r="K17" s="12">
        <v>37739500</v>
      </c>
      <c r="L17" s="12">
        <v>100</v>
      </c>
      <c r="M17" s="13">
        <v>0</v>
      </c>
    </row>
    <row r="18" spans="1:13" ht="15.75" thickBot="1" x14ac:dyDescent="0.3">
      <c r="A18" s="10">
        <v>8</v>
      </c>
      <c r="B18" s="11" t="s">
        <v>67</v>
      </c>
      <c r="C18" s="12" t="s">
        <v>68</v>
      </c>
      <c r="D18" s="12" t="s">
        <v>69</v>
      </c>
      <c r="E18" s="12">
        <v>276000</v>
      </c>
      <c r="F18" s="12">
        <v>0</v>
      </c>
      <c r="G18" s="12">
        <v>0</v>
      </c>
      <c r="H18" s="12">
        <v>276000</v>
      </c>
      <c r="I18" s="12">
        <v>0</v>
      </c>
      <c r="J18" s="12">
        <v>0</v>
      </c>
      <c r="K18" s="12">
        <v>276000</v>
      </c>
      <c r="L18" s="12">
        <v>100</v>
      </c>
      <c r="M18" s="13">
        <v>0</v>
      </c>
    </row>
    <row r="19" spans="1:13" ht="15.75" thickBot="1" x14ac:dyDescent="0.3">
      <c r="A19" s="10">
        <v>9</v>
      </c>
      <c r="B19" s="11" t="s">
        <v>70</v>
      </c>
      <c r="C19" s="12" t="s">
        <v>71</v>
      </c>
      <c r="D19" s="12" t="s">
        <v>72</v>
      </c>
      <c r="E19" s="12">
        <v>18989517</v>
      </c>
      <c r="F19" s="12">
        <v>0</v>
      </c>
      <c r="G19" s="12">
        <v>8781</v>
      </c>
      <c r="H19" s="12">
        <v>18980736</v>
      </c>
      <c r="I19" s="12">
        <v>0.31</v>
      </c>
      <c r="J19" s="12">
        <v>0</v>
      </c>
      <c r="K19" s="12">
        <v>18980736</v>
      </c>
      <c r="L19" s="12">
        <v>100</v>
      </c>
      <c r="M19" s="13">
        <v>0</v>
      </c>
    </row>
    <row r="20" spans="1:13" ht="15.75" thickBot="1" x14ac:dyDescent="0.3">
      <c r="A20" s="10">
        <v>10</v>
      </c>
      <c r="B20" s="11" t="s">
        <v>45</v>
      </c>
      <c r="C20" s="12" t="s">
        <v>73</v>
      </c>
      <c r="D20" s="12" t="s">
        <v>74</v>
      </c>
      <c r="E20" s="12">
        <v>38099452</v>
      </c>
      <c r="F20" s="12">
        <v>0</v>
      </c>
      <c r="G20" s="12">
        <v>0</v>
      </c>
      <c r="H20" s="12">
        <v>38099452</v>
      </c>
      <c r="I20" s="12">
        <v>0.62</v>
      </c>
      <c r="J20" s="12">
        <v>0</v>
      </c>
      <c r="K20" s="12">
        <v>38099452</v>
      </c>
      <c r="L20" s="12">
        <v>100</v>
      </c>
      <c r="M20" s="13">
        <v>0</v>
      </c>
    </row>
    <row r="21" spans="1:13" ht="15.75" thickBot="1" x14ac:dyDescent="0.3">
      <c r="A21" s="10">
        <v>11</v>
      </c>
      <c r="B21" s="11" t="s">
        <v>75</v>
      </c>
      <c r="C21" s="12" t="s">
        <v>76</v>
      </c>
      <c r="D21" s="12" t="s">
        <v>77</v>
      </c>
      <c r="E21" s="12">
        <v>879408</v>
      </c>
      <c r="F21" s="12">
        <v>0</v>
      </c>
      <c r="G21" s="12">
        <v>0</v>
      </c>
      <c r="H21" s="12">
        <v>879408</v>
      </c>
      <c r="I21" s="12">
        <v>0.01</v>
      </c>
      <c r="J21" s="12">
        <v>0</v>
      </c>
      <c r="K21" s="12">
        <v>879408</v>
      </c>
      <c r="L21" s="12">
        <v>100</v>
      </c>
      <c r="M21" s="13">
        <v>0</v>
      </c>
    </row>
    <row r="22" spans="1:13" ht="15.75" thickBot="1" x14ac:dyDescent="0.3">
      <c r="A22" s="10">
        <v>12</v>
      </c>
      <c r="B22" s="11" t="s">
        <v>78</v>
      </c>
      <c r="C22" s="12" t="s">
        <v>79</v>
      </c>
      <c r="D22" s="12" t="s">
        <v>80</v>
      </c>
      <c r="E22" s="12">
        <v>25000000</v>
      </c>
      <c r="F22" s="12">
        <v>0</v>
      </c>
      <c r="G22" s="12">
        <v>0</v>
      </c>
      <c r="H22" s="12">
        <v>25000000</v>
      </c>
      <c r="I22" s="12">
        <v>0.41</v>
      </c>
      <c r="J22" s="12">
        <v>0</v>
      </c>
      <c r="K22" s="12">
        <v>25000000</v>
      </c>
      <c r="L22" s="12">
        <v>100</v>
      </c>
      <c r="M22" s="13">
        <v>0</v>
      </c>
    </row>
    <row r="23" spans="1:13" ht="15.75" thickBot="1" x14ac:dyDescent="0.3">
      <c r="A23" s="10">
        <v>13</v>
      </c>
      <c r="B23" s="11" t="s">
        <v>81</v>
      </c>
      <c r="C23" s="12" t="s">
        <v>82</v>
      </c>
      <c r="D23" s="12" t="s">
        <v>83</v>
      </c>
      <c r="E23" s="12">
        <v>906236</v>
      </c>
      <c r="F23" s="12">
        <v>0</v>
      </c>
      <c r="G23" s="12">
        <v>0</v>
      </c>
      <c r="H23" s="12">
        <v>906236</v>
      </c>
      <c r="I23" s="12">
        <v>0.01</v>
      </c>
      <c r="J23" s="12">
        <v>0</v>
      </c>
      <c r="K23" s="12">
        <v>906236</v>
      </c>
      <c r="L23" s="12">
        <v>100</v>
      </c>
      <c r="M23" s="13">
        <v>0</v>
      </c>
    </row>
    <row r="24" spans="1:13" ht="15.75" thickBot="1" x14ac:dyDescent="0.3">
      <c r="A24" s="10">
        <v>14</v>
      </c>
      <c r="B24" s="11" t="s">
        <v>84</v>
      </c>
      <c r="C24" s="12" t="s">
        <v>85</v>
      </c>
      <c r="D24" s="12" t="s">
        <v>86</v>
      </c>
      <c r="E24" s="12">
        <v>398433</v>
      </c>
      <c r="F24" s="12">
        <v>0</v>
      </c>
      <c r="G24" s="12">
        <v>0</v>
      </c>
      <c r="H24" s="12">
        <v>398433</v>
      </c>
      <c r="I24" s="12">
        <v>0.01</v>
      </c>
      <c r="J24" s="12">
        <v>0</v>
      </c>
      <c r="K24" s="12">
        <v>398433</v>
      </c>
      <c r="L24" s="12">
        <v>100</v>
      </c>
      <c r="M24" s="13">
        <v>0</v>
      </c>
    </row>
    <row r="25" spans="1:13" ht="15.75" thickBot="1" x14ac:dyDescent="0.3">
      <c r="A25" s="10">
        <v>15</v>
      </c>
      <c r="B25" s="11" t="s">
        <v>87</v>
      </c>
      <c r="C25" s="12" t="s">
        <v>88</v>
      </c>
      <c r="D25" s="12" t="s">
        <v>89</v>
      </c>
      <c r="E25" s="12">
        <v>570560</v>
      </c>
      <c r="F25" s="12">
        <v>0</v>
      </c>
      <c r="G25" s="12">
        <v>0</v>
      </c>
      <c r="H25" s="12">
        <v>570560</v>
      </c>
      <c r="I25" s="12">
        <v>0.01</v>
      </c>
      <c r="J25" s="12">
        <v>0</v>
      </c>
      <c r="K25" s="12">
        <v>570560</v>
      </c>
      <c r="L25" s="12">
        <v>100</v>
      </c>
      <c r="M25" s="13">
        <v>0</v>
      </c>
    </row>
    <row r="26" spans="1:13" ht="15.75" thickBot="1" x14ac:dyDescent="0.3">
      <c r="A26" s="10">
        <v>16</v>
      </c>
      <c r="B26" s="11" t="s">
        <v>90</v>
      </c>
      <c r="C26" s="12" t="s">
        <v>91</v>
      </c>
      <c r="D26" s="12" t="s">
        <v>92</v>
      </c>
      <c r="E26" s="12">
        <v>90397504</v>
      </c>
      <c r="F26" s="12">
        <v>0</v>
      </c>
      <c r="G26" s="12">
        <v>0</v>
      </c>
      <c r="H26" s="12">
        <v>90397504</v>
      </c>
      <c r="I26" s="12">
        <v>1.47</v>
      </c>
      <c r="J26" s="12">
        <v>0</v>
      </c>
      <c r="K26" s="12">
        <v>90397504</v>
      </c>
      <c r="L26" s="12">
        <v>100</v>
      </c>
      <c r="M26" s="13">
        <v>0</v>
      </c>
    </row>
    <row r="27" spans="1:13" ht="15.75" thickBot="1" x14ac:dyDescent="0.3">
      <c r="A27" s="10">
        <v>17</v>
      </c>
      <c r="B27" s="11" t="s">
        <v>93</v>
      </c>
      <c r="C27" s="12" t="s">
        <v>94</v>
      </c>
      <c r="D27" s="12" t="s">
        <v>95</v>
      </c>
      <c r="E27" s="12">
        <v>102964088</v>
      </c>
      <c r="F27" s="12">
        <v>0</v>
      </c>
      <c r="G27" s="12">
        <v>0</v>
      </c>
      <c r="H27" s="12">
        <v>102964088</v>
      </c>
      <c r="I27" s="12">
        <v>1.67</v>
      </c>
      <c r="J27" s="12">
        <v>0</v>
      </c>
      <c r="K27" s="12">
        <v>102964088</v>
      </c>
      <c r="L27" s="12">
        <v>100</v>
      </c>
      <c r="M27" s="13">
        <v>0</v>
      </c>
    </row>
    <row r="28" spans="1:13" ht="15.75" thickBot="1" x14ac:dyDescent="0.3">
      <c r="A28" s="10">
        <v>18</v>
      </c>
      <c r="B28" s="11" t="s">
        <v>96</v>
      </c>
      <c r="C28" s="12" t="s">
        <v>97</v>
      </c>
      <c r="D28" s="12" t="s">
        <v>98</v>
      </c>
      <c r="E28" s="12">
        <v>377439</v>
      </c>
      <c r="F28" s="12">
        <v>0</v>
      </c>
      <c r="G28" s="12">
        <v>0</v>
      </c>
      <c r="H28" s="12">
        <v>377439</v>
      </c>
      <c r="I28" s="12">
        <v>0.01</v>
      </c>
      <c r="J28" s="12">
        <v>0</v>
      </c>
      <c r="K28" s="12">
        <v>377439</v>
      </c>
      <c r="L28" s="12">
        <v>100</v>
      </c>
      <c r="M28" s="13">
        <v>0</v>
      </c>
    </row>
    <row r="29" spans="1:13" ht="15.75" thickBot="1" x14ac:dyDescent="0.3">
      <c r="A29" s="10">
        <v>19</v>
      </c>
      <c r="B29" s="11" t="s">
        <v>99</v>
      </c>
      <c r="C29" s="12" t="s">
        <v>100</v>
      </c>
      <c r="D29" s="12" t="s">
        <v>101</v>
      </c>
      <c r="E29" s="12">
        <v>15484612</v>
      </c>
      <c r="F29" s="12">
        <v>0</v>
      </c>
      <c r="G29" s="12">
        <v>0</v>
      </c>
      <c r="H29" s="12">
        <v>15484612</v>
      </c>
      <c r="I29" s="12">
        <v>0.25</v>
      </c>
      <c r="J29" s="12">
        <v>0</v>
      </c>
      <c r="K29" s="12">
        <v>15484612</v>
      </c>
      <c r="L29" s="12">
        <v>100</v>
      </c>
      <c r="M29" s="13">
        <v>0</v>
      </c>
    </row>
    <row r="30" spans="1:13" ht="15.75" thickBot="1" x14ac:dyDescent="0.3">
      <c r="A30" s="10">
        <v>20</v>
      </c>
      <c r="B30" s="11" t="s">
        <v>102</v>
      </c>
      <c r="C30" s="12" t="s">
        <v>103</v>
      </c>
      <c r="D30" s="12" t="s">
        <v>104</v>
      </c>
      <c r="E30" s="12">
        <v>123523065</v>
      </c>
      <c r="F30" s="12">
        <v>145715</v>
      </c>
      <c r="G30" s="12">
        <f>+F30+9</f>
        <v>145724</v>
      </c>
      <c r="H30" s="12">
        <f>+E30-G30</f>
        <v>123377341</v>
      </c>
      <c r="I30" s="12">
        <v>2</v>
      </c>
      <c r="J30" s="12">
        <v>0</v>
      </c>
      <c r="K30" s="12">
        <v>123377341</v>
      </c>
      <c r="L30" s="12">
        <v>100</v>
      </c>
      <c r="M30" s="18">
        <f>+H30-K30</f>
        <v>0</v>
      </c>
    </row>
    <row r="31" spans="1:13" ht="15.75" thickBot="1" x14ac:dyDescent="0.3">
      <c r="A31" s="10">
        <v>21</v>
      </c>
      <c r="B31" s="11" t="s">
        <v>105</v>
      </c>
      <c r="C31" s="12" t="s">
        <v>106</v>
      </c>
      <c r="D31" s="12" t="s">
        <v>107</v>
      </c>
      <c r="E31" s="12">
        <v>5583581</v>
      </c>
      <c r="F31" s="12">
        <v>0</v>
      </c>
      <c r="G31" s="12">
        <v>0</v>
      </c>
      <c r="H31" s="12">
        <v>5583581</v>
      </c>
      <c r="I31" s="12">
        <v>0.09</v>
      </c>
      <c r="J31" s="12">
        <v>0</v>
      </c>
      <c r="K31" s="12">
        <v>5583581</v>
      </c>
      <c r="L31" s="12">
        <v>100</v>
      </c>
      <c r="M31" s="13">
        <v>0</v>
      </c>
    </row>
    <row r="32" spans="1:13" ht="15.75" thickBot="1" x14ac:dyDescent="0.3">
      <c r="A32" s="10">
        <v>22</v>
      </c>
      <c r="B32" s="11" t="s">
        <v>108</v>
      </c>
      <c r="C32" s="12" t="s">
        <v>109</v>
      </c>
      <c r="D32" s="12" t="s">
        <v>110</v>
      </c>
      <c r="E32" s="12">
        <v>4324893</v>
      </c>
      <c r="F32" s="12">
        <v>0</v>
      </c>
      <c r="G32" s="12">
        <v>0</v>
      </c>
      <c r="H32" s="12">
        <v>4324893</v>
      </c>
      <c r="I32" s="12">
        <v>7.0000000000000007E-2</v>
      </c>
      <c r="J32" s="12">
        <v>0</v>
      </c>
      <c r="K32" s="12">
        <v>4324893</v>
      </c>
      <c r="L32" s="12">
        <v>100</v>
      </c>
      <c r="M32" s="13">
        <v>0</v>
      </c>
    </row>
    <row r="33" spans="1:13" ht="15.75" thickBot="1" x14ac:dyDescent="0.3">
      <c r="A33" s="10">
        <v>23</v>
      </c>
      <c r="B33" s="11" t="s">
        <v>111</v>
      </c>
      <c r="C33" s="12" t="s">
        <v>112</v>
      </c>
      <c r="D33" s="12" t="s">
        <v>113</v>
      </c>
      <c r="E33" s="12">
        <v>2244171</v>
      </c>
      <c r="F33" s="12">
        <v>0</v>
      </c>
      <c r="G33" s="12">
        <v>0</v>
      </c>
      <c r="H33" s="12">
        <v>2244171</v>
      </c>
      <c r="I33" s="12">
        <v>0.04</v>
      </c>
      <c r="J33" s="12">
        <v>0</v>
      </c>
      <c r="K33" s="12">
        <v>2244171</v>
      </c>
      <c r="L33" s="12">
        <v>100</v>
      </c>
      <c r="M33" s="13">
        <v>0</v>
      </c>
    </row>
    <row r="34" spans="1:13" ht="15.75" thickBot="1" x14ac:dyDescent="0.3">
      <c r="A34" s="10">
        <v>24</v>
      </c>
      <c r="B34" s="11" t="s">
        <v>114</v>
      </c>
      <c r="C34" s="12" t="s">
        <v>115</v>
      </c>
      <c r="D34" s="12" t="s">
        <v>116</v>
      </c>
      <c r="E34" s="12">
        <v>51236285</v>
      </c>
      <c r="F34" s="12">
        <v>0</v>
      </c>
      <c r="G34" s="12">
        <v>0</v>
      </c>
      <c r="H34" s="12">
        <v>51236285</v>
      </c>
      <c r="I34" s="12">
        <v>0.83</v>
      </c>
      <c r="J34" s="12">
        <v>0</v>
      </c>
      <c r="K34" s="12">
        <v>51236285</v>
      </c>
      <c r="L34" s="12">
        <v>100</v>
      </c>
      <c r="M34" s="13">
        <v>0</v>
      </c>
    </row>
    <row r="35" spans="1:13" ht="15.75" thickBot="1" x14ac:dyDescent="0.3">
      <c r="A35" s="10">
        <v>25</v>
      </c>
      <c r="B35" s="11" t="s">
        <v>117</v>
      </c>
      <c r="C35" s="12" t="s">
        <v>118</v>
      </c>
      <c r="D35" s="12" t="s">
        <v>119</v>
      </c>
      <c r="E35" s="12">
        <v>151251915</v>
      </c>
      <c r="F35" s="12">
        <v>0</v>
      </c>
      <c r="G35" s="12">
        <v>0</v>
      </c>
      <c r="H35" s="12">
        <v>151251915</v>
      </c>
      <c r="I35" s="12">
        <v>2.4500000000000002</v>
      </c>
      <c r="J35" s="12">
        <v>0</v>
      </c>
      <c r="K35" s="12">
        <v>151251915</v>
      </c>
      <c r="L35" s="12">
        <v>100</v>
      </c>
      <c r="M35" s="13">
        <v>0</v>
      </c>
    </row>
    <row r="36" spans="1:13" ht="15.75" thickBot="1" x14ac:dyDescent="0.3">
      <c r="A36" s="10">
        <v>26</v>
      </c>
      <c r="B36" s="11" t="s">
        <v>120</v>
      </c>
      <c r="C36" s="12" t="s">
        <v>121</v>
      </c>
      <c r="D36" s="12" t="s">
        <v>122</v>
      </c>
      <c r="E36" s="12">
        <v>42987</v>
      </c>
      <c r="F36" s="12">
        <v>42987</v>
      </c>
      <c r="G36" s="12">
        <v>42987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8">
        <f>+H36-K36</f>
        <v>0</v>
      </c>
    </row>
    <row r="37" spans="1:13" ht="15.75" thickBot="1" x14ac:dyDescent="0.3">
      <c r="A37" s="10">
        <v>27</v>
      </c>
      <c r="B37" s="11" t="s">
        <v>123</v>
      </c>
      <c r="C37" s="12" t="s">
        <v>124</v>
      </c>
      <c r="D37" s="12" t="s">
        <v>125</v>
      </c>
      <c r="E37" s="12">
        <v>9394247</v>
      </c>
      <c r="F37" s="12">
        <v>0</v>
      </c>
      <c r="G37" s="12">
        <v>0</v>
      </c>
      <c r="H37" s="12">
        <v>9394247</v>
      </c>
      <c r="I37" s="12">
        <v>0.15</v>
      </c>
      <c r="J37" s="12">
        <v>0</v>
      </c>
      <c r="K37" s="12">
        <v>9394247</v>
      </c>
      <c r="L37" s="12">
        <v>100</v>
      </c>
      <c r="M37" s="13">
        <v>0</v>
      </c>
    </row>
    <row r="38" spans="1:13" ht="15.75" thickBot="1" x14ac:dyDescent="0.3">
      <c r="A38" s="10">
        <v>28</v>
      </c>
      <c r="B38" s="11" t="s">
        <v>126</v>
      </c>
      <c r="C38" s="12" t="s">
        <v>127</v>
      </c>
      <c r="D38" s="12" t="s">
        <v>128</v>
      </c>
      <c r="E38" s="12">
        <v>706412749</v>
      </c>
      <c r="F38" s="12">
        <v>0</v>
      </c>
      <c r="G38" s="12">
        <v>0</v>
      </c>
      <c r="H38" s="12">
        <v>706412749</v>
      </c>
      <c r="I38" s="12">
        <v>11.45</v>
      </c>
      <c r="J38" s="12">
        <v>0</v>
      </c>
      <c r="K38" s="12">
        <v>706412749</v>
      </c>
      <c r="L38" s="12">
        <v>100</v>
      </c>
      <c r="M38" s="13">
        <v>0</v>
      </c>
    </row>
    <row r="39" spans="1:13" ht="15.75" thickBot="1" x14ac:dyDescent="0.3">
      <c r="A39" s="10">
        <v>29</v>
      </c>
      <c r="B39" s="11" t="s">
        <v>129</v>
      </c>
      <c r="C39" s="12" t="s">
        <v>130</v>
      </c>
      <c r="D39" s="12" t="s">
        <v>131</v>
      </c>
      <c r="E39" s="12">
        <v>118229592</v>
      </c>
      <c r="F39" s="12">
        <v>2</v>
      </c>
      <c r="G39" s="12">
        <v>3</v>
      </c>
      <c r="H39" s="12">
        <f>+E39-G39</f>
        <v>118229589</v>
      </c>
      <c r="I39" s="12">
        <v>1.92</v>
      </c>
      <c r="J39" s="12">
        <v>0</v>
      </c>
      <c r="K39" s="12">
        <v>118229589</v>
      </c>
      <c r="L39" s="12">
        <v>100</v>
      </c>
      <c r="M39" s="18">
        <f>+H39-K39</f>
        <v>0</v>
      </c>
    </row>
    <row r="40" spans="1:13" ht="15.75" thickBot="1" x14ac:dyDescent="0.3">
      <c r="A40" s="10">
        <v>30</v>
      </c>
      <c r="B40" s="11" t="s">
        <v>132</v>
      </c>
      <c r="C40" s="12" t="s">
        <v>133</v>
      </c>
      <c r="D40" s="12" t="s">
        <v>134</v>
      </c>
      <c r="E40" s="12">
        <v>38489360</v>
      </c>
      <c r="F40" s="12">
        <v>0</v>
      </c>
      <c r="G40" s="12">
        <v>0</v>
      </c>
      <c r="H40" s="12">
        <v>38489360</v>
      </c>
      <c r="I40" s="12">
        <v>0.62</v>
      </c>
      <c r="J40" s="12">
        <v>0</v>
      </c>
      <c r="K40" s="12">
        <v>38489360</v>
      </c>
      <c r="L40" s="12">
        <v>100</v>
      </c>
      <c r="M40" s="13">
        <v>0</v>
      </c>
    </row>
    <row r="41" spans="1:13" ht="15.75" thickBot="1" x14ac:dyDescent="0.3">
      <c r="A41" s="10">
        <v>31</v>
      </c>
      <c r="B41" s="11" t="s">
        <v>135</v>
      </c>
      <c r="C41" s="12" t="s">
        <v>136</v>
      </c>
      <c r="D41" s="12" t="s">
        <v>137</v>
      </c>
      <c r="E41" s="12">
        <v>12969501</v>
      </c>
      <c r="F41" s="12">
        <v>7803751</v>
      </c>
      <c r="G41" s="12">
        <f>+F41</f>
        <v>7803751</v>
      </c>
      <c r="H41" s="12">
        <f>12969501-G41</f>
        <v>5165750</v>
      </c>
      <c r="I41" s="12">
        <v>0.21</v>
      </c>
      <c r="J41" s="12">
        <v>0</v>
      </c>
      <c r="K41" s="12">
        <v>5165750</v>
      </c>
      <c r="L41" s="12">
        <v>100</v>
      </c>
      <c r="M41" s="18">
        <f>+H41-K41</f>
        <v>0</v>
      </c>
    </row>
    <row r="42" spans="1:13" ht="15.75" thickBot="1" x14ac:dyDescent="0.3">
      <c r="A42" s="10">
        <v>32</v>
      </c>
      <c r="B42" s="11" t="s">
        <v>138</v>
      </c>
      <c r="C42" s="12" t="s">
        <v>139</v>
      </c>
      <c r="D42" s="12" t="s">
        <v>140</v>
      </c>
      <c r="E42" s="12">
        <v>380597998</v>
      </c>
      <c r="F42" s="12">
        <v>9450000</v>
      </c>
      <c r="G42" s="12">
        <f>2712001+F42</f>
        <v>12162001</v>
      </c>
      <c r="H42" s="12">
        <f>+E42-G42</f>
        <v>368435997</v>
      </c>
      <c r="I42" s="12">
        <v>6.17</v>
      </c>
      <c r="J42" s="12">
        <v>0</v>
      </c>
      <c r="K42" s="12">
        <v>368435997</v>
      </c>
      <c r="L42" s="12">
        <v>100</v>
      </c>
      <c r="M42" s="18">
        <f>+H42-K42</f>
        <v>0</v>
      </c>
    </row>
    <row r="43" spans="1:13" ht="15.75" thickBot="1" x14ac:dyDescent="0.3">
      <c r="A43" s="10">
        <v>33</v>
      </c>
      <c r="B43" s="11" t="s">
        <v>141</v>
      </c>
      <c r="C43" s="12" t="s">
        <v>142</v>
      </c>
      <c r="D43" s="12" t="s">
        <v>143</v>
      </c>
      <c r="E43" s="12">
        <v>17208710</v>
      </c>
      <c r="F43" s="12">
        <v>338753</v>
      </c>
      <c r="G43" s="12">
        <f>31+F43</f>
        <v>338784</v>
      </c>
      <c r="H43" s="12">
        <f>17208679-G43+31</f>
        <v>16869926</v>
      </c>
      <c r="I43" s="12">
        <v>0.28000000000000003</v>
      </c>
      <c r="J43" s="12">
        <v>0</v>
      </c>
      <c r="K43" s="12">
        <v>16869926</v>
      </c>
      <c r="L43" s="12">
        <v>100</v>
      </c>
      <c r="M43" s="18">
        <f>+H43-K43</f>
        <v>0</v>
      </c>
    </row>
    <row r="44" spans="1:13" ht="15.75" thickBot="1" x14ac:dyDescent="0.3">
      <c r="A44" s="10">
        <v>34</v>
      </c>
      <c r="B44" s="11" t="s">
        <v>144</v>
      </c>
      <c r="C44" s="12" t="s">
        <v>145</v>
      </c>
      <c r="D44" s="12" t="s">
        <v>146</v>
      </c>
      <c r="E44" s="12">
        <v>218266406</v>
      </c>
      <c r="F44" s="12">
        <v>0</v>
      </c>
      <c r="G44" s="12">
        <v>0</v>
      </c>
      <c r="H44" s="12">
        <v>218266406</v>
      </c>
      <c r="I44" s="12">
        <v>3.54</v>
      </c>
      <c r="J44" s="12">
        <v>0</v>
      </c>
      <c r="K44" s="12">
        <v>218266406</v>
      </c>
      <c r="L44" s="12">
        <v>100</v>
      </c>
      <c r="M44" s="13">
        <v>0</v>
      </c>
    </row>
    <row r="45" spans="1:13" ht="15.75" thickBot="1" x14ac:dyDescent="0.3">
      <c r="A45" s="10">
        <v>35</v>
      </c>
      <c r="B45" s="11" t="s">
        <v>147</v>
      </c>
      <c r="C45" s="12" t="s">
        <v>148</v>
      </c>
      <c r="D45" s="12" t="s">
        <v>149</v>
      </c>
      <c r="E45" s="12">
        <v>7337875</v>
      </c>
      <c r="F45" s="12">
        <v>0</v>
      </c>
      <c r="G45" s="12">
        <v>0</v>
      </c>
      <c r="H45" s="12">
        <v>7337875</v>
      </c>
      <c r="I45" s="12">
        <v>0.12</v>
      </c>
      <c r="J45" s="12">
        <v>0</v>
      </c>
      <c r="K45" s="12">
        <v>7337875</v>
      </c>
      <c r="L45" s="12">
        <v>100</v>
      </c>
      <c r="M45" s="13">
        <v>0</v>
      </c>
    </row>
    <row r="46" spans="1:13" ht="15.75" thickBot="1" x14ac:dyDescent="0.3">
      <c r="A46" s="10">
        <v>36</v>
      </c>
      <c r="B46" s="11" t="s">
        <v>150</v>
      </c>
      <c r="C46" s="12" t="s">
        <v>151</v>
      </c>
      <c r="D46" s="12" t="s">
        <v>152</v>
      </c>
      <c r="E46" s="12">
        <v>3600000</v>
      </c>
      <c r="F46" s="12">
        <v>0</v>
      </c>
      <c r="G46" s="12">
        <v>0</v>
      </c>
      <c r="H46" s="12">
        <v>3600000</v>
      </c>
      <c r="I46" s="12">
        <v>0.06</v>
      </c>
      <c r="J46" s="12">
        <v>0</v>
      </c>
      <c r="K46" s="12">
        <v>3600000</v>
      </c>
      <c r="L46" s="12">
        <v>100</v>
      </c>
      <c r="M46" s="13">
        <v>0</v>
      </c>
    </row>
    <row r="47" spans="1:13" ht="15.75" thickBot="1" x14ac:dyDescent="0.3">
      <c r="A47" s="10">
        <v>37</v>
      </c>
      <c r="B47" s="11" t="s">
        <v>153</v>
      </c>
      <c r="C47" s="12" t="s">
        <v>154</v>
      </c>
      <c r="D47" s="12" t="s">
        <v>155</v>
      </c>
      <c r="E47" s="12">
        <v>364079310</v>
      </c>
      <c r="F47" s="12">
        <v>0</v>
      </c>
      <c r="G47" s="12">
        <v>0</v>
      </c>
      <c r="H47" s="12">
        <v>364079310</v>
      </c>
      <c r="I47" s="12">
        <v>5.9</v>
      </c>
      <c r="J47" s="12">
        <v>0</v>
      </c>
      <c r="K47" s="12">
        <v>364079310</v>
      </c>
      <c r="L47" s="12">
        <v>100</v>
      </c>
      <c r="M47" s="13">
        <v>0</v>
      </c>
    </row>
    <row r="48" spans="1:13" ht="15.75" thickBot="1" x14ac:dyDescent="0.3">
      <c r="A48" s="10">
        <v>38</v>
      </c>
      <c r="B48" s="11" t="s">
        <v>156</v>
      </c>
      <c r="C48" s="12" t="s">
        <v>157</v>
      </c>
      <c r="D48" s="12" t="s">
        <v>158</v>
      </c>
      <c r="E48" s="12">
        <v>94002564</v>
      </c>
      <c r="F48" s="12">
        <v>0</v>
      </c>
      <c r="G48" s="12">
        <v>0</v>
      </c>
      <c r="H48" s="12">
        <v>94002564</v>
      </c>
      <c r="I48" s="12">
        <v>1.52</v>
      </c>
      <c r="J48" s="12">
        <v>0</v>
      </c>
      <c r="K48" s="12">
        <v>94002564</v>
      </c>
      <c r="L48" s="12">
        <v>100</v>
      </c>
      <c r="M48" s="13">
        <v>0</v>
      </c>
    </row>
    <row r="49" spans="1:13" ht="15.75" thickBot="1" x14ac:dyDescent="0.3">
      <c r="A49" s="10">
        <v>39</v>
      </c>
      <c r="B49" s="11" t="s">
        <v>159</v>
      </c>
      <c r="C49" s="12" t="s">
        <v>160</v>
      </c>
      <c r="D49" s="12" t="s">
        <v>161</v>
      </c>
      <c r="E49" s="12">
        <v>6600000</v>
      </c>
      <c r="F49" s="12">
        <v>0</v>
      </c>
      <c r="G49" s="12">
        <v>0</v>
      </c>
      <c r="H49" s="12">
        <v>6600000</v>
      </c>
      <c r="I49" s="12">
        <v>0.11</v>
      </c>
      <c r="J49" s="12">
        <v>0</v>
      </c>
      <c r="K49" s="12">
        <v>6600000</v>
      </c>
      <c r="L49" s="12">
        <v>100</v>
      </c>
      <c r="M49" s="13">
        <v>0</v>
      </c>
    </row>
    <row r="50" spans="1:13" ht="15.75" thickBot="1" x14ac:dyDescent="0.3">
      <c r="A50" s="10">
        <v>40</v>
      </c>
      <c r="B50" s="11" t="s">
        <v>162</v>
      </c>
      <c r="C50" s="12" t="s">
        <v>163</v>
      </c>
      <c r="D50" s="12" t="s">
        <v>164</v>
      </c>
      <c r="E50" s="12">
        <v>6000000</v>
      </c>
      <c r="F50" s="12">
        <v>0</v>
      </c>
      <c r="G50" s="12">
        <v>0</v>
      </c>
      <c r="H50" s="12">
        <v>6000000</v>
      </c>
      <c r="I50" s="12">
        <v>0.1</v>
      </c>
      <c r="J50" s="12">
        <v>0</v>
      </c>
      <c r="K50" s="12">
        <v>6000000</v>
      </c>
      <c r="L50" s="12">
        <v>100</v>
      </c>
      <c r="M50" s="13">
        <v>0</v>
      </c>
    </row>
    <row r="51" spans="1:13" ht="15.75" thickBot="1" x14ac:dyDescent="0.3">
      <c r="A51" s="10">
        <v>41</v>
      </c>
      <c r="B51" s="11" t="s">
        <v>165</v>
      </c>
      <c r="C51" s="12" t="s">
        <v>166</v>
      </c>
      <c r="D51" s="12" t="s">
        <v>167</v>
      </c>
      <c r="E51" s="12">
        <v>21320969</v>
      </c>
      <c r="F51" s="12">
        <v>0</v>
      </c>
      <c r="G51" s="12">
        <v>6</v>
      </c>
      <c r="H51" s="12">
        <v>21320963</v>
      </c>
      <c r="I51" s="12">
        <v>0.35</v>
      </c>
      <c r="J51" s="12">
        <v>0</v>
      </c>
      <c r="K51" s="12">
        <v>21320963</v>
      </c>
      <c r="L51" s="12">
        <v>100</v>
      </c>
      <c r="M51" s="13">
        <v>0</v>
      </c>
    </row>
    <row r="52" spans="1:13" ht="15.75" thickBot="1" x14ac:dyDescent="0.3">
      <c r="A52" s="10">
        <v>42</v>
      </c>
      <c r="B52" s="11" t="s">
        <v>168</v>
      </c>
      <c r="C52" s="12" t="s">
        <v>169</v>
      </c>
      <c r="D52" s="12" t="s">
        <v>170</v>
      </c>
      <c r="E52" s="12">
        <v>6177367</v>
      </c>
      <c r="F52" s="12">
        <v>0</v>
      </c>
      <c r="G52" s="12">
        <v>0</v>
      </c>
      <c r="H52" s="12">
        <v>6177367</v>
      </c>
      <c r="I52" s="12">
        <v>0.1</v>
      </c>
      <c r="J52" s="12">
        <v>0</v>
      </c>
      <c r="K52" s="12">
        <v>6177367</v>
      </c>
      <c r="L52" s="12">
        <v>100</v>
      </c>
      <c r="M52" s="13">
        <v>0</v>
      </c>
    </row>
    <row r="53" spans="1:13" ht="15.75" thickBot="1" x14ac:dyDescent="0.3">
      <c r="A53" s="10">
        <v>43</v>
      </c>
      <c r="B53" s="11" t="s">
        <v>171</v>
      </c>
      <c r="C53" s="12" t="s">
        <v>172</v>
      </c>
      <c r="D53" s="12" t="s">
        <v>173</v>
      </c>
      <c r="E53" s="12">
        <v>15260562</v>
      </c>
      <c r="F53" s="12">
        <v>0</v>
      </c>
      <c r="G53" s="12">
        <v>2</v>
      </c>
      <c r="H53" s="12">
        <v>15260560</v>
      </c>
      <c r="I53" s="12">
        <v>0.25</v>
      </c>
      <c r="J53" s="12">
        <v>0</v>
      </c>
      <c r="K53" s="12">
        <v>15260560</v>
      </c>
      <c r="L53" s="12">
        <v>100</v>
      </c>
      <c r="M53" s="13">
        <v>0</v>
      </c>
    </row>
    <row r="54" spans="1:13" ht="15.75" thickBot="1" x14ac:dyDescent="0.3">
      <c r="A54" s="10">
        <v>44</v>
      </c>
      <c r="B54" s="11" t="s">
        <v>174</v>
      </c>
      <c r="C54" s="12" t="s">
        <v>175</v>
      </c>
      <c r="D54" s="12" t="s">
        <v>176</v>
      </c>
      <c r="E54" s="12">
        <v>13320643</v>
      </c>
      <c r="F54" s="12">
        <v>571200</v>
      </c>
      <c r="G54" s="12">
        <f>+F54</f>
        <v>571200</v>
      </c>
      <c r="H54" s="12">
        <f>13320643-G54</f>
        <v>12749443</v>
      </c>
      <c r="I54" s="12">
        <v>0.22</v>
      </c>
      <c r="J54" s="12">
        <v>0</v>
      </c>
      <c r="K54" s="12">
        <v>12749443</v>
      </c>
      <c r="L54" s="12">
        <v>100</v>
      </c>
      <c r="M54" s="18">
        <f>+H54-K54</f>
        <v>0</v>
      </c>
    </row>
    <row r="55" spans="1:13" ht="15.75" thickBot="1" x14ac:dyDescent="0.3">
      <c r="A55" s="10">
        <v>45</v>
      </c>
      <c r="B55" s="11" t="s">
        <v>177</v>
      </c>
      <c r="C55" s="12" t="s">
        <v>178</v>
      </c>
      <c r="D55" s="12" t="s">
        <v>179</v>
      </c>
      <c r="E55" s="12">
        <v>25394128</v>
      </c>
      <c r="F55" s="12">
        <v>1841</v>
      </c>
      <c r="G55" s="12">
        <v>1841</v>
      </c>
      <c r="H55" s="12">
        <f>25394128-G55</f>
        <v>25392287</v>
      </c>
      <c r="I55" s="12">
        <v>0.41</v>
      </c>
      <c r="J55" s="12">
        <v>0</v>
      </c>
      <c r="K55" s="12">
        <v>25392287</v>
      </c>
      <c r="L55" s="12">
        <v>100</v>
      </c>
      <c r="M55" s="18">
        <f>+H55-K55</f>
        <v>0</v>
      </c>
    </row>
    <row r="56" spans="1:13" ht="15.75" thickBot="1" x14ac:dyDescent="0.3">
      <c r="A56" s="10">
        <v>46</v>
      </c>
      <c r="B56" s="11" t="s">
        <v>180</v>
      </c>
      <c r="C56" s="12" t="s">
        <v>181</v>
      </c>
      <c r="D56" s="12" t="s">
        <v>182</v>
      </c>
      <c r="E56" s="12">
        <v>44710</v>
      </c>
      <c r="F56" s="12">
        <v>0</v>
      </c>
      <c r="G56" s="12">
        <v>44710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3">
        <v>0</v>
      </c>
    </row>
    <row r="57" spans="1:13" ht="15.75" thickBot="1" x14ac:dyDescent="0.3">
      <c r="A57" s="10">
        <v>47</v>
      </c>
      <c r="B57" s="11" t="s">
        <v>183</v>
      </c>
      <c r="C57" s="12" t="s">
        <v>184</v>
      </c>
      <c r="D57" s="12" t="s">
        <v>185</v>
      </c>
      <c r="E57" s="12">
        <v>50000000</v>
      </c>
      <c r="F57" s="12">
        <f>10241750+5400</f>
        <v>10247150</v>
      </c>
      <c r="G57" s="12">
        <f>+F57</f>
        <v>10247150</v>
      </c>
      <c r="H57" s="12">
        <f>50000000-G57</f>
        <v>39752850</v>
      </c>
      <c r="I57" s="12">
        <v>0.81</v>
      </c>
      <c r="J57" s="12">
        <v>10947495</v>
      </c>
      <c r="K57" s="12">
        <v>39752850</v>
      </c>
      <c r="L57" s="12">
        <v>100</v>
      </c>
      <c r="M57" s="18">
        <f>+H57-K57</f>
        <v>0</v>
      </c>
    </row>
    <row r="58" spans="1:13" ht="15.75" thickBot="1" x14ac:dyDescent="0.3">
      <c r="A58" s="10">
        <v>48</v>
      </c>
      <c r="B58" s="11" t="s">
        <v>186</v>
      </c>
      <c r="C58" s="12" t="s">
        <v>187</v>
      </c>
      <c r="D58" s="12" t="s">
        <v>188</v>
      </c>
      <c r="E58" s="12">
        <v>850020</v>
      </c>
      <c r="F58" s="12">
        <v>0</v>
      </c>
      <c r="G58" s="14">
        <f>850020+F58</f>
        <v>850020</v>
      </c>
      <c r="H58" s="12">
        <v>0</v>
      </c>
      <c r="I58" s="12">
        <v>0.01</v>
      </c>
      <c r="J58" s="12">
        <v>0</v>
      </c>
      <c r="K58" s="12">
        <v>0</v>
      </c>
      <c r="L58" s="12">
        <v>0</v>
      </c>
      <c r="M58" s="13">
        <v>0</v>
      </c>
    </row>
    <row r="59" spans="1:13" ht="15.75" thickBot="1" x14ac:dyDescent="0.3">
      <c r="A59" s="10">
        <v>49</v>
      </c>
      <c r="B59" s="11" t="s">
        <v>189</v>
      </c>
      <c r="C59" s="12" t="s">
        <v>190</v>
      </c>
      <c r="D59" s="12" t="s">
        <v>191</v>
      </c>
      <c r="E59" s="12">
        <v>62475000</v>
      </c>
      <c r="F59" s="12">
        <v>0</v>
      </c>
      <c r="G59" s="12">
        <v>0</v>
      </c>
      <c r="H59" s="12">
        <v>62475000</v>
      </c>
      <c r="I59" s="12">
        <v>1.01</v>
      </c>
      <c r="J59" s="12">
        <v>0</v>
      </c>
      <c r="K59" s="12">
        <v>62475000</v>
      </c>
      <c r="L59" s="12">
        <v>100</v>
      </c>
      <c r="M59" s="13">
        <v>0</v>
      </c>
    </row>
    <row r="60" spans="1:13" ht="15.75" thickBot="1" x14ac:dyDescent="0.3">
      <c r="A60" s="10">
        <v>50</v>
      </c>
      <c r="B60" s="11" t="s">
        <v>192</v>
      </c>
      <c r="C60" s="12" t="s">
        <v>193</v>
      </c>
      <c r="D60" s="12" t="s">
        <v>194</v>
      </c>
      <c r="E60" s="12">
        <v>291290171</v>
      </c>
      <c r="F60" s="12">
        <v>892</v>
      </c>
      <c r="G60" s="12">
        <v>892</v>
      </c>
      <c r="H60" s="12">
        <f>291290171-G60</f>
        <v>291289279</v>
      </c>
      <c r="I60" s="12">
        <v>4.72</v>
      </c>
      <c r="J60" s="12">
        <v>0</v>
      </c>
      <c r="K60" s="12">
        <v>291289279</v>
      </c>
      <c r="L60" s="12">
        <v>100</v>
      </c>
      <c r="M60" s="18">
        <f>+H60-K60</f>
        <v>0</v>
      </c>
    </row>
    <row r="61" spans="1:13" x14ac:dyDescent="0.25">
      <c r="A61" s="1">
        <v>-1</v>
      </c>
      <c r="C61" s="2" t="s">
        <v>23</v>
      </c>
      <c r="D61" s="2" t="s">
        <v>23</v>
      </c>
      <c r="E61" s="2" t="s">
        <v>23</v>
      </c>
      <c r="F61" s="2" t="s">
        <v>23</v>
      </c>
      <c r="G61" s="2" t="s">
        <v>23</v>
      </c>
      <c r="H61" s="2" t="s">
        <v>23</v>
      </c>
      <c r="I61" s="2" t="s">
        <v>23</v>
      </c>
      <c r="J61" s="2" t="s">
        <v>23</v>
      </c>
      <c r="K61" s="2" t="s">
        <v>23</v>
      </c>
      <c r="L61" s="2" t="s">
        <v>23</v>
      </c>
      <c r="M61" s="2" t="s">
        <v>23</v>
      </c>
    </row>
    <row r="62" spans="1:13" x14ac:dyDescent="0.25">
      <c r="A62" s="1">
        <v>999999</v>
      </c>
      <c r="B62" t="s">
        <v>24</v>
      </c>
      <c r="C62" s="2" t="s">
        <v>23</v>
      </c>
      <c r="D62" s="2" t="s">
        <v>23</v>
      </c>
      <c r="F62" s="7"/>
      <c r="G62" s="7"/>
      <c r="H62" s="7"/>
      <c r="I62" s="7"/>
      <c r="J62" s="7"/>
      <c r="K62" s="7"/>
      <c r="L62" s="7"/>
      <c r="M62" s="7"/>
    </row>
    <row r="63" spans="1:13" x14ac:dyDescent="0.25">
      <c r="J63" s="20"/>
    </row>
    <row r="64" spans="1:13" x14ac:dyDescent="0.25">
      <c r="A64" s="1" t="s">
        <v>25</v>
      </c>
      <c r="B64" s="8" t="s">
        <v>26</v>
      </c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x14ac:dyDescent="0.25">
      <c r="C65" s="1">
        <v>1</v>
      </c>
      <c r="D65" s="1">
        <v>2</v>
      </c>
      <c r="E65" s="1">
        <v>4</v>
      </c>
      <c r="F65" s="1">
        <v>7</v>
      </c>
      <c r="G65" s="1">
        <v>8</v>
      </c>
      <c r="H65" s="1">
        <v>12</v>
      </c>
      <c r="I65" s="1">
        <v>15</v>
      </c>
      <c r="J65" s="1">
        <v>16</v>
      </c>
      <c r="K65" s="1">
        <v>20</v>
      </c>
      <c r="L65" s="1">
        <v>24</v>
      </c>
      <c r="M65" s="1">
        <v>28</v>
      </c>
    </row>
    <row r="66" spans="1:13" ht="15.75" thickBot="1" x14ac:dyDescent="0.3">
      <c r="C66" s="1" t="s">
        <v>11</v>
      </c>
      <c r="D66" s="1" t="s">
        <v>12</v>
      </c>
      <c r="E66" s="1" t="s">
        <v>13</v>
      </c>
      <c r="F66" s="1" t="s">
        <v>14</v>
      </c>
      <c r="G66" s="1" t="s">
        <v>15</v>
      </c>
      <c r="H66" s="1" t="s">
        <v>16</v>
      </c>
      <c r="I66" s="1" t="s">
        <v>17</v>
      </c>
      <c r="J66" s="1" t="s">
        <v>18</v>
      </c>
      <c r="K66" s="1" t="s">
        <v>19</v>
      </c>
      <c r="L66" s="1" t="s">
        <v>20</v>
      </c>
      <c r="M66" s="1" t="s">
        <v>21</v>
      </c>
    </row>
    <row r="67" spans="1:13" ht="15.75" thickBot="1" x14ac:dyDescent="0.3">
      <c r="A67" s="15">
        <v>1</v>
      </c>
      <c r="B67" s="16" t="s">
        <v>22</v>
      </c>
      <c r="C67" s="17" t="s">
        <v>195</v>
      </c>
      <c r="D67" s="17" t="s">
        <v>196</v>
      </c>
      <c r="E67" s="17">
        <v>4161667</v>
      </c>
      <c r="F67" s="17">
        <v>125000</v>
      </c>
      <c r="G67" s="17">
        <v>125000</v>
      </c>
      <c r="H67" s="17">
        <f>4161667-G67</f>
        <v>4036667</v>
      </c>
      <c r="I67" s="17">
        <v>7.0000000000000007E-2</v>
      </c>
      <c r="J67" s="17">
        <v>0</v>
      </c>
      <c r="K67" s="17">
        <v>4036667</v>
      </c>
      <c r="L67" s="12">
        <v>100</v>
      </c>
      <c r="M67" s="18">
        <f>+H67-K67</f>
        <v>0</v>
      </c>
    </row>
    <row r="68" spans="1:13" s="7" customFormat="1" ht="15.75" thickBot="1" x14ac:dyDescent="0.3">
      <c r="A68" s="15">
        <v>2</v>
      </c>
      <c r="B68" s="16" t="s">
        <v>49</v>
      </c>
      <c r="C68" s="17" t="s">
        <v>197</v>
      </c>
      <c r="D68" s="17" t="s">
        <v>198</v>
      </c>
      <c r="E68" s="17">
        <v>99000000</v>
      </c>
      <c r="F68" s="17">
        <v>0</v>
      </c>
      <c r="G68" s="17">
        <v>0</v>
      </c>
      <c r="H68" s="17">
        <v>99000000</v>
      </c>
      <c r="I68" s="17">
        <v>1.6099999999999999</v>
      </c>
      <c r="J68" s="17">
        <v>0</v>
      </c>
      <c r="K68" s="17">
        <v>99000000</v>
      </c>
      <c r="L68" s="17">
        <v>100</v>
      </c>
      <c r="M68" s="18">
        <v>0</v>
      </c>
    </row>
    <row r="69" spans="1:13" s="7" customFormat="1" ht="15.75" thickBot="1" x14ac:dyDescent="0.3">
      <c r="A69" s="15">
        <v>3</v>
      </c>
      <c r="B69" s="16" t="s">
        <v>52</v>
      </c>
      <c r="C69" s="17" t="s">
        <v>199</v>
      </c>
      <c r="D69" s="17" t="s">
        <v>200</v>
      </c>
      <c r="E69" s="17">
        <v>70986765</v>
      </c>
      <c r="F69" s="17">
        <v>0</v>
      </c>
      <c r="G69" s="17">
        <v>0</v>
      </c>
      <c r="H69" s="17">
        <v>70986765</v>
      </c>
      <c r="I69" s="17">
        <v>1.1499999999999999</v>
      </c>
      <c r="J69" s="17">
        <v>0</v>
      </c>
      <c r="K69" s="17">
        <v>70986765</v>
      </c>
      <c r="L69" s="17">
        <v>100</v>
      </c>
      <c r="M69" s="18">
        <v>0</v>
      </c>
    </row>
    <row r="70" spans="1:13" s="7" customFormat="1" ht="15.75" thickBot="1" x14ac:dyDescent="0.3">
      <c r="A70" s="15">
        <v>4</v>
      </c>
      <c r="B70" s="16" t="s">
        <v>55</v>
      </c>
      <c r="C70" s="17" t="s">
        <v>201</v>
      </c>
      <c r="D70" s="17" t="s">
        <v>202</v>
      </c>
      <c r="E70" s="17">
        <v>43180000</v>
      </c>
      <c r="F70" s="17">
        <v>0</v>
      </c>
      <c r="G70" s="17">
        <v>0</v>
      </c>
      <c r="H70" s="17">
        <v>43180000</v>
      </c>
      <c r="I70" s="17">
        <v>0.7</v>
      </c>
      <c r="J70" s="17">
        <v>0</v>
      </c>
      <c r="K70" s="17">
        <v>43180000</v>
      </c>
      <c r="L70" s="17">
        <v>100</v>
      </c>
      <c r="M70" s="18">
        <v>0</v>
      </c>
    </row>
    <row r="71" spans="1:13" s="7" customFormat="1" ht="15.75" thickBot="1" x14ac:dyDescent="0.3">
      <c r="A71" s="15">
        <v>5</v>
      </c>
      <c r="B71" s="16" t="s">
        <v>58</v>
      </c>
      <c r="C71" s="17" t="s">
        <v>203</v>
      </c>
      <c r="D71" s="17" t="s">
        <v>204</v>
      </c>
      <c r="E71" s="17">
        <v>129877666</v>
      </c>
      <c r="F71" s="17">
        <v>0</v>
      </c>
      <c r="G71" s="17">
        <v>1050000</v>
      </c>
      <c r="H71" s="17">
        <f>+E71-G71</f>
        <v>128827666</v>
      </c>
      <c r="I71" s="17">
        <v>2.11</v>
      </c>
      <c r="J71" s="17">
        <v>0</v>
      </c>
      <c r="K71" s="17">
        <v>128827666</v>
      </c>
      <c r="L71" s="12">
        <v>100</v>
      </c>
      <c r="M71" s="18">
        <f>+H71-K71</f>
        <v>0</v>
      </c>
    </row>
    <row r="72" spans="1:13" s="7" customFormat="1" ht="15.75" thickBot="1" x14ac:dyDescent="0.3">
      <c r="A72" s="15">
        <v>6</v>
      </c>
      <c r="B72" s="16" t="s">
        <v>61</v>
      </c>
      <c r="C72" s="17" t="s">
        <v>205</v>
      </c>
      <c r="D72" s="17" t="s">
        <v>206</v>
      </c>
      <c r="E72" s="17">
        <v>106362668</v>
      </c>
      <c r="F72" s="17">
        <v>1</v>
      </c>
      <c r="G72" s="17">
        <v>4587335</v>
      </c>
      <c r="H72" s="17">
        <f>+E72-G72</f>
        <v>101775333</v>
      </c>
      <c r="I72" s="17">
        <v>1.72</v>
      </c>
      <c r="J72" s="17">
        <v>0</v>
      </c>
      <c r="K72" s="17">
        <v>101775333</v>
      </c>
      <c r="L72" s="12">
        <v>100</v>
      </c>
      <c r="M72" s="18">
        <f>+H72-K72</f>
        <v>0</v>
      </c>
    </row>
    <row r="73" spans="1:13" x14ac:dyDescent="0.25">
      <c r="A73" s="1">
        <v>-1</v>
      </c>
      <c r="C73" s="2" t="s">
        <v>23</v>
      </c>
      <c r="D73" s="2" t="s">
        <v>23</v>
      </c>
      <c r="E73" s="2" t="s">
        <v>23</v>
      </c>
      <c r="F73" s="2" t="s">
        <v>23</v>
      </c>
      <c r="G73" s="2" t="s">
        <v>23</v>
      </c>
      <c r="H73" s="2" t="s">
        <v>23</v>
      </c>
      <c r="I73" s="2" t="s">
        <v>23</v>
      </c>
      <c r="J73" s="2" t="s">
        <v>23</v>
      </c>
      <c r="K73" s="2" t="s">
        <v>23</v>
      </c>
      <c r="L73" s="2" t="s">
        <v>23</v>
      </c>
      <c r="M73" s="2" t="s">
        <v>23</v>
      </c>
    </row>
    <row r="74" spans="1:13" x14ac:dyDescent="0.25">
      <c r="A74" s="1">
        <v>999999</v>
      </c>
      <c r="B74" t="s">
        <v>24</v>
      </c>
      <c r="C74" s="2" t="s">
        <v>23</v>
      </c>
      <c r="D74" s="2" t="s">
        <v>23</v>
      </c>
      <c r="F74" s="7"/>
      <c r="G74" s="7"/>
      <c r="H74" s="7"/>
      <c r="I74" s="7"/>
      <c r="J74" s="7"/>
      <c r="K74" s="7"/>
      <c r="L74" s="7"/>
      <c r="M74" s="7"/>
    </row>
    <row r="76" spans="1:13" x14ac:dyDescent="0.25">
      <c r="F76" s="7"/>
      <c r="G76" s="7"/>
      <c r="H76" s="7"/>
      <c r="I76" s="7"/>
      <c r="J76" s="7"/>
      <c r="K76" s="19"/>
      <c r="L76" s="7"/>
      <c r="M76" s="7"/>
    </row>
  </sheetData>
  <mergeCells count="2">
    <mergeCell ref="B8:M8"/>
    <mergeCell ref="B64:M64"/>
  </mergeCells>
  <dataValidations count="2">
    <dataValidation type="textLength" allowBlank="1" showInputMessage="1" showErrorMessage="1" errorTitle="Entrada no válida" error="Escriba un texto " promptTitle="Cualquier contenido" sqref="C11:D60 C67:D72" xr:uid="{00000000-0002-0000-0000-000000000000}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E11:M60 E67:M72" xr:uid="{00000000-0002-0000-0000-000002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4"/>
  <sheetViews>
    <sheetView workbookViewId="0"/>
  </sheetViews>
  <sheetFormatPr baseColWidth="10" defaultColWidth="9.140625" defaultRowHeight="15" x14ac:dyDescent="0.25"/>
  <cols>
    <col min="2" max="2" width="20" customWidth="1"/>
    <col min="3" max="3" width="24" customWidth="1"/>
    <col min="4" max="4" width="12" customWidth="1"/>
    <col min="5" max="5" width="18" customWidth="1"/>
    <col min="6" max="6" width="17" customWidth="1"/>
    <col min="7" max="7" width="27" customWidth="1"/>
    <col min="8" max="8" width="21" customWidth="1"/>
    <col min="9" max="9" width="24" customWidth="1"/>
    <col min="10" max="10" width="37" customWidth="1"/>
    <col min="11" max="11" width="19" customWidth="1"/>
    <col min="12" max="12" width="22" customWidth="1"/>
    <col min="13" max="13" width="33" customWidth="1"/>
    <col min="14" max="14" width="22" customWidth="1"/>
    <col min="16" max="256" width="8" hidden="1"/>
  </cols>
  <sheetData>
    <row r="1" spans="1:14" x14ac:dyDescent="0.25">
      <c r="B1" s="1" t="s">
        <v>0</v>
      </c>
      <c r="C1" s="1">
        <v>1</v>
      </c>
      <c r="D1" s="1" t="s">
        <v>1</v>
      </c>
    </row>
    <row r="2" spans="1:14" x14ac:dyDescent="0.25">
      <c r="B2" s="1" t="s">
        <v>2</v>
      </c>
      <c r="C2" s="1">
        <v>14183</v>
      </c>
      <c r="D2" s="1" t="s">
        <v>27</v>
      </c>
    </row>
    <row r="3" spans="1:14" x14ac:dyDescent="0.25">
      <c r="B3" s="1" t="s">
        <v>4</v>
      </c>
      <c r="C3" s="1">
        <v>1</v>
      </c>
    </row>
    <row r="4" spans="1:14" x14ac:dyDescent="0.25">
      <c r="B4" s="1" t="s">
        <v>5</v>
      </c>
      <c r="C4" s="1">
        <v>102</v>
      </c>
    </row>
    <row r="5" spans="1:14" x14ac:dyDescent="0.25">
      <c r="B5" s="1" t="s">
        <v>6</v>
      </c>
      <c r="C5" s="5">
        <v>44560</v>
      </c>
    </row>
    <row r="6" spans="1:14" x14ac:dyDescent="0.25">
      <c r="B6" s="1" t="s">
        <v>7</v>
      </c>
      <c r="C6" s="1">
        <v>1</v>
      </c>
      <c r="D6" s="1" t="s">
        <v>8</v>
      </c>
    </row>
    <row r="8" spans="1:14" x14ac:dyDescent="0.25">
      <c r="A8" s="1" t="s">
        <v>9</v>
      </c>
      <c r="B8" s="8" t="s">
        <v>28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25">
      <c r="C9" s="1">
        <v>4</v>
      </c>
      <c r="D9" s="1">
        <v>8</v>
      </c>
      <c r="E9" s="1">
        <v>12</v>
      </c>
      <c r="F9" s="1">
        <v>16</v>
      </c>
      <c r="G9" s="1">
        <v>20</v>
      </c>
      <c r="H9" s="1">
        <v>24</v>
      </c>
      <c r="I9" s="1">
        <v>28</v>
      </c>
      <c r="J9" s="1">
        <v>32</v>
      </c>
      <c r="K9" s="1">
        <v>36</v>
      </c>
      <c r="L9" s="1">
        <v>40</v>
      </c>
      <c r="M9" s="1">
        <v>44</v>
      </c>
      <c r="N9" s="1">
        <v>48</v>
      </c>
    </row>
    <row r="10" spans="1:14" x14ac:dyDescent="0.25">
      <c r="C10" s="1" t="s">
        <v>12</v>
      </c>
      <c r="D10" s="1" t="s">
        <v>29</v>
      </c>
      <c r="E10" s="1" t="s">
        <v>30</v>
      </c>
      <c r="F10" s="1" t="s">
        <v>31</v>
      </c>
      <c r="G10" s="1" t="s">
        <v>32</v>
      </c>
      <c r="H10" s="1" t="s">
        <v>33</v>
      </c>
      <c r="I10" s="1" t="s">
        <v>34</v>
      </c>
      <c r="J10" s="1" t="s">
        <v>35</v>
      </c>
      <c r="K10" s="1" t="s">
        <v>36</v>
      </c>
      <c r="L10" s="1" t="s">
        <v>37</v>
      </c>
      <c r="M10" s="1" t="s">
        <v>38</v>
      </c>
      <c r="N10" s="1" t="s">
        <v>39</v>
      </c>
    </row>
    <row r="11" spans="1:14" x14ac:dyDescent="0.25">
      <c r="A11" s="1">
        <v>1</v>
      </c>
      <c r="B11" t="s">
        <v>22</v>
      </c>
      <c r="C11" s="4" t="s">
        <v>23</v>
      </c>
      <c r="D11" s="4" t="s">
        <v>23</v>
      </c>
      <c r="E11" s="4" t="s">
        <v>23</v>
      </c>
      <c r="F11" s="4"/>
      <c r="G11" s="3" t="s">
        <v>23</v>
      </c>
      <c r="H11" s="4" t="s">
        <v>23</v>
      </c>
      <c r="I11" s="3" t="s">
        <v>23</v>
      </c>
      <c r="J11" s="4"/>
      <c r="K11" s="4"/>
      <c r="L11" s="4"/>
      <c r="M11" s="6"/>
      <c r="N11" s="6"/>
    </row>
    <row r="12" spans="1:14" x14ac:dyDescent="0.25">
      <c r="A12" s="1">
        <v>-1</v>
      </c>
      <c r="C12" s="2" t="s">
        <v>23</v>
      </c>
      <c r="D12" s="2" t="s">
        <v>23</v>
      </c>
      <c r="E12" s="2" t="s">
        <v>23</v>
      </c>
      <c r="F12" s="2" t="s">
        <v>23</v>
      </c>
      <c r="G12" s="2" t="s">
        <v>23</v>
      </c>
      <c r="H12" s="2" t="s">
        <v>23</v>
      </c>
      <c r="I12" s="2" t="s">
        <v>23</v>
      </c>
      <c r="J12" s="2" t="s">
        <v>23</v>
      </c>
      <c r="K12" s="2" t="s">
        <v>23</v>
      </c>
      <c r="L12" s="2" t="s">
        <v>23</v>
      </c>
      <c r="M12" s="2" t="s">
        <v>23</v>
      </c>
      <c r="N12" s="2" t="s">
        <v>23</v>
      </c>
    </row>
    <row r="13" spans="1:14" x14ac:dyDescent="0.25">
      <c r="A13" s="1">
        <v>999999</v>
      </c>
      <c r="B13" t="s">
        <v>24</v>
      </c>
      <c r="C13" s="2" t="s">
        <v>23</v>
      </c>
      <c r="D13" s="2" t="s">
        <v>23</v>
      </c>
      <c r="E13" s="2" t="s">
        <v>23</v>
      </c>
      <c r="F13" s="2" t="s">
        <v>23</v>
      </c>
      <c r="G13" s="2" t="s">
        <v>23</v>
      </c>
      <c r="H13" s="2" t="s">
        <v>23</v>
      </c>
      <c r="I13" s="2" t="s">
        <v>23</v>
      </c>
      <c r="N13" s="2" t="s">
        <v>23</v>
      </c>
    </row>
    <row r="15" spans="1:14" x14ac:dyDescent="0.25">
      <c r="A15" s="1" t="s">
        <v>25</v>
      </c>
      <c r="B15" s="8" t="s">
        <v>40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C16" s="1">
        <v>4</v>
      </c>
      <c r="D16" s="1">
        <v>8</v>
      </c>
      <c r="E16" s="1">
        <v>12</v>
      </c>
      <c r="F16" s="1">
        <v>16</v>
      </c>
      <c r="G16" s="1">
        <v>20</v>
      </c>
      <c r="H16" s="1">
        <v>24</v>
      </c>
      <c r="I16" s="1">
        <v>28</v>
      </c>
      <c r="J16" s="1">
        <v>32</v>
      </c>
      <c r="K16" s="1">
        <v>36</v>
      </c>
      <c r="L16" s="1">
        <v>40</v>
      </c>
      <c r="M16" s="1">
        <v>44</v>
      </c>
      <c r="N16" s="1">
        <v>48</v>
      </c>
    </row>
    <row r="17" spans="1:14" x14ac:dyDescent="0.25">
      <c r="C17" s="1" t="s">
        <v>12</v>
      </c>
      <c r="D17" s="1" t="s">
        <v>29</v>
      </c>
      <c r="E17" s="1" t="s">
        <v>30</v>
      </c>
      <c r="F17" s="1" t="s">
        <v>31</v>
      </c>
      <c r="G17" s="1" t="s">
        <v>32</v>
      </c>
      <c r="H17" s="1" t="s">
        <v>33</v>
      </c>
      <c r="I17" s="1" t="s">
        <v>34</v>
      </c>
      <c r="J17" s="1" t="s">
        <v>35</v>
      </c>
      <c r="K17" s="1" t="s">
        <v>36</v>
      </c>
      <c r="L17" s="1" t="s">
        <v>37</v>
      </c>
      <c r="M17" s="1" t="s">
        <v>38</v>
      </c>
      <c r="N17" s="1" t="s">
        <v>39</v>
      </c>
    </row>
    <row r="18" spans="1:14" x14ac:dyDescent="0.25">
      <c r="A18" s="1">
        <v>1</v>
      </c>
      <c r="B18" t="s">
        <v>22</v>
      </c>
      <c r="C18" s="4" t="s">
        <v>23</v>
      </c>
      <c r="D18" s="4" t="s">
        <v>23</v>
      </c>
      <c r="E18" s="4" t="s">
        <v>23</v>
      </c>
      <c r="F18" s="4"/>
      <c r="G18" s="3" t="s">
        <v>23</v>
      </c>
      <c r="H18" s="4" t="s">
        <v>23</v>
      </c>
      <c r="I18" s="3" t="s">
        <v>23</v>
      </c>
      <c r="J18" s="4"/>
      <c r="K18" s="4"/>
      <c r="L18" s="4"/>
      <c r="M18" s="6"/>
      <c r="N18" s="6"/>
    </row>
    <row r="19" spans="1:14" x14ac:dyDescent="0.25">
      <c r="A19" s="1">
        <v>-1</v>
      </c>
      <c r="C19" s="2" t="s">
        <v>23</v>
      </c>
      <c r="D19" s="2" t="s">
        <v>23</v>
      </c>
      <c r="E19" s="2" t="s">
        <v>23</v>
      </c>
      <c r="F19" s="2" t="s">
        <v>23</v>
      </c>
      <c r="G19" s="2" t="s">
        <v>23</v>
      </c>
      <c r="H19" s="2" t="s">
        <v>23</v>
      </c>
      <c r="I19" s="2" t="s">
        <v>23</v>
      </c>
      <c r="J19" s="2" t="s">
        <v>23</v>
      </c>
      <c r="K19" s="2" t="s">
        <v>23</v>
      </c>
      <c r="L19" s="2" t="s">
        <v>23</v>
      </c>
      <c r="M19" s="2" t="s">
        <v>23</v>
      </c>
      <c r="N19" s="2" t="s">
        <v>23</v>
      </c>
    </row>
    <row r="20" spans="1:14" x14ac:dyDescent="0.25">
      <c r="A20" s="1">
        <v>999999</v>
      </c>
      <c r="B20" t="s">
        <v>24</v>
      </c>
      <c r="C20" s="2" t="s">
        <v>23</v>
      </c>
      <c r="D20" s="2" t="s">
        <v>23</v>
      </c>
      <c r="E20" s="2" t="s">
        <v>23</v>
      </c>
      <c r="F20" s="2" t="s">
        <v>23</v>
      </c>
      <c r="G20" s="2" t="s">
        <v>23</v>
      </c>
      <c r="H20" s="2" t="s">
        <v>23</v>
      </c>
      <c r="I20" s="2" t="s">
        <v>23</v>
      </c>
      <c r="N20" s="2" t="s">
        <v>23</v>
      </c>
    </row>
    <row r="22" spans="1:14" x14ac:dyDescent="0.25">
      <c r="A22" s="1" t="s">
        <v>41</v>
      </c>
      <c r="B22" s="8" t="s">
        <v>42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C23" s="1">
        <v>4</v>
      </c>
      <c r="D23" s="1">
        <v>8</v>
      </c>
      <c r="E23" s="1">
        <v>12</v>
      </c>
      <c r="F23" s="1">
        <v>16</v>
      </c>
      <c r="G23" s="1">
        <v>20</v>
      </c>
      <c r="H23" s="1">
        <v>24</v>
      </c>
      <c r="I23" s="1">
        <v>28</v>
      </c>
      <c r="J23" s="1">
        <v>32</v>
      </c>
      <c r="K23" s="1">
        <v>36</v>
      </c>
      <c r="L23" s="1">
        <v>40</v>
      </c>
      <c r="M23" s="1">
        <v>44</v>
      </c>
      <c r="N23" s="1">
        <v>48</v>
      </c>
    </row>
    <row r="24" spans="1:14" x14ac:dyDescent="0.25">
      <c r="C24" s="1" t="s">
        <v>12</v>
      </c>
      <c r="D24" s="1" t="s">
        <v>29</v>
      </c>
      <c r="E24" s="1" t="s">
        <v>30</v>
      </c>
      <c r="F24" s="1" t="s">
        <v>31</v>
      </c>
      <c r="G24" s="1" t="s">
        <v>32</v>
      </c>
      <c r="H24" s="1" t="s">
        <v>33</v>
      </c>
      <c r="I24" s="1" t="s">
        <v>34</v>
      </c>
      <c r="J24" s="1" t="s">
        <v>35</v>
      </c>
      <c r="K24" s="1" t="s">
        <v>36</v>
      </c>
      <c r="L24" s="1" t="s">
        <v>37</v>
      </c>
      <c r="M24" s="1" t="s">
        <v>38</v>
      </c>
      <c r="N24" s="1" t="s">
        <v>39</v>
      </c>
    </row>
    <row r="25" spans="1:14" x14ac:dyDescent="0.25">
      <c r="A25" s="1">
        <v>1</v>
      </c>
      <c r="B25" t="s">
        <v>22</v>
      </c>
      <c r="C25" s="4" t="s">
        <v>23</v>
      </c>
      <c r="D25" s="4" t="s">
        <v>23</v>
      </c>
      <c r="E25" s="4" t="s">
        <v>23</v>
      </c>
      <c r="F25" s="4"/>
      <c r="G25" s="3" t="s">
        <v>23</v>
      </c>
      <c r="H25" s="4" t="s">
        <v>23</v>
      </c>
      <c r="I25" s="3" t="s">
        <v>23</v>
      </c>
      <c r="J25" s="4"/>
      <c r="K25" s="4"/>
      <c r="L25" s="4"/>
      <c r="M25" s="6"/>
      <c r="N25" s="6"/>
    </row>
    <row r="26" spans="1:14" x14ac:dyDescent="0.25">
      <c r="A26" s="1">
        <v>-1</v>
      </c>
      <c r="C26" s="2" t="s">
        <v>23</v>
      </c>
      <c r="D26" s="2" t="s">
        <v>23</v>
      </c>
      <c r="E26" s="2" t="s">
        <v>23</v>
      </c>
      <c r="F26" s="2" t="s">
        <v>23</v>
      </c>
      <c r="G26" s="2" t="s">
        <v>23</v>
      </c>
      <c r="H26" s="2" t="s">
        <v>23</v>
      </c>
      <c r="I26" s="2" t="s">
        <v>23</v>
      </c>
      <c r="J26" s="2" t="s">
        <v>23</v>
      </c>
      <c r="K26" s="2" t="s">
        <v>23</v>
      </c>
      <c r="L26" s="2" t="s">
        <v>23</v>
      </c>
      <c r="M26" s="2" t="s">
        <v>23</v>
      </c>
      <c r="N26" s="2" t="s">
        <v>23</v>
      </c>
    </row>
    <row r="27" spans="1:14" x14ac:dyDescent="0.25">
      <c r="A27" s="1">
        <v>999999</v>
      </c>
      <c r="B27" t="s">
        <v>24</v>
      </c>
      <c r="C27" s="2" t="s">
        <v>23</v>
      </c>
      <c r="D27" s="2" t="s">
        <v>23</v>
      </c>
      <c r="E27" s="2" t="s">
        <v>23</v>
      </c>
      <c r="F27" s="2" t="s">
        <v>23</v>
      </c>
      <c r="G27" s="2" t="s">
        <v>23</v>
      </c>
      <c r="H27" s="2" t="s">
        <v>23</v>
      </c>
      <c r="I27" s="2" t="s">
        <v>23</v>
      </c>
      <c r="N27" s="2" t="s">
        <v>23</v>
      </c>
    </row>
    <row r="29" spans="1:14" x14ac:dyDescent="0.25">
      <c r="A29" s="1" t="s">
        <v>43</v>
      </c>
      <c r="B29" s="8" t="s">
        <v>44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C30" s="1">
        <v>4</v>
      </c>
      <c r="D30" s="1">
        <v>8</v>
      </c>
      <c r="E30" s="1">
        <v>12</v>
      </c>
      <c r="F30" s="1">
        <v>16</v>
      </c>
      <c r="G30" s="1">
        <v>20</v>
      </c>
      <c r="H30" s="1">
        <v>24</v>
      </c>
      <c r="I30" s="1">
        <v>28</v>
      </c>
      <c r="J30" s="1">
        <v>32</v>
      </c>
      <c r="K30" s="1">
        <v>36</v>
      </c>
      <c r="L30" s="1">
        <v>40</v>
      </c>
      <c r="M30" s="1">
        <v>44</v>
      </c>
      <c r="N30" s="1">
        <v>48</v>
      </c>
    </row>
    <row r="31" spans="1:14" x14ac:dyDescent="0.25">
      <c r="C31" s="1" t="s">
        <v>12</v>
      </c>
      <c r="D31" s="1" t="s">
        <v>29</v>
      </c>
      <c r="E31" s="1" t="s">
        <v>30</v>
      </c>
      <c r="F31" s="1" t="s">
        <v>31</v>
      </c>
      <c r="G31" s="1" t="s">
        <v>32</v>
      </c>
      <c r="H31" s="1" t="s">
        <v>33</v>
      </c>
      <c r="I31" s="1" t="s">
        <v>34</v>
      </c>
      <c r="J31" s="1" t="s">
        <v>35</v>
      </c>
      <c r="K31" s="1" t="s">
        <v>36</v>
      </c>
      <c r="L31" s="1" t="s">
        <v>37</v>
      </c>
      <c r="M31" s="1" t="s">
        <v>38</v>
      </c>
      <c r="N31" s="1" t="s">
        <v>39</v>
      </c>
    </row>
    <row r="32" spans="1:14" x14ac:dyDescent="0.25">
      <c r="A32" s="1">
        <v>10</v>
      </c>
      <c r="B32" t="s">
        <v>45</v>
      </c>
      <c r="C32" s="4" t="s">
        <v>23</v>
      </c>
      <c r="D32" s="4" t="s">
        <v>23</v>
      </c>
      <c r="E32" s="4" t="s">
        <v>23</v>
      </c>
      <c r="F32" s="4"/>
      <c r="G32" s="3" t="s">
        <v>23</v>
      </c>
      <c r="H32" s="4" t="s">
        <v>23</v>
      </c>
      <c r="I32" s="3" t="s">
        <v>23</v>
      </c>
      <c r="J32" s="6"/>
      <c r="K32" s="4"/>
      <c r="L32" s="6"/>
      <c r="M32" s="6"/>
      <c r="N32" s="6"/>
    </row>
    <row r="33" spans="1:14" x14ac:dyDescent="0.25">
      <c r="A33" s="1">
        <v>-1</v>
      </c>
      <c r="C33" s="2" t="s">
        <v>23</v>
      </c>
      <c r="D33" s="2" t="s">
        <v>23</v>
      </c>
      <c r="E33" s="2" t="s">
        <v>23</v>
      </c>
      <c r="F33" s="2" t="s">
        <v>23</v>
      </c>
      <c r="G33" s="2" t="s">
        <v>23</v>
      </c>
      <c r="H33" s="2" t="s">
        <v>23</v>
      </c>
      <c r="I33" s="2" t="s">
        <v>23</v>
      </c>
      <c r="J33" s="2" t="s">
        <v>23</v>
      </c>
      <c r="K33" s="2" t="s">
        <v>23</v>
      </c>
      <c r="L33" s="2" t="s">
        <v>23</v>
      </c>
      <c r="M33" s="2" t="s">
        <v>23</v>
      </c>
      <c r="N33" s="2" t="s">
        <v>23</v>
      </c>
    </row>
    <row r="34" spans="1:14" x14ac:dyDescent="0.25">
      <c r="A34" s="1">
        <v>999999</v>
      </c>
      <c r="B34" t="s">
        <v>46</v>
      </c>
      <c r="C34" s="2" t="s">
        <v>23</v>
      </c>
      <c r="D34" s="2" t="s">
        <v>23</v>
      </c>
      <c r="E34" s="2" t="s">
        <v>23</v>
      </c>
      <c r="F34" s="2" t="s">
        <v>23</v>
      </c>
      <c r="G34" s="2" t="s">
        <v>23</v>
      </c>
      <c r="H34" s="2" t="s">
        <v>23</v>
      </c>
      <c r="I34" s="2" t="s">
        <v>23</v>
      </c>
      <c r="N34" s="2" t="s">
        <v>23</v>
      </c>
    </row>
  </sheetData>
  <mergeCells count="4">
    <mergeCell ref="B8:N8"/>
    <mergeCell ref="B15:N15"/>
    <mergeCell ref="B22:N22"/>
    <mergeCell ref="B29:N29"/>
  </mergeCells>
  <dataValidations count="5">
    <dataValidation type="textLength" allowBlank="1" showInputMessage="1" showErrorMessage="1" errorTitle="Entrada no válida" error="Escriba un texto " promptTitle="Cualquier contenido" sqref="H32 C32:D32 H25 D25 H18 C18:E18 H11 C11:D11" xr:uid="{00000000-0002-0000-0100-000000000000}">
      <formula1>0</formula1>
      <formula2>4000</formula2>
    </dataValidation>
    <dataValidation type="textLength" allowBlank="1" showInputMessage="1" showErrorMessage="1" errorTitle="Entrada no válida" error="Escriba un texto  Maximo 300 Caracteres" promptTitle="Cualquier contenido Maximo 300 Caracteres" sqref="E11 E32 E25" xr:uid="{00000000-0002-0000-0100-000002000000}">
      <formula1>0</formula1>
      <formula2>300</formula2>
    </dataValidation>
    <dataValidation type="decimal" allowBlank="1" showInputMessage="1" showErrorMessage="1" errorTitle="Entrada no válida" error="Por favor escriba un número" promptTitle="Escriba un número en esta casilla" sqref="F11 J32:N32 F32 J25:N25 F25 J18:N18 F18 J11:N11" xr:uid="{00000000-0002-0000-0100-000003000000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AAAAMMDD" sqref="G11 I32 G32 I25 G25 I18 G18 I11" xr:uid="{00000000-0002-0000-0100-000004000000}">
      <formula1>1900/1/1</formula1>
      <formula2>3000/1/1</formula2>
    </dataValidation>
    <dataValidation type="textLength" allowBlank="1" showInputMessage="1" showErrorMessage="1" errorTitle="Entrada no válida" error="Escriba un texto  Maximo 30 Caracteres" promptTitle="Cualquier contenido Maximo 30 Caracteres" sqref="C25" xr:uid="{00000000-0002-0000-0100-000018000000}">
      <formula1>0</formula1>
      <formula2>30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CB-0104  SEGUIMIENTO A EJECU...</vt:lpstr>
      <vt:lpstr>CB-0003  EJECUCION CUENTAS P...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Emperatriz Bernal Cocunubo</cp:lastModifiedBy>
  <dcterms:created xsi:type="dcterms:W3CDTF">2022-01-04T20:33:28Z</dcterms:created>
  <dcterms:modified xsi:type="dcterms:W3CDTF">2022-01-09T16:33:47Z</dcterms:modified>
</cp:coreProperties>
</file>